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mc:AlternateContent xmlns:mc="http://schemas.openxmlformats.org/markup-compatibility/2006">
    <mc:Choice Requires="x15">
      <x15ac:absPath xmlns:x15ac="http://schemas.microsoft.com/office/spreadsheetml/2010/11/ac" url="G:\Compensation &amp; Benefits\Sectoral Data Project\2026 Compensation &amp; Employee Turnover Report\"/>
    </mc:Choice>
  </mc:AlternateContent>
  <xr:revisionPtr revIDLastSave="0" documentId="13_ncr:1_{489EB1E9-843D-4785-AE2B-2B187B3F5C2E}" xr6:coauthVersionLast="36" xr6:coauthVersionMax="36" xr10:uidLastSave="{00000000-0000-0000-0000-000000000000}"/>
  <workbookProtection workbookAlgorithmName="SHA-512" workbookHashValue="aHsdu08yTjARdHc3uyL1kGNn7sf0Adu6ES9ufeopUgq0+OYGhAplFHanLQ/GaY0ymKhr4/chaRI90d09O41CKw==" workbookSaltValue="IEABz8RsKcm4/96blVwx8g==" workbookSpinCount="100000" lockStructure="1"/>
  <bookViews>
    <workbookView xWindow="0" yWindow="0" windowWidth="28800" windowHeight="10605" activeTab="4" xr2:uid="{B7753A5A-FAC4-4D7B-968C-3EE71AD60808}"/>
  </bookViews>
  <sheets>
    <sheet name="Home" sheetId="1" r:id="rId1"/>
    <sheet name="H2" sheetId="32" r:id="rId2"/>
    <sheet name="Q1" sheetId="29" r:id="rId3"/>
    <sheet name="R1" sheetId="31" r:id="rId4"/>
    <sheet name="A1" sheetId="3" r:id="rId5"/>
    <sheet name="A2" sheetId="9" r:id="rId6"/>
    <sheet name="A3" sheetId="5" state="hidden" r:id="rId7"/>
    <sheet name="B1" sheetId="11" r:id="rId8"/>
    <sheet name="A4" sheetId="13" state="hidden" r:id="rId9"/>
    <sheet name="A5" sheetId="23" state="hidden" r:id="rId10"/>
    <sheet name="B2" sheetId="25" state="hidden" r:id="rId11"/>
    <sheet name="C1" sheetId="12" r:id="rId12"/>
    <sheet name="C2" sheetId="26" state="hidden" r:id="rId13"/>
    <sheet name="D1" sheetId="14" state="hidden" r:id="rId14"/>
    <sheet name="D2" sheetId="15" state="hidden" r:id="rId15"/>
    <sheet name="E1" sheetId="22" r:id="rId16"/>
    <sheet name="E2" sheetId="16" state="hidden" r:id="rId17"/>
    <sheet name="E3" sheetId="18" state="hidden" r:id="rId18"/>
    <sheet name="E4" sheetId="19" state="hidden" r:id="rId19"/>
    <sheet name="E5" sheetId="20" state="hidden" r:id="rId20"/>
    <sheet name="Funder Hours Calculator" sheetId="33" state="hidden" r:id="rId21"/>
    <sheet name="Wage Grid" sheetId="4" r:id="rId22"/>
    <sheet name="Job Families" sheetId="6" r:id="rId23"/>
    <sheet name="Delegated Wage Grid" sheetId="7" state="hidden" r:id="rId24"/>
    <sheet name="Wage Calculator" sheetId="28" state="hidden" r:id="rId25"/>
    <sheet name="Lists" sheetId="8" state="hidden" r:id="rId26"/>
    <sheet name="WebsiteImport" sheetId="21" state="hidden" r:id="rId27"/>
  </sheets>
  <externalReferences>
    <externalReference r:id="rId28"/>
    <externalReference r:id="rId29"/>
  </externalReferences>
  <definedNames>
    <definedName name="LikertAgree">Lists!$O$2:$O$6</definedName>
    <definedName name="ListBargainingUnit">'Wage Grid'!$B$14:$B$80</definedName>
    <definedName name="ListBenefitProvider">Lists!$I$2:$I$5</definedName>
    <definedName name="ListDelegated">'Delegated Wage Grid'!$B$14:$B$50</definedName>
    <definedName name="ListEmployeeGroup">Lists!$J$2:$J$3</definedName>
    <definedName name="ListEmploymentType">Lists!$B$2:$B$5</definedName>
    <definedName name="listFunders">Lists!$Q$2:$Q$99</definedName>
    <definedName name="ListGender">Lists!$D$2:$D$4</definedName>
    <definedName name="ListGridLevel">'Wage Grid'!$F$14:$F$56</definedName>
    <definedName name="ListLayeredOverParaproGridLevel">'Wage Grid'!$L$14:$L$20</definedName>
    <definedName name="ListLegalStatus">Lists!$L$2:$L$6</definedName>
    <definedName name="ListManagement">Lists!$H$2:$H$33</definedName>
    <definedName name="ListNonUnion">Lists!$G$2:$G$68</definedName>
    <definedName name="ListPayroll">Lists!$F$2:$F$21</definedName>
    <definedName name="ListPensionPlan">Lists!$K$2:$K$5</definedName>
    <definedName name="ListPositionType">Lists!$A$2:$A$6</definedName>
    <definedName name="ListStandardHours">Lists!$C$2:$C$16</definedName>
    <definedName name="ListSubdivision">Lists!$M$2:$M$8</definedName>
    <definedName name="ListUnion">Lists!$E$2:$E$12</definedName>
    <definedName name="ListYesNo">Lists!#REF!</definedName>
    <definedName name="ListYN">Lists!$N$2:$N$3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3" l="1"/>
  <c r="E19" i="13"/>
  <c r="E20" i="13"/>
  <c r="E21" i="13"/>
  <c r="E22" i="13"/>
  <c r="E23" i="13"/>
  <c r="E24" i="13"/>
  <c r="E25" i="13"/>
  <c r="E26"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L17" i="3"/>
  <c r="C21" i="33" l="1"/>
  <c r="C22" i="33"/>
  <c r="C23" i="33"/>
  <c r="I62" i="22"/>
  <c r="I82" i="22" l="1"/>
  <c r="H82" i="22"/>
  <c r="G82" i="22"/>
  <c r="F82" i="22"/>
  <c r="E82" i="22"/>
  <c r="D82" i="22"/>
  <c r="H62" i="22"/>
  <c r="G62" i="22"/>
  <c r="F62" i="22"/>
  <c r="E62" i="22"/>
  <c r="D62" i="22"/>
  <c r="L18" i="3" l="1"/>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F22" i="3"/>
  <c r="F23" i="3"/>
  <c r="F24" i="3"/>
  <c r="F25" i="3"/>
  <c r="F26" i="3"/>
  <c r="F27"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D18" i="9" l="1"/>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17" i="9"/>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B140" i="18"/>
  <c r="B141" i="18"/>
  <c r="B142" i="18"/>
  <c r="B143" i="18"/>
  <c r="B144" i="18"/>
  <c r="B145" i="18"/>
  <c r="B146" i="18"/>
  <c r="B147" i="18"/>
  <c r="B148" i="18"/>
  <c r="B149" i="18"/>
  <c r="B150" i="18"/>
  <c r="B151" i="18"/>
  <c r="B152" i="18"/>
  <c r="B153" i="18"/>
  <c r="B154" i="18"/>
  <c r="B155" i="18"/>
  <c r="B156" i="18"/>
  <c r="B157" i="18"/>
  <c r="B158" i="18"/>
  <c r="B159" i="18"/>
  <c r="B160" i="18"/>
  <c r="B161" i="18"/>
  <c r="B162" i="18"/>
  <c r="B163" i="18"/>
  <c r="B164" i="18"/>
  <c r="B165" i="18"/>
  <c r="B166" i="18"/>
  <c r="B167" i="18"/>
  <c r="B168" i="18"/>
  <c r="B169" i="18"/>
  <c r="B170" i="18"/>
  <c r="B171" i="18"/>
  <c r="B172" i="18"/>
  <c r="B173" i="18"/>
  <c r="B174" i="18"/>
  <c r="B175" i="18"/>
  <c r="B176" i="18"/>
  <c r="B177" i="18"/>
  <c r="B178" i="18"/>
  <c r="B179" i="18"/>
  <c r="B180" i="18"/>
  <c r="B181" i="18"/>
  <c r="B182" i="18"/>
  <c r="B183" i="18"/>
  <c r="B184" i="18"/>
  <c r="B185" i="18"/>
  <c r="B186" i="18"/>
  <c r="B187" i="18"/>
  <c r="B188" i="18"/>
  <c r="B189" i="18"/>
  <c r="B190" i="18"/>
  <c r="B191" i="18"/>
  <c r="B192" i="18"/>
  <c r="B193" i="18"/>
  <c r="B194" i="18"/>
  <c r="B195" i="18"/>
  <c r="B196" i="18"/>
  <c r="B197" i="18"/>
  <c r="B198" i="18"/>
  <c r="B199" i="18"/>
  <c r="B200" i="18"/>
  <c r="B201" i="18"/>
  <c r="B202" i="18"/>
  <c r="B203" i="18"/>
  <c r="B204" i="18"/>
  <c r="B205" i="18"/>
  <c r="B206" i="18"/>
  <c r="B207" i="18"/>
  <c r="B208" i="18"/>
  <c r="B209" i="18"/>
  <c r="B210" i="18"/>
  <c r="B211" i="18"/>
  <c r="B212" i="18"/>
  <c r="B213" i="18"/>
  <c r="B214" i="18"/>
  <c r="B215" i="18"/>
  <c r="B216" i="18"/>
  <c r="B217" i="18"/>
  <c r="B218" i="18"/>
  <c r="B219" i="18"/>
  <c r="B220" i="18"/>
  <c r="B221" i="18"/>
  <c r="B222" i="18"/>
  <c r="B223" i="18"/>
  <c r="B224" i="18"/>
  <c r="B225" i="18"/>
  <c r="B226" i="18"/>
  <c r="B227" i="18"/>
  <c r="B228" i="18"/>
  <c r="B229" i="18"/>
  <c r="B230" i="18"/>
  <c r="B231" i="18"/>
  <c r="B232" i="18"/>
  <c r="B233" i="18"/>
  <c r="B234" i="18"/>
  <c r="B235" i="18"/>
  <c r="B236" i="18"/>
  <c r="B237" i="18"/>
  <c r="B238" i="18"/>
  <c r="B239" i="18"/>
  <c r="B240" i="18"/>
  <c r="B241" i="18"/>
  <c r="B242" i="18"/>
  <c r="B243" i="18"/>
  <c r="B244" i="18"/>
  <c r="B245" i="18"/>
  <c r="B246" i="18"/>
  <c r="B247" i="18"/>
  <c r="B248" i="18"/>
  <c r="B249" i="18"/>
  <c r="B250" i="18"/>
  <c r="B251" i="18"/>
  <c r="B252" i="18"/>
  <c r="B253" i="18"/>
  <c r="B254" i="18"/>
  <c r="B255" i="18"/>
  <c r="B256" i="18"/>
  <c r="B257" i="18"/>
  <c r="B258" i="18"/>
  <c r="B259" i="18"/>
  <c r="B260" i="18"/>
  <c r="B261" i="18"/>
  <c r="B262" i="18"/>
  <c r="B263" i="18"/>
  <c r="B264" i="18"/>
  <c r="B265" i="18"/>
  <c r="B266" i="18"/>
  <c r="B267" i="18"/>
  <c r="B268" i="18"/>
  <c r="B269" i="18"/>
  <c r="B270" i="18"/>
  <c r="B271" i="18"/>
  <c r="B272" i="18"/>
  <c r="B273" i="18"/>
  <c r="B274" i="18"/>
  <c r="B275" i="18"/>
  <c r="B276" i="18"/>
  <c r="B277" i="18"/>
  <c r="B278" i="18"/>
  <c r="B279" i="18"/>
  <c r="B280" i="18"/>
  <c r="B281" i="18"/>
  <c r="B282" i="18"/>
  <c r="B283" i="18"/>
  <c r="B284" i="18"/>
  <c r="B285" i="18"/>
  <c r="B286" i="18"/>
  <c r="B287" i="18"/>
  <c r="B288" i="18"/>
  <c r="B289" i="18"/>
  <c r="B290" i="18"/>
  <c r="B291" i="18"/>
  <c r="B292" i="18"/>
  <c r="B293" i="18"/>
  <c r="B294" i="18"/>
  <c r="B295" i="18"/>
  <c r="B296" i="18"/>
  <c r="B297" i="18"/>
  <c r="B298" i="18"/>
  <c r="B299" i="18"/>
  <c r="B300" i="18"/>
  <c r="B301" i="18"/>
  <c r="B302" i="18"/>
  <c r="B303" i="18"/>
  <c r="B304" i="18"/>
  <c r="B305" i="18"/>
  <c r="B306" i="18"/>
  <c r="B307" i="18"/>
  <c r="B308" i="18"/>
  <c r="B309" i="18"/>
  <c r="B310" i="18"/>
  <c r="B311" i="18"/>
  <c r="B312" i="18"/>
  <c r="B313" i="18"/>
  <c r="B314" i="18"/>
  <c r="B315" i="18"/>
  <c r="B316" i="18"/>
  <c r="B317" i="18"/>
  <c r="B318" i="18"/>
  <c r="B319" i="18"/>
  <c r="B320" i="18"/>
  <c r="B321" i="18"/>
  <c r="B322" i="18"/>
  <c r="B323" i="18"/>
  <c r="B324" i="18"/>
  <c r="B325" i="18"/>
  <c r="B326" i="18"/>
  <c r="B327" i="18"/>
  <c r="B328" i="18"/>
  <c r="B329" i="18"/>
  <c r="B330" i="18"/>
  <c r="B331" i="18"/>
  <c r="B332" i="18"/>
  <c r="B333" i="18"/>
  <c r="B334" i="18"/>
  <c r="B335" i="18"/>
  <c r="B336" i="18"/>
  <c r="B337" i="18"/>
  <c r="B338" i="18"/>
  <c r="B339" i="18"/>
  <c r="B340" i="18"/>
  <c r="B341" i="18"/>
  <c r="B342" i="18"/>
  <c r="B343" i="18"/>
  <c r="B344" i="18"/>
  <c r="B345" i="18"/>
  <c r="B346" i="18"/>
  <c r="B347" i="18"/>
  <c r="B348" i="18"/>
  <c r="B349" i="18"/>
  <c r="B350" i="18"/>
  <c r="B17" i="18"/>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17" i="16"/>
  <c r="AA350" i="19" l="1"/>
  <c r="Z350" i="19"/>
  <c r="Y350" i="19"/>
  <c r="X350" i="19"/>
  <c r="C350" i="19"/>
  <c r="AF350" i="19" s="1"/>
  <c r="B350" i="19"/>
  <c r="A350" i="19"/>
  <c r="AA349" i="19"/>
  <c r="Z349" i="19"/>
  <c r="Y349" i="19"/>
  <c r="X349" i="19"/>
  <c r="C349" i="19"/>
  <c r="AF349" i="19" s="1"/>
  <c r="B349" i="19"/>
  <c r="A349" i="19"/>
  <c r="AE348" i="19"/>
  <c r="AA348" i="19"/>
  <c r="Z348" i="19"/>
  <c r="Y348" i="19"/>
  <c r="X348" i="19"/>
  <c r="C348" i="19"/>
  <c r="AF348" i="19" s="1"/>
  <c r="B348" i="19"/>
  <c r="A348" i="19"/>
  <c r="AA347" i="19"/>
  <c r="Z347" i="19"/>
  <c r="Y347" i="19"/>
  <c r="X347" i="19"/>
  <c r="C347" i="19"/>
  <c r="AF347" i="19" s="1"/>
  <c r="B347" i="19"/>
  <c r="A347" i="19"/>
  <c r="AA346" i="19"/>
  <c r="Z346" i="19"/>
  <c r="Y346" i="19"/>
  <c r="X346" i="19"/>
  <c r="C346" i="19"/>
  <c r="B346" i="19"/>
  <c r="A346" i="19"/>
  <c r="AA345" i="19"/>
  <c r="Z345" i="19"/>
  <c r="Y345" i="19"/>
  <c r="X345" i="19"/>
  <c r="C345" i="19"/>
  <c r="AC345" i="19" s="1"/>
  <c r="B345" i="19"/>
  <c r="A345" i="19"/>
  <c r="AA344" i="19"/>
  <c r="Z344" i="19"/>
  <c r="Y344" i="19"/>
  <c r="X344" i="19"/>
  <c r="C344" i="19"/>
  <c r="AE344" i="19" s="1"/>
  <c r="B344" i="19"/>
  <c r="A344" i="19"/>
  <c r="AA343" i="19"/>
  <c r="Z343" i="19"/>
  <c r="Y343" i="19"/>
  <c r="X343" i="19"/>
  <c r="C343" i="19"/>
  <c r="B343" i="19"/>
  <c r="A343" i="19"/>
  <c r="AC342" i="19"/>
  <c r="AA342" i="19"/>
  <c r="Z342" i="19"/>
  <c r="Y342" i="19"/>
  <c r="X342" i="19"/>
  <c r="C342" i="19"/>
  <c r="AF342" i="19" s="1"/>
  <c r="B342" i="19"/>
  <c r="A342" i="19"/>
  <c r="AA341" i="19"/>
  <c r="Z341" i="19"/>
  <c r="Y341" i="19"/>
  <c r="X341" i="19"/>
  <c r="C341" i="19"/>
  <c r="B341" i="19"/>
  <c r="A341" i="19"/>
  <c r="AA340" i="19"/>
  <c r="Z340" i="19"/>
  <c r="Y340" i="19"/>
  <c r="X340" i="19"/>
  <c r="C340" i="19"/>
  <c r="AC340" i="19" s="1"/>
  <c r="B340" i="19"/>
  <c r="A340" i="19"/>
  <c r="AA339" i="19"/>
  <c r="Z339" i="19"/>
  <c r="Y339" i="19"/>
  <c r="X339" i="19"/>
  <c r="C339" i="19"/>
  <c r="AF339" i="19" s="1"/>
  <c r="B339" i="19"/>
  <c r="A339" i="19"/>
  <c r="AA338" i="19"/>
  <c r="Z338" i="19"/>
  <c r="AE338" i="19" s="1"/>
  <c r="Y338" i="19"/>
  <c r="X338" i="19"/>
  <c r="C338" i="19"/>
  <c r="AF338" i="19" s="1"/>
  <c r="B338" i="19"/>
  <c r="A338" i="19"/>
  <c r="AD337" i="19"/>
  <c r="AA337" i="19"/>
  <c r="Z337" i="19"/>
  <c r="Y337" i="19"/>
  <c r="X337" i="19"/>
  <c r="C337" i="19"/>
  <c r="AC337" i="19" s="1"/>
  <c r="B337" i="19"/>
  <c r="A337" i="19"/>
  <c r="AA336" i="19"/>
  <c r="Z336" i="19"/>
  <c r="AE336" i="19" s="1"/>
  <c r="Y336" i="19"/>
  <c r="X336" i="19"/>
  <c r="C336" i="19"/>
  <c r="AF336" i="19" s="1"/>
  <c r="B336" i="19"/>
  <c r="A336" i="19"/>
  <c r="AA335" i="19"/>
  <c r="Z335" i="19"/>
  <c r="Y335" i="19"/>
  <c r="AD335" i="19" s="1"/>
  <c r="X335" i="19"/>
  <c r="C335" i="19"/>
  <c r="B335" i="19"/>
  <c r="A335" i="19"/>
  <c r="AA334" i="19"/>
  <c r="Z334" i="19"/>
  <c r="Y334" i="19"/>
  <c r="X334" i="19"/>
  <c r="C334" i="19"/>
  <c r="AE334" i="19" s="1"/>
  <c r="B334" i="19"/>
  <c r="A334" i="19"/>
  <c r="AA333" i="19"/>
  <c r="Z333" i="19"/>
  <c r="Y333" i="19"/>
  <c r="X333" i="19"/>
  <c r="C333" i="19"/>
  <c r="AF333" i="19" s="1"/>
  <c r="B333" i="19"/>
  <c r="A333" i="19"/>
  <c r="AC332" i="19"/>
  <c r="AA332" i="19"/>
  <c r="Z332" i="19"/>
  <c r="AE332" i="19" s="1"/>
  <c r="Y332" i="19"/>
  <c r="X332" i="19"/>
  <c r="C332" i="19"/>
  <c r="AF332" i="19" s="1"/>
  <c r="B332" i="19"/>
  <c r="A332" i="19"/>
  <c r="AA331" i="19"/>
  <c r="Z331" i="19"/>
  <c r="Y331" i="19"/>
  <c r="X331" i="19"/>
  <c r="C331" i="19"/>
  <c r="B331" i="19"/>
  <c r="A331" i="19"/>
  <c r="AA330" i="19"/>
  <c r="Z330" i="19"/>
  <c r="AE330" i="19" s="1"/>
  <c r="Y330" i="19"/>
  <c r="X330" i="19"/>
  <c r="AC330" i="19" s="1"/>
  <c r="C330" i="19"/>
  <c r="B330" i="19"/>
  <c r="A330" i="19"/>
  <c r="AD329" i="19"/>
  <c r="AA329" i="19"/>
  <c r="Z329" i="19"/>
  <c r="Y329" i="19"/>
  <c r="X329" i="19"/>
  <c r="C329" i="19"/>
  <c r="B329" i="19"/>
  <c r="A329" i="19"/>
  <c r="AE328" i="19"/>
  <c r="AA328" i="19"/>
  <c r="Z328" i="19"/>
  <c r="Y328" i="19"/>
  <c r="X328" i="19"/>
  <c r="AC328" i="19" s="1"/>
  <c r="C328" i="19"/>
  <c r="B328" i="19"/>
  <c r="A328" i="19"/>
  <c r="AA327" i="19"/>
  <c r="Z327" i="19"/>
  <c r="Y327" i="19"/>
  <c r="X327" i="19"/>
  <c r="C327" i="19"/>
  <c r="AF327" i="19" s="1"/>
  <c r="B327" i="19"/>
  <c r="A327" i="19"/>
  <c r="AE326" i="19"/>
  <c r="AC326" i="19"/>
  <c r="AA326" i="19"/>
  <c r="Z326" i="19"/>
  <c r="Y326" i="19"/>
  <c r="AD326" i="19" s="1"/>
  <c r="X326" i="19"/>
  <c r="C326" i="19"/>
  <c r="B326" i="19"/>
  <c r="A326" i="19"/>
  <c r="AA325" i="19"/>
  <c r="Z325" i="19"/>
  <c r="Y325" i="19"/>
  <c r="X325" i="19"/>
  <c r="C325" i="19"/>
  <c r="B325" i="19"/>
  <c r="A325" i="19"/>
  <c r="AA324" i="19"/>
  <c r="Z324" i="19"/>
  <c r="AE324" i="19" s="1"/>
  <c r="Y324" i="19"/>
  <c r="X324" i="19"/>
  <c r="AC324" i="19" s="1"/>
  <c r="C324" i="19"/>
  <c r="B324" i="19"/>
  <c r="A324" i="19"/>
  <c r="AA323" i="19"/>
  <c r="Z323" i="19"/>
  <c r="Y323" i="19"/>
  <c r="X323" i="19"/>
  <c r="C323" i="19"/>
  <c r="AF323" i="19" s="1"/>
  <c r="B323" i="19"/>
  <c r="A323" i="19"/>
  <c r="AA322" i="19"/>
  <c r="Z322" i="19"/>
  <c r="AE322" i="19" s="1"/>
  <c r="Y322" i="19"/>
  <c r="X322" i="19"/>
  <c r="AC322" i="19" s="1"/>
  <c r="C322" i="19"/>
  <c r="B322" i="19"/>
  <c r="A322" i="19"/>
  <c r="AA321" i="19"/>
  <c r="Z321" i="19"/>
  <c r="Y321" i="19"/>
  <c r="AD321" i="19" s="1"/>
  <c r="X321" i="19"/>
  <c r="C321" i="19"/>
  <c r="B321" i="19"/>
  <c r="A321" i="19"/>
  <c r="AA320" i="19"/>
  <c r="Z320" i="19"/>
  <c r="AE320" i="19" s="1"/>
  <c r="Y320" i="19"/>
  <c r="X320" i="19"/>
  <c r="AC320" i="19" s="1"/>
  <c r="C320" i="19"/>
  <c r="B320" i="19"/>
  <c r="A320" i="19"/>
  <c r="AA319" i="19"/>
  <c r="Z319" i="19"/>
  <c r="Y319" i="19"/>
  <c r="AD319" i="19" s="1"/>
  <c r="X319" i="19"/>
  <c r="C319" i="19"/>
  <c r="AF319" i="19" s="1"/>
  <c r="B319" i="19"/>
  <c r="A319" i="19"/>
  <c r="AA318" i="19"/>
  <c r="Z318" i="19"/>
  <c r="Y318" i="19"/>
  <c r="X318" i="19"/>
  <c r="C318" i="19"/>
  <c r="AF318" i="19" s="1"/>
  <c r="B318" i="19"/>
  <c r="A318" i="19"/>
  <c r="AA317" i="19"/>
  <c r="Z317" i="19"/>
  <c r="Y317" i="19"/>
  <c r="X317" i="19"/>
  <c r="C317" i="19"/>
  <c r="B317" i="19"/>
  <c r="A317" i="19"/>
  <c r="AA316" i="19"/>
  <c r="Z316" i="19"/>
  <c r="AE316" i="19" s="1"/>
  <c r="Y316" i="19"/>
  <c r="X316" i="19"/>
  <c r="C316" i="19"/>
  <c r="B316" i="19"/>
  <c r="A316" i="19"/>
  <c r="AA315" i="19"/>
  <c r="Z315" i="19"/>
  <c r="Y315" i="19"/>
  <c r="X315" i="19"/>
  <c r="C315" i="19"/>
  <c r="B315" i="19"/>
  <c r="A315" i="19"/>
  <c r="AA314" i="19"/>
  <c r="Z314" i="19"/>
  <c r="Y314" i="19"/>
  <c r="X314" i="19"/>
  <c r="AC314" i="19" s="1"/>
  <c r="C314" i="19"/>
  <c r="AF314" i="19" s="1"/>
  <c r="B314" i="19"/>
  <c r="A314" i="19"/>
  <c r="AD313" i="19"/>
  <c r="AA313" i="19"/>
  <c r="Z313" i="19"/>
  <c r="Y313" i="19"/>
  <c r="X313" i="19"/>
  <c r="C313" i="19"/>
  <c r="B313" i="19"/>
  <c r="A313" i="19"/>
  <c r="AE312" i="19"/>
  <c r="AA312" i="19"/>
  <c r="Z312" i="19"/>
  <c r="Y312" i="19"/>
  <c r="X312" i="19"/>
  <c r="AC312" i="19" s="1"/>
  <c r="C312" i="19"/>
  <c r="AF312" i="19" s="1"/>
  <c r="B312" i="19"/>
  <c r="A312" i="19"/>
  <c r="AA311" i="19"/>
  <c r="Z311" i="19"/>
  <c r="Y311" i="19"/>
  <c r="X311" i="19"/>
  <c r="C311" i="19"/>
  <c r="B311" i="19"/>
  <c r="A311" i="19"/>
  <c r="AD310" i="19"/>
  <c r="AA310" i="19"/>
  <c r="Z310" i="19"/>
  <c r="Y310" i="19"/>
  <c r="X310" i="19"/>
  <c r="C310" i="19"/>
  <c r="AF310" i="19" s="1"/>
  <c r="B310" i="19"/>
  <c r="A310" i="19"/>
  <c r="AA309" i="19"/>
  <c r="Z309" i="19"/>
  <c r="Y309" i="19"/>
  <c r="X309" i="19"/>
  <c r="C309" i="19"/>
  <c r="AF309" i="19" s="1"/>
  <c r="B309" i="19"/>
  <c r="A309" i="19"/>
  <c r="AC308" i="19"/>
  <c r="AA308" i="19"/>
  <c r="Z308" i="19"/>
  <c r="Y308" i="19"/>
  <c r="X308" i="19"/>
  <c r="C308" i="19"/>
  <c r="AF308" i="19" s="1"/>
  <c r="B308" i="19"/>
  <c r="A308" i="19"/>
  <c r="AF307" i="19"/>
  <c r="AA307" i="19"/>
  <c r="Z307" i="19"/>
  <c r="Y307" i="19"/>
  <c r="X307" i="19"/>
  <c r="C307" i="19"/>
  <c r="B307" i="19"/>
  <c r="A307" i="19"/>
  <c r="AA306" i="19"/>
  <c r="Z306" i="19"/>
  <c r="Y306" i="19"/>
  <c r="X306" i="19"/>
  <c r="C306" i="19"/>
  <c r="B306" i="19"/>
  <c r="A306" i="19"/>
  <c r="AA305" i="19"/>
  <c r="Z305" i="19"/>
  <c r="Y305" i="19"/>
  <c r="X305" i="19"/>
  <c r="C305" i="19"/>
  <c r="AC305" i="19" s="1"/>
  <c r="B305" i="19"/>
  <c r="A305" i="19"/>
  <c r="AA304" i="19"/>
  <c r="Z304" i="19"/>
  <c r="Y304" i="19"/>
  <c r="X304" i="19"/>
  <c r="C304" i="19"/>
  <c r="AE304" i="19" s="1"/>
  <c r="B304" i="19"/>
  <c r="A304" i="19"/>
  <c r="AA303" i="19"/>
  <c r="Z303" i="19"/>
  <c r="Y303" i="19"/>
  <c r="X303" i="19"/>
  <c r="C303" i="19"/>
  <c r="B303" i="19"/>
  <c r="A303" i="19"/>
  <c r="AC302" i="19"/>
  <c r="AA302" i="19"/>
  <c r="Z302" i="19"/>
  <c r="Y302" i="19"/>
  <c r="X302" i="19"/>
  <c r="C302" i="19"/>
  <c r="AF302" i="19" s="1"/>
  <c r="B302" i="19"/>
  <c r="A302" i="19"/>
  <c r="AA301" i="19"/>
  <c r="Z301" i="19"/>
  <c r="Y301" i="19"/>
  <c r="X301" i="19"/>
  <c r="C301" i="19"/>
  <c r="B301" i="19"/>
  <c r="A301" i="19"/>
  <c r="AA300" i="19"/>
  <c r="Z300" i="19"/>
  <c r="Y300" i="19"/>
  <c r="X300" i="19"/>
  <c r="C300" i="19"/>
  <c r="AC300" i="19" s="1"/>
  <c r="B300" i="19"/>
  <c r="A300" i="19"/>
  <c r="AA299" i="19"/>
  <c r="Z299" i="19"/>
  <c r="Y299" i="19"/>
  <c r="X299" i="19"/>
  <c r="C299" i="19"/>
  <c r="B299" i="19"/>
  <c r="A299" i="19"/>
  <c r="AA298" i="19"/>
  <c r="Z298" i="19"/>
  <c r="AE298" i="19" s="1"/>
  <c r="Y298" i="19"/>
  <c r="X298" i="19"/>
  <c r="C298" i="19"/>
  <c r="B298" i="19"/>
  <c r="A298" i="19"/>
  <c r="AA297" i="19"/>
  <c r="Z297" i="19"/>
  <c r="Y297" i="19"/>
  <c r="AD297" i="19" s="1"/>
  <c r="X297" i="19"/>
  <c r="C297" i="19"/>
  <c r="AC297" i="19" s="1"/>
  <c r="B297" i="19"/>
  <c r="A297" i="19"/>
  <c r="AE296" i="19"/>
  <c r="AA296" i="19"/>
  <c r="Z296" i="19"/>
  <c r="Y296" i="19"/>
  <c r="X296" i="19"/>
  <c r="C296" i="19"/>
  <c r="B296" i="19"/>
  <c r="A296" i="19"/>
  <c r="AA295" i="19"/>
  <c r="Z295" i="19"/>
  <c r="Y295" i="19"/>
  <c r="AD295" i="19" s="1"/>
  <c r="X295" i="19"/>
  <c r="C295" i="19"/>
  <c r="B295" i="19"/>
  <c r="A295" i="19"/>
  <c r="AD294" i="19"/>
  <c r="AC294" i="19"/>
  <c r="AA294" i="19"/>
  <c r="Z294" i="19"/>
  <c r="AE294" i="19" s="1"/>
  <c r="Y294" i="19"/>
  <c r="X294" i="19"/>
  <c r="C294" i="19"/>
  <c r="AF294" i="19" s="1"/>
  <c r="B294" i="19"/>
  <c r="A294" i="19"/>
  <c r="AA293" i="19"/>
  <c r="Z293" i="19"/>
  <c r="Y293" i="19"/>
  <c r="X293" i="19"/>
  <c r="C293" i="19"/>
  <c r="B293" i="19"/>
  <c r="A293" i="19"/>
  <c r="AC292" i="19"/>
  <c r="AA292" i="19"/>
  <c r="Z292" i="19"/>
  <c r="Y292" i="19"/>
  <c r="X292" i="19"/>
  <c r="C292" i="19"/>
  <c r="B292" i="19"/>
  <c r="A292" i="19"/>
  <c r="AA291" i="19"/>
  <c r="Z291" i="19"/>
  <c r="Y291" i="19"/>
  <c r="AD291" i="19" s="1"/>
  <c r="X291" i="19"/>
  <c r="C291" i="19"/>
  <c r="B291" i="19"/>
  <c r="A291" i="19"/>
  <c r="AA290" i="19"/>
  <c r="Z290" i="19"/>
  <c r="AE290" i="19" s="1"/>
  <c r="Y290" i="19"/>
  <c r="X290" i="19"/>
  <c r="AC290" i="19" s="1"/>
  <c r="C290" i="19"/>
  <c r="B290" i="19"/>
  <c r="A290" i="19"/>
  <c r="AD289" i="19"/>
  <c r="AA289" i="19"/>
  <c r="Z289" i="19"/>
  <c r="Y289" i="19"/>
  <c r="X289" i="19"/>
  <c r="C289" i="19"/>
  <c r="B289" i="19"/>
  <c r="A289" i="19"/>
  <c r="AE288" i="19"/>
  <c r="AA288" i="19"/>
  <c r="Z288" i="19"/>
  <c r="Y288" i="19"/>
  <c r="X288" i="19"/>
  <c r="AC288" i="19" s="1"/>
  <c r="C288" i="19"/>
  <c r="B288" i="19"/>
  <c r="A288" i="19"/>
  <c r="AA287" i="19"/>
  <c r="Z287" i="19"/>
  <c r="Y287" i="19"/>
  <c r="X287" i="19"/>
  <c r="C287" i="19"/>
  <c r="AF287" i="19" s="1"/>
  <c r="B287" i="19"/>
  <c r="A287" i="19"/>
  <c r="AC286" i="19"/>
  <c r="AA286" i="19"/>
  <c r="Z286" i="19"/>
  <c r="Y286" i="19"/>
  <c r="AD286" i="19" s="1"/>
  <c r="X286" i="19"/>
  <c r="C286" i="19"/>
  <c r="AE286" i="19" s="1"/>
  <c r="B286" i="19"/>
  <c r="A286" i="19"/>
  <c r="AF285" i="19"/>
  <c r="AA285" i="19"/>
  <c r="Z285" i="19"/>
  <c r="Y285" i="19"/>
  <c r="X285" i="19"/>
  <c r="C285" i="19"/>
  <c r="B285" i="19"/>
  <c r="A285" i="19"/>
  <c r="AC284" i="19"/>
  <c r="AA284" i="19"/>
  <c r="Z284" i="19"/>
  <c r="Y284" i="19"/>
  <c r="X284" i="19"/>
  <c r="C284" i="19"/>
  <c r="AF284" i="19" s="1"/>
  <c r="B284" i="19"/>
  <c r="A284" i="19"/>
  <c r="AA283" i="19"/>
  <c r="Z283" i="19"/>
  <c r="Y283" i="19"/>
  <c r="X283" i="19"/>
  <c r="C283" i="19"/>
  <c r="B283" i="19"/>
  <c r="A283" i="19"/>
  <c r="AA282" i="19"/>
  <c r="Z282" i="19"/>
  <c r="Y282" i="19"/>
  <c r="X282" i="19"/>
  <c r="C282" i="19"/>
  <c r="AF282" i="19" s="1"/>
  <c r="B282" i="19"/>
  <c r="A282" i="19"/>
  <c r="AA281" i="19"/>
  <c r="Z281" i="19"/>
  <c r="Y281" i="19"/>
  <c r="X281" i="19"/>
  <c r="C281" i="19"/>
  <c r="B281" i="19"/>
  <c r="A281" i="19"/>
  <c r="AA280" i="19"/>
  <c r="Z280" i="19"/>
  <c r="Y280" i="19"/>
  <c r="X280" i="19"/>
  <c r="AC280" i="19" s="1"/>
  <c r="C280" i="19"/>
  <c r="B280" i="19"/>
  <c r="A280" i="19"/>
  <c r="AA279" i="19"/>
  <c r="Z279" i="19"/>
  <c r="Y279" i="19"/>
  <c r="X279" i="19"/>
  <c r="C279" i="19"/>
  <c r="B279" i="19"/>
  <c r="A279" i="19"/>
  <c r="AE278" i="19"/>
  <c r="AA278" i="19"/>
  <c r="Z278" i="19"/>
  <c r="Y278" i="19"/>
  <c r="X278" i="19"/>
  <c r="AC278" i="19" s="1"/>
  <c r="C278" i="19"/>
  <c r="AF278" i="19" s="1"/>
  <c r="B278" i="19"/>
  <c r="A278" i="19"/>
  <c r="AA277" i="19"/>
  <c r="Z277" i="19"/>
  <c r="Y277" i="19"/>
  <c r="X277" i="19"/>
  <c r="C277" i="19"/>
  <c r="AF277" i="19" s="1"/>
  <c r="B277" i="19"/>
  <c r="A277" i="19"/>
  <c r="AA276" i="19"/>
  <c r="Z276" i="19"/>
  <c r="Y276" i="19"/>
  <c r="X276" i="19"/>
  <c r="AC276" i="19" s="1"/>
  <c r="C276" i="19"/>
  <c r="B276" i="19"/>
  <c r="A276" i="19"/>
  <c r="AA275" i="19"/>
  <c r="Z275" i="19"/>
  <c r="Y275" i="19"/>
  <c r="X275" i="19"/>
  <c r="C275" i="19"/>
  <c r="AF275" i="19" s="1"/>
  <c r="B275" i="19"/>
  <c r="A275" i="19"/>
  <c r="AA274" i="19"/>
  <c r="Z274" i="19"/>
  <c r="Y274" i="19"/>
  <c r="X274" i="19"/>
  <c r="C274" i="19"/>
  <c r="AF274" i="19" s="1"/>
  <c r="B274" i="19"/>
  <c r="A274" i="19"/>
  <c r="AA273" i="19"/>
  <c r="Z273" i="19"/>
  <c r="Y273" i="19"/>
  <c r="X273" i="19"/>
  <c r="C273" i="19"/>
  <c r="AF273" i="19" s="1"/>
  <c r="B273" i="19"/>
  <c r="A273" i="19"/>
  <c r="AA272" i="19"/>
  <c r="Z272" i="19"/>
  <c r="Y272" i="19"/>
  <c r="X272" i="19"/>
  <c r="C272" i="19"/>
  <c r="AF272" i="19" s="1"/>
  <c r="B272" i="19"/>
  <c r="A272" i="19"/>
  <c r="AA271" i="19"/>
  <c r="Z271" i="19"/>
  <c r="Y271" i="19"/>
  <c r="X271" i="19"/>
  <c r="C271" i="19"/>
  <c r="AD271" i="19" s="1"/>
  <c r="B271" i="19"/>
  <c r="A271" i="19"/>
  <c r="AD270" i="19"/>
  <c r="AA270" i="19"/>
  <c r="Z270" i="19"/>
  <c r="Y270" i="19"/>
  <c r="X270" i="19"/>
  <c r="AC270" i="19" s="1"/>
  <c r="C270" i="19"/>
  <c r="AE270" i="19" s="1"/>
  <c r="B270" i="19"/>
  <c r="A270" i="19"/>
  <c r="AA269" i="19"/>
  <c r="Z269" i="19"/>
  <c r="Y269" i="19"/>
  <c r="X269" i="19"/>
  <c r="C269" i="19"/>
  <c r="B269" i="19"/>
  <c r="A269" i="19"/>
  <c r="AA268" i="19"/>
  <c r="Z268" i="19"/>
  <c r="Y268" i="19"/>
  <c r="X268" i="19"/>
  <c r="C268" i="19"/>
  <c r="AF268" i="19" s="1"/>
  <c r="B268" i="19"/>
  <c r="A268" i="19"/>
  <c r="AA267" i="19"/>
  <c r="Z267" i="19"/>
  <c r="Y267" i="19"/>
  <c r="X267" i="19"/>
  <c r="C267" i="19"/>
  <c r="AF267" i="19" s="1"/>
  <c r="B267" i="19"/>
  <c r="A267" i="19"/>
  <c r="AC266" i="19"/>
  <c r="AA266" i="19"/>
  <c r="Z266" i="19"/>
  <c r="AE266" i="19" s="1"/>
  <c r="Y266" i="19"/>
  <c r="X266" i="19"/>
  <c r="C266" i="19"/>
  <c r="AF266" i="19" s="1"/>
  <c r="B266" i="19"/>
  <c r="A266" i="19"/>
  <c r="AD265" i="19"/>
  <c r="AA265" i="19"/>
  <c r="Z265" i="19"/>
  <c r="Y265" i="19"/>
  <c r="X265" i="19"/>
  <c r="C265" i="19"/>
  <c r="B265" i="19"/>
  <c r="A265" i="19"/>
  <c r="AA264" i="19"/>
  <c r="Z264" i="19"/>
  <c r="Y264" i="19"/>
  <c r="X264" i="19"/>
  <c r="AC264" i="19" s="1"/>
  <c r="C264" i="19"/>
  <c r="B264" i="19"/>
  <c r="A264" i="19"/>
  <c r="AD263" i="19"/>
  <c r="AA263" i="19"/>
  <c r="Z263" i="19"/>
  <c r="Y263" i="19"/>
  <c r="X263" i="19"/>
  <c r="C263" i="19"/>
  <c r="B263" i="19"/>
  <c r="A263" i="19"/>
  <c r="AA262" i="19"/>
  <c r="Z262" i="19"/>
  <c r="Y262" i="19"/>
  <c r="X262" i="19"/>
  <c r="C262" i="19"/>
  <c r="AF262" i="19" s="1"/>
  <c r="B262" i="19"/>
  <c r="A262" i="19"/>
  <c r="AA261" i="19"/>
  <c r="Z261" i="19"/>
  <c r="Y261" i="19"/>
  <c r="X261" i="19"/>
  <c r="C261" i="19"/>
  <c r="AF261" i="19" s="1"/>
  <c r="B261" i="19"/>
  <c r="A261" i="19"/>
  <c r="AA260" i="19"/>
  <c r="Z260" i="19"/>
  <c r="Y260" i="19"/>
  <c r="X260" i="19"/>
  <c r="C260" i="19"/>
  <c r="AF260" i="19" s="1"/>
  <c r="B260" i="19"/>
  <c r="A260" i="19"/>
  <c r="AA259" i="19"/>
  <c r="Z259" i="19"/>
  <c r="Y259" i="19"/>
  <c r="X259" i="19"/>
  <c r="C259" i="19"/>
  <c r="AD259" i="19" s="1"/>
  <c r="B259" i="19"/>
  <c r="A259" i="19"/>
  <c r="AA258" i="19"/>
  <c r="Z258" i="19"/>
  <c r="Y258" i="19"/>
  <c r="X258" i="19"/>
  <c r="C258" i="19"/>
  <c r="AF258" i="19" s="1"/>
  <c r="B258" i="19"/>
  <c r="A258" i="19"/>
  <c r="AA257" i="19"/>
  <c r="Z257" i="19"/>
  <c r="Y257" i="19"/>
  <c r="X257" i="19"/>
  <c r="C257" i="19"/>
  <c r="AF257" i="19" s="1"/>
  <c r="B257" i="19"/>
  <c r="A257" i="19"/>
  <c r="AA256" i="19"/>
  <c r="Z256" i="19"/>
  <c r="Y256" i="19"/>
  <c r="X256" i="19"/>
  <c r="C256" i="19"/>
  <c r="AF256" i="19" s="1"/>
  <c r="B256" i="19"/>
  <c r="A256" i="19"/>
  <c r="AA255" i="19"/>
  <c r="Z255" i="19"/>
  <c r="Y255" i="19"/>
  <c r="X255" i="19"/>
  <c r="C255" i="19"/>
  <c r="AF255" i="19" s="1"/>
  <c r="B255" i="19"/>
  <c r="A255" i="19"/>
  <c r="AA254" i="19"/>
  <c r="Z254" i="19"/>
  <c r="Y254" i="19"/>
  <c r="X254" i="19"/>
  <c r="C254" i="19"/>
  <c r="AF254" i="19" s="1"/>
  <c r="B254" i="19"/>
  <c r="A254" i="19"/>
  <c r="AA253" i="19"/>
  <c r="Z253" i="19"/>
  <c r="Y253" i="19"/>
  <c r="X253" i="19"/>
  <c r="C253" i="19"/>
  <c r="AF253" i="19" s="1"/>
  <c r="B253" i="19"/>
  <c r="A253" i="19"/>
  <c r="AA252" i="19"/>
  <c r="Z252" i="19"/>
  <c r="Y252" i="19"/>
  <c r="X252" i="19"/>
  <c r="C252" i="19"/>
  <c r="AF252" i="19" s="1"/>
  <c r="B252" i="19"/>
  <c r="A252" i="19"/>
  <c r="AA251" i="19"/>
  <c r="Z251" i="19"/>
  <c r="Y251" i="19"/>
  <c r="X251" i="19"/>
  <c r="C251" i="19"/>
  <c r="AF251" i="19" s="1"/>
  <c r="B251" i="19"/>
  <c r="A251" i="19"/>
  <c r="AA250" i="19"/>
  <c r="Z250" i="19"/>
  <c r="Y250" i="19"/>
  <c r="X250" i="19"/>
  <c r="C250" i="19"/>
  <c r="AF250" i="19" s="1"/>
  <c r="B250" i="19"/>
  <c r="A250" i="19"/>
  <c r="AA249" i="19"/>
  <c r="Z249" i="19"/>
  <c r="Y249" i="19"/>
  <c r="X249" i="19"/>
  <c r="C249" i="19"/>
  <c r="AF249" i="19" s="1"/>
  <c r="B249" i="19"/>
  <c r="A249" i="19"/>
  <c r="AA248" i="19"/>
  <c r="Z248" i="19"/>
  <c r="Y248" i="19"/>
  <c r="X248" i="19"/>
  <c r="C248" i="19"/>
  <c r="AF248" i="19" s="1"/>
  <c r="B248" i="19"/>
  <c r="A248" i="19"/>
  <c r="AA247" i="19"/>
  <c r="Z247" i="19"/>
  <c r="Y247" i="19"/>
  <c r="X247" i="19"/>
  <c r="C247" i="19"/>
  <c r="AF247" i="19" s="1"/>
  <c r="B247" i="19"/>
  <c r="A247" i="19"/>
  <c r="AA246" i="19"/>
  <c r="Z246" i="19"/>
  <c r="Y246" i="19"/>
  <c r="X246" i="19"/>
  <c r="C246" i="19"/>
  <c r="AF246" i="19" s="1"/>
  <c r="B246" i="19"/>
  <c r="A246" i="19"/>
  <c r="AA245" i="19"/>
  <c r="Z245" i="19"/>
  <c r="Y245" i="19"/>
  <c r="X245" i="19"/>
  <c r="C245" i="19"/>
  <c r="AF245" i="19" s="1"/>
  <c r="B245" i="19"/>
  <c r="A245" i="19"/>
  <c r="AA244" i="19"/>
  <c r="Z244" i="19"/>
  <c r="Y244" i="19"/>
  <c r="X244" i="19"/>
  <c r="C244" i="19"/>
  <c r="AF244" i="19" s="1"/>
  <c r="B244" i="19"/>
  <c r="A244" i="19"/>
  <c r="AA243" i="19"/>
  <c r="Z243" i="19"/>
  <c r="Y243" i="19"/>
  <c r="AD243" i="19" s="1"/>
  <c r="X243" i="19"/>
  <c r="C243" i="19"/>
  <c r="AF243" i="19" s="1"/>
  <c r="B243" i="19"/>
  <c r="A243" i="19"/>
  <c r="AA242" i="19"/>
  <c r="Z242" i="19"/>
  <c r="Y242" i="19"/>
  <c r="X242" i="19"/>
  <c r="AC242" i="19" s="1"/>
  <c r="C242" i="19"/>
  <c r="AF242" i="19" s="1"/>
  <c r="B242" i="19"/>
  <c r="A242" i="19"/>
  <c r="AA241" i="19"/>
  <c r="Z241" i="19"/>
  <c r="Y241" i="19"/>
  <c r="X241" i="19"/>
  <c r="C241" i="19"/>
  <c r="AF241" i="19" s="1"/>
  <c r="B241" i="19"/>
  <c r="A241" i="19"/>
  <c r="AA240" i="19"/>
  <c r="Z240" i="19"/>
  <c r="Y240" i="19"/>
  <c r="X240" i="19"/>
  <c r="C240" i="19"/>
  <c r="AF240" i="19" s="1"/>
  <c r="B240" i="19"/>
  <c r="A240" i="19"/>
  <c r="AA239" i="19"/>
  <c r="Z239" i="19"/>
  <c r="Y239" i="19"/>
  <c r="X239" i="19"/>
  <c r="C239" i="19"/>
  <c r="B239" i="19"/>
  <c r="A239" i="19"/>
  <c r="AA238" i="19"/>
  <c r="Z238" i="19"/>
  <c r="Y238" i="19"/>
  <c r="X238" i="19"/>
  <c r="C238" i="19"/>
  <c r="AF238" i="19" s="1"/>
  <c r="B238" i="19"/>
  <c r="A238" i="19"/>
  <c r="AA237" i="19"/>
  <c r="Z237" i="19"/>
  <c r="Y237" i="19"/>
  <c r="X237" i="19"/>
  <c r="C237" i="19"/>
  <c r="B237" i="19"/>
  <c r="A237" i="19"/>
  <c r="AA236" i="19"/>
  <c r="Z236" i="19"/>
  <c r="Y236" i="19"/>
  <c r="X236" i="19"/>
  <c r="C236" i="19"/>
  <c r="AF236" i="19" s="1"/>
  <c r="B236" i="19"/>
  <c r="A236" i="19"/>
  <c r="AA235" i="19"/>
  <c r="Z235" i="19"/>
  <c r="Y235" i="19"/>
  <c r="X235" i="19"/>
  <c r="C235" i="19"/>
  <c r="AF235" i="19" s="1"/>
  <c r="B235" i="19"/>
  <c r="A235" i="19"/>
  <c r="AA234" i="19"/>
  <c r="Z234" i="19"/>
  <c r="Y234" i="19"/>
  <c r="X234" i="19"/>
  <c r="C234" i="19"/>
  <c r="AF234" i="19" s="1"/>
  <c r="B234" i="19"/>
  <c r="A234" i="19"/>
  <c r="AD233" i="19"/>
  <c r="AA233" i="19"/>
  <c r="Z233" i="19"/>
  <c r="Y233" i="19"/>
  <c r="X233" i="19"/>
  <c r="C233" i="19"/>
  <c r="B233" i="19"/>
  <c r="A233" i="19"/>
  <c r="AE232" i="19"/>
  <c r="AA232" i="19"/>
  <c r="Z232" i="19"/>
  <c r="Y232" i="19"/>
  <c r="X232" i="19"/>
  <c r="C232" i="19"/>
  <c r="AF232" i="19" s="1"/>
  <c r="B232" i="19"/>
  <c r="A232" i="19"/>
  <c r="AD231" i="19"/>
  <c r="AA231" i="19"/>
  <c r="Z231" i="19"/>
  <c r="Y231" i="19"/>
  <c r="X231" i="19"/>
  <c r="C231" i="19"/>
  <c r="AF231" i="19" s="1"/>
  <c r="B231" i="19"/>
  <c r="A231" i="19"/>
  <c r="AA230" i="19"/>
  <c r="Z230" i="19"/>
  <c r="Y230" i="19"/>
  <c r="X230" i="19"/>
  <c r="C230" i="19"/>
  <c r="AF230" i="19" s="1"/>
  <c r="B230" i="19"/>
  <c r="A230" i="19"/>
  <c r="AA229" i="19"/>
  <c r="Z229" i="19"/>
  <c r="Y229" i="19"/>
  <c r="X229" i="19"/>
  <c r="C229" i="19"/>
  <c r="B229" i="19"/>
  <c r="A229" i="19"/>
  <c r="AC228" i="19"/>
  <c r="AA228" i="19"/>
  <c r="Z228" i="19"/>
  <c r="Y228" i="19"/>
  <c r="X228" i="19"/>
  <c r="C228" i="19"/>
  <c r="AF228" i="19" s="1"/>
  <c r="B228" i="19"/>
  <c r="A228" i="19"/>
  <c r="AA227" i="19"/>
  <c r="Z227" i="19"/>
  <c r="Y227" i="19"/>
  <c r="X227" i="19"/>
  <c r="C227" i="19"/>
  <c r="AF227" i="19" s="1"/>
  <c r="B227" i="19"/>
  <c r="A227" i="19"/>
  <c r="AA226" i="19"/>
  <c r="Z226" i="19"/>
  <c r="Y226" i="19"/>
  <c r="X226" i="19"/>
  <c r="C226" i="19"/>
  <c r="AF226" i="19" s="1"/>
  <c r="B226" i="19"/>
  <c r="A226" i="19"/>
  <c r="AD225" i="19"/>
  <c r="AA225" i="19"/>
  <c r="Z225" i="19"/>
  <c r="Y225" i="19"/>
  <c r="X225" i="19"/>
  <c r="C225" i="19"/>
  <c r="B225" i="19"/>
  <c r="A225" i="19"/>
  <c r="AE224" i="19"/>
  <c r="AA224" i="19"/>
  <c r="Z224" i="19"/>
  <c r="Y224" i="19"/>
  <c r="X224" i="19"/>
  <c r="C224" i="19"/>
  <c r="AF224" i="19" s="1"/>
  <c r="B224" i="19"/>
  <c r="A224" i="19"/>
  <c r="AA223" i="19"/>
  <c r="Z223" i="19"/>
  <c r="Y223" i="19"/>
  <c r="X223" i="19"/>
  <c r="C223" i="19"/>
  <c r="B223" i="19"/>
  <c r="A223" i="19"/>
  <c r="AE222" i="19"/>
  <c r="AA222" i="19"/>
  <c r="Z222" i="19"/>
  <c r="Y222" i="19"/>
  <c r="X222" i="19"/>
  <c r="C222" i="19"/>
  <c r="AF222" i="19" s="1"/>
  <c r="B222" i="19"/>
  <c r="A222" i="19"/>
  <c r="AA221" i="19"/>
  <c r="Z221" i="19"/>
  <c r="Y221" i="19"/>
  <c r="X221" i="19"/>
  <c r="C221" i="19"/>
  <c r="B221" i="19"/>
  <c r="A221" i="19"/>
  <c r="AC220" i="19"/>
  <c r="AA220" i="19"/>
  <c r="Z220" i="19"/>
  <c r="Y220" i="19"/>
  <c r="X220" i="19"/>
  <c r="C220" i="19"/>
  <c r="B220" i="19"/>
  <c r="A220" i="19"/>
  <c r="AF219" i="19"/>
  <c r="AA219" i="19"/>
  <c r="Z219" i="19"/>
  <c r="Y219" i="19"/>
  <c r="X219" i="19"/>
  <c r="C219" i="19"/>
  <c r="B219" i="19"/>
  <c r="A219" i="19"/>
  <c r="AA218" i="19"/>
  <c r="Z218" i="19"/>
  <c r="AE218" i="19" s="1"/>
  <c r="Y218" i="19"/>
  <c r="X218" i="19"/>
  <c r="C218" i="19"/>
  <c r="B218" i="19"/>
  <c r="A218" i="19"/>
  <c r="AD217" i="19"/>
  <c r="AA217" i="19"/>
  <c r="AF217" i="19" s="1"/>
  <c r="Z217" i="19"/>
  <c r="Y217" i="19"/>
  <c r="X217" i="19"/>
  <c r="C217" i="19"/>
  <c r="B217" i="19"/>
  <c r="A217" i="19"/>
  <c r="AA216" i="19"/>
  <c r="Z216" i="19"/>
  <c r="AE216" i="19" s="1"/>
  <c r="Y216" i="19"/>
  <c r="X216" i="19"/>
  <c r="C216" i="19"/>
  <c r="B216" i="19"/>
  <c r="A216" i="19"/>
  <c r="AA215" i="19"/>
  <c r="Z215" i="19"/>
  <c r="Y215" i="19"/>
  <c r="AD215" i="19" s="1"/>
  <c r="X215" i="19"/>
  <c r="C215" i="19"/>
  <c r="B215" i="19"/>
  <c r="A215" i="19"/>
  <c r="AA214" i="19"/>
  <c r="Z214" i="19"/>
  <c r="AE214" i="19" s="1"/>
  <c r="Y214" i="19"/>
  <c r="AD214" i="19" s="1"/>
  <c r="X214" i="19"/>
  <c r="AC214" i="19" s="1"/>
  <c r="C214" i="19"/>
  <c r="B214" i="19"/>
  <c r="A214" i="19"/>
  <c r="AA213" i="19"/>
  <c r="Z213" i="19"/>
  <c r="Y213" i="19"/>
  <c r="AD213" i="19" s="1"/>
  <c r="X213" i="19"/>
  <c r="C213" i="19"/>
  <c r="B213" i="19"/>
  <c r="A213" i="19"/>
  <c r="AA212" i="19"/>
  <c r="Z212" i="19"/>
  <c r="AE212" i="19" s="1"/>
  <c r="Y212" i="19"/>
  <c r="X212" i="19"/>
  <c r="C212" i="19"/>
  <c r="AF212" i="19" s="1"/>
  <c r="B212" i="19"/>
  <c r="A212" i="19"/>
  <c r="AA211" i="19"/>
  <c r="Z211" i="19"/>
  <c r="Y211" i="19"/>
  <c r="X211" i="19"/>
  <c r="C211" i="19"/>
  <c r="B211" i="19"/>
  <c r="A211" i="19"/>
  <c r="AA210" i="19"/>
  <c r="Z210" i="19"/>
  <c r="Y210" i="19"/>
  <c r="X210" i="19"/>
  <c r="C210" i="19"/>
  <c r="AF210" i="19" s="1"/>
  <c r="B210" i="19"/>
  <c r="A210" i="19"/>
  <c r="AA209" i="19"/>
  <c r="Z209" i="19"/>
  <c r="Y209" i="19"/>
  <c r="AD209" i="19" s="1"/>
  <c r="X209" i="19"/>
  <c r="C209" i="19"/>
  <c r="AF209" i="19" s="1"/>
  <c r="B209" i="19"/>
  <c r="A209" i="19"/>
  <c r="AA208" i="19"/>
  <c r="Z208" i="19"/>
  <c r="Y208" i="19"/>
  <c r="X208" i="19"/>
  <c r="AC208" i="19" s="1"/>
  <c r="C208" i="19"/>
  <c r="AD208" i="19" s="1"/>
  <c r="B208" i="19"/>
  <c r="A208" i="19"/>
  <c r="AA207" i="19"/>
  <c r="Z207" i="19"/>
  <c r="Y207" i="19"/>
  <c r="X207" i="19"/>
  <c r="C207" i="19"/>
  <c r="AD207" i="19" s="1"/>
  <c r="B207" i="19"/>
  <c r="A207" i="19"/>
  <c r="AA206" i="19"/>
  <c r="Z206" i="19"/>
  <c r="Y206" i="19"/>
  <c r="X206" i="19"/>
  <c r="AC206" i="19" s="1"/>
  <c r="C206" i="19"/>
  <c r="AF206" i="19" s="1"/>
  <c r="B206" i="19"/>
  <c r="A206" i="19"/>
  <c r="AA205" i="19"/>
  <c r="Z205" i="19"/>
  <c r="Y205" i="19"/>
  <c r="X205" i="19"/>
  <c r="C205" i="19"/>
  <c r="AF205" i="19" s="1"/>
  <c r="B205" i="19"/>
  <c r="A205" i="19"/>
  <c r="AA204" i="19"/>
  <c r="Z204" i="19"/>
  <c r="Y204" i="19"/>
  <c r="X204" i="19"/>
  <c r="C204" i="19"/>
  <c r="AE204" i="19" s="1"/>
  <c r="B204" i="19"/>
  <c r="A204" i="19"/>
  <c r="AA203" i="19"/>
  <c r="Z203" i="19"/>
  <c r="Y203" i="19"/>
  <c r="X203" i="19"/>
  <c r="C203" i="19"/>
  <c r="AF203" i="19" s="1"/>
  <c r="B203" i="19"/>
  <c r="A203" i="19"/>
  <c r="AA202" i="19"/>
  <c r="Z202" i="19"/>
  <c r="Y202" i="19"/>
  <c r="X202" i="19"/>
  <c r="C202" i="19"/>
  <c r="AF202" i="19" s="1"/>
  <c r="B202" i="19"/>
  <c r="A202" i="19"/>
  <c r="AA201" i="19"/>
  <c r="Z201" i="19"/>
  <c r="Y201" i="19"/>
  <c r="X201" i="19"/>
  <c r="C201" i="19"/>
  <c r="AE201" i="19" s="1"/>
  <c r="B201" i="19"/>
  <c r="A201" i="19"/>
  <c r="AA200" i="19"/>
  <c r="Z200" i="19"/>
  <c r="Y200" i="19"/>
  <c r="X200" i="19"/>
  <c r="AC200" i="19" s="1"/>
  <c r="C200" i="19"/>
  <c r="AF200" i="19" s="1"/>
  <c r="B200" i="19"/>
  <c r="A200" i="19"/>
  <c r="AA199" i="19"/>
  <c r="Z199" i="19"/>
  <c r="Y199" i="19"/>
  <c r="X199" i="19"/>
  <c r="C199" i="19"/>
  <c r="AD199" i="19" s="1"/>
  <c r="B199" i="19"/>
  <c r="A199" i="19"/>
  <c r="AA198" i="19"/>
  <c r="Z198" i="19"/>
  <c r="Y198" i="19"/>
  <c r="AD198" i="19" s="1"/>
  <c r="X198" i="19"/>
  <c r="AC198" i="19" s="1"/>
  <c r="C198" i="19"/>
  <c r="AF198" i="19" s="1"/>
  <c r="B198" i="19"/>
  <c r="A198" i="19"/>
  <c r="AA197" i="19"/>
  <c r="Z197" i="19"/>
  <c r="Y197" i="19"/>
  <c r="X197" i="19"/>
  <c r="C197" i="19"/>
  <c r="AF197" i="19" s="1"/>
  <c r="B197" i="19"/>
  <c r="A197" i="19"/>
  <c r="AF350" i="18"/>
  <c r="AB350" i="18"/>
  <c r="AA350" i="18"/>
  <c r="Z350" i="18"/>
  <c r="Y350" i="18"/>
  <c r="AD350" i="18" s="1"/>
  <c r="D350" i="18"/>
  <c r="AG350" i="18" s="1"/>
  <c r="C350" i="18"/>
  <c r="A350" i="18"/>
  <c r="AB349" i="18"/>
  <c r="AA349" i="18"/>
  <c r="Z349" i="18"/>
  <c r="Y349" i="18"/>
  <c r="D349" i="18"/>
  <c r="AG349" i="18" s="1"/>
  <c r="C349" i="18"/>
  <c r="A349" i="18"/>
  <c r="AF348" i="18"/>
  <c r="AB348" i="18"/>
  <c r="AA348" i="18"/>
  <c r="Z348" i="18"/>
  <c r="Y348" i="18"/>
  <c r="D348" i="18"/>
  <c r="AG348" i="18" s="1"/>
  <c r="C348" i="18"/>
  <c r="A348" i="18"/>
  <c r="AB347" i="18"/>
  <c r="AA347" i="18"/>
  <c r="Z347" i="18"/>
  <c r="Y347" i="18"/>
  <c r="D347" i="18"/>
  <c r="AG347" i="18" s="1"/>
  <c r="C347" i="18"/>
  <c r="A347" i="18"/>
  <c r="AB346" i="18"/>
  <c r="AA346" i="18"/>
  <c r="Z346" i="18"/>
  <c r="Y346" i="18"/>
  <c r="D346" i="18"/>
  <c r="AG346" i="18" s="1"/>
  <c r="C346" i="18"/>
  <c r="A346" i="18"/>
  <c r="AB345" i="18"/>
  <c r="AA345" i="18"/>
  <c r="Z345" i="18"/>
  <c r="Y345" i="18"/>
  <c r="D345" i="18"/>
  <c r="AG345" i="18" s="1"/>
  <c r="C345" i="18"/>
  <c r="A345" i="18"/>
  <c r="AB344" i="18"/>
  <c r="AA344" i="18"/>
  <c r="Z344" i="18"/>
  <c r="Y344" i="18"/>
  <c r="D344" i="18"/>
  <c r="AG344" i="18" s="1"/>
  <c r="C344" i="18"/>
  <c r="A344" i="18"/>
  <c r="AB343" i="18"/>
  <c r="AA343" i="18"/>
  <c r="Z343" i="18"/>
  <c r="Y343" i="18"/>
  <c r="D343" i="18"/>
  <c r="AG343" i="18" s="1"/>
  <c r="C343" i="18"/>
  <c r="A343" i="18"/>
  <c r="AB342" i="18"/>
  <c r="AA342" i="18"/>
  <c r="Z342" i="18"/>
  <c r="Y342" i="18"/>
  <c r="D342" i="18"/>
  <c r="AG342" i="18" s="1"/>
  <c r="C342" i="18"/>
  <c r="A342" i="18"/>
  <c r="AB341" i="18"/>
  <c r="AA341" i="18"/>
  <c r="Z341" i="18"/>
  <c r="Y341" i="18"/>
  <c r="D341" i="18"/>
  <c r="AG341" i="18" s="1"/>
  <c r="C341" i="18"/>
  <c r="A341" i="18"/>
  <c r="AB340" i="18"/>
  <c r="AA340" i="18"/>
  <c r="Z340" i="18"/>
  <c r="Y340" i="18"/>
  <c r="D340" i="18"/>
  <c r="AG340" i="18" s="1"/>
  <c r="C340" i="18"/>
  <c r="A340" i="18"/>
  <c r="AB339" i="18"/>
  <c r="AA339" i="18"/>
  <c r="Z339" i="18"/>
  <c r="Y339" i="18"/>
  <c r="D339" i="18"/>
  <c r="C339" i="18"/>
  <c r="A339" i="18"/>
  <c r="AB338" i="18"/>
  <c r="AA338" i="18"/>
  <c r="Z338" i="18"/>
  <c r="Y338" i="18"/>
  <c r="D338" i="18"/>
  <c r="AG338" i="18" s="1"/>
  <c r="C338" i="18"/>
  <c r="A338" i="18"/>
  <c r="AB337" i="18"/>
  <c r="AA337" i="18"/>
  <c r="Z337" i="18"/>
  <c r="Y337" i="18"/>
  <c r="D337" i="18"/>
  <c r="AD337" i="18" s="1"/>
  <c r="C337" i="18"/>
  <c r="A337" i="18"/>
  <c r="AB336" i="18"/>
  <c r="AA336" i="18"/>
  <c r="Z336" i="18"/>
  <c r="Y336" i="18"/>
  <c r="D336" i="18"/>
  <c r="AG336" i="18" s="1"/>
  <c r="C336" i="18"/>
  <c r="A336" i="18"/>
  <c r="AB335" i="18"/>
  <c r="AA335" i="18"/>
  <c r="Z335" i="18"/>
  <c r="Y335" i="18"/>
  <c r="D335" i="18"/>
  <c r="C335" i="18"/>
  <c r="A335" i="18"/>
  <c r="AF334" i="18"/>
  <c r="AE334" i="18"/>
  <c r="AB334" i="18"/>
  <c r="AA334" i="18"/>
  <c r="Z334" i="18"/>
  <c r="Y334" i="18"/>
  <c r="D334" i="18"/>
  <c r="AG334" i="18" s="1"/>
  <c r="C334" i="18"/>
  <c r="A334" i="18"/>
  <c r="AB333" i="18"/>
  <c r="AA333" i="18"/>
  <c r="Z333" i="18"/>
  <c r="Y333" i="18"/>
  <c r="D333" i="18"/>
  <c r="AG333" i="18" s="1"/>
  <c r="C333" i="18"/>
  <c r="A333" i="18"/>
  <c r="AB332" i="18"/>
  <c r="AA332" i="18"/>
  <c r="Z332" i="18"/>
  <c r="Y332" i="18"/>
  <c r="D332" i="18"/>
  <c r="AG332" i="18" s="1"/>
  <c r="C332" i="18"/>
  <c r="A332" i="18"/>
  <c r="AB331" i="18"/>
  <c r="AA331" i="18"/>
  <c r="Z331" i="18"/>
  <c r="Y331" i="18"/>
  <c r="D331" i="18"/>
  <c r="AG331" i="18" s="1"/>
  <c r="C331" i="18"/>
  <c r="A331" i="18"/>
  <c r="AB330" i="18"/>
  <c r="AA330" i="18"/>
  <c r="Z330" i="18"/>
  <c r="Y330" i="18"/>
  <c r="D330" i="18"/>
  <c r="C330" i="18"/>
  <c r="A330" i="18"/>
  <c r="AE329" i="18"/>
  <c r="AB329" i="18"/>
  <c r="AA329" i="18"/>
  <c r="Z329" i="18"/>
  <c r="Y329" i="18"/>
  <c r="D329" i="18"/>
  <c r="AD329" i="18" s="1"/>
  <c r="C329" i="18"/>
  <c r="A329" i="18"/>
  <c r="AF328" i="18"/>
  <c r="AB328" i="18"/>
  <c r="AA328" i="18"/>
  <c r="Z328" i="18"/>
  <c r="Y328" i="18"/>
  <c r="D328" i="18"/>
  <c r="C328" i="18"/>
  <c r="A328" i="18"/>
  <c r="AB327" i="18"/>
  <c r="AA327" i="18"/>
  <c r="Z327" i="18"/>
  <c r="Y327" i="18"/>
  <c r="D327" i="18"/>
  <c r="C327" i="18"/>
  <c r="A327" i="18"/>
  <c r="AE326" i="18"/>
  <c r="AB326" i="18"/>
  <c r="AA326" i="18"/>
  <c r="Z326" i="18"/>
  <c r="Y326" i="18"/>
  <c r="D326" i="18"/>
  <c r="AG326" i="18" s="1"/>
  <c r="C326" i="18"/>
  <c r="A326" i="18"/>
  <c r="AB325" i="18"/>
  <c r="AA325" i="18"/>
  <c r="Z325" i="18"/>
  <c r="Y325" i="18"/>
  <c r="D325" i="18"/>
  <c r="C325" i="18"/>
  <c r="A325" i="18"/>
  <c r="AD324" i="18"/>
  <c r="AB324" i="18"/>
  <c r="AA324" i="18"/>
  <c r="Z324" i="18"/>
  <c r="Y324" i="18"/>
  <c r="D324" i="18"/>
  <c r="C324" i="18"/>
  <c r="A324" i="18"/>
  <c r="AB323" i="18"/>
  <c r="AA323" i="18"/>
  <c r="Z323" i="18"/>
  <c r="Y323" i="18"/>
  <c r="D323" i="18"/>
  <c r="C323" i="18"/>
  <c r="A323" i="18"/>
  <c r="AB322" i="18"/>
  <c r="AA322" i="18"/>
  <c r="AF322" i="18" s="1"/>
  <c r="Z322" i="18"/>
  <c r="AE322" i="18" s="1"/>
  <c r="Y322" i="18"/>
  <c r="D322" i="18"/>
  <c r="C322" i="18"/>
  <c r="A322" i="18"/>
  <c r="AE321" i="18"/>
  <c r="AB321" i="18"/>
  <c r="AA321" i="18"/>
  <c r="Z321" i="18"/>
  <c r="Y321" i="18"/>
  <c r="D321" i="18"/>
  <c r="AD321" i="18" s="1"/>
  <c r="C321" i="18"/>
  <c r="A321" i="18"/>
  <c r="AB320" i="18"/>
  <c r="AA320" i="18"/>
  <c r="AF320" i="18" s="1"/>
  <c r="Z320" i="18"/>
  <c r="Y320" i="18"/>
  <c r="D320" i="18"/>
  <c r="C320" i="18"/>
  <c r="A320" i="18"/>
  <c r="AB319" i="18"/>
  <c r="AA319" i="18"/>
  <c r="Z319" i="18"/>
  <c r="AE319" i="18" s="1"/>
  <c r="Y319" i="18"/>
  <c r="D319" i="18"/>
  <c r="C319" i="18"/>
  <c r="A319" i="18"/>
  <c r="AE318" i="18"/>
  <c r="AD318" i="18"/>
  <c r="AB318" i="18"/>
  <c r="AA318" i="18"/>
  <c r="AF318" i="18" s="1"/>
  <c r="Z318" i="18"/>
  <c r="Y318" i="18"/>
  <c r="D318" i="18"/>
  <c r="C318" i="18"/>
  <c r="A318" i="18"/>
  <c r="AB317" i="18"/>
  <c r="AA317" i="18"/>
  <c r="Z317" i="18"/>
  <c r="Y317" i="18"/>
  <c r="D317" i="18"/>
  <c r="C317" i="18"/>
  <c r="A317" i="18"/>
  <c r="AD316" i="18"/>
  <c r="AB316" i="18"/>
  <c r="AA316" i="18"/>
  <c r="AF316" i="18" s="1"/>
  <c r="Z316" i="18"/>
  <c r="Y316" i="18"/>
  <c r="D316" i="18"/>
  <c r="C316" i="18"/>
  <c r="A316" i="18"/>
  <c r="AG315" i="18"/>
  <c r="AB315" i="18"/>
  <c r="AA315" i="18"/>
  <c r="Z315" i="18"/>
  <c r="Y315" i="18"/>
  <c r="D315" i="18"/>
  <c r="C315" i="18"/>
  <c r="A315" i="18"/>
  <c r="AB314" i="18"/>
  <c r="AA314" i="18"/>
  <c r="AF314" i="18" s="1"/>
  <c r="Z314" i="18"/>
  <c r="AE314" i="18" s="1"/>
  <c r="Y314" i="18"/>
  <c r="AD314" i="18" s="1"/>
  <c r="D314" i="18"/>
  <c r="C314" i="18"/>
  <c r="A314" i="18"/>
  <c r="AB313" i="18"/>
  <c r="AA313" i="18"/>
  <c r="Z313" i="18"/>
  <c r="AE313" i="18" s="1"/>
  <c r="Y313" i="18"/>
  <c r="D313" i="18"/>
  <c r="C313" i="18"/>
  <c r="A313" i="18"/>
  <c r="AF312" i="18"/>
  <c r="AB312" i="18"/>
  <c r="AA312" i="18"/>
  <c r="Z312" i="18"/>
  <c r="Y312" i="18"/>
  <c r="D312" i="18"/>
  <c r="C312" i="18"/>
  <c r="A312" i="18"/>
  <c r="AB311" i="18"/>
  <c r="AA311" i="18"/>
  <c r="Z311" i="18"/>
  <c r="Y311" i="18"/>
  <c r="D311" i="18"/>
  <c r="C311" i="18"/>
  <c r="A311" i="18"/>
  <c r="AE310" i="18"/>
  <c r="AD310" i="18"/>
  <c r="AB310" i="18"/>
  <c r="AA310" i="18"/>
  <c r="Z310" i="18"/>
  <c r="Y310" i="18"/>
  <c r="D310" i="18"/>
  <c r="AG310" i="18" s="1"/>
  <c r="C310" i="18"/>
  <c r="A310" i="18"/>
  <c r="AB309" i="18"/>
  <c r="AA309" i="18"/>
  <c r="Z309" i="18"/>
  <c r="Y309" i="18"/>
  <c r="D309" i="18"/>
  <c r="C309" i="18"/>
  <c r="A309" i="18"/>
  <c r="AD308" i="18"/>
  <c r="AB308" i="18"/>
  <c r="AA308" i="18"/>
  <c r="AF308" i="18" s="1"/>
  <c r="Z308" i="18"/>
  <c r="Y308" i="18"/>
  <c r="D308" i="18"/>
  <c r="C308" i="18"/>
  <c r="A308" i="18"/>
  <c r="AB307" i="18"/>
  <c r="AG307" i="18" s="1"/>
  <c r="AA307" i="18"/>
  <c r="Z307" i="18"/>
  <c r="Y307" i="18"/>
  <c r="D307" i="18"/>
  <c r="C307" i="18"/>
  <c r="A307" i="18"/>
  <c r="AB306" i="18"/>
  <c r="AA306" i="18"/>
  <c r="AF306" i="18" s="1"/>
  <c r="Z306" i="18"/>
  <c r="Y306" i="18"/>
  <c r="AD306" i="18" s="1"/>
  <c r="D306" i="18"/>
  <c r="C306" i="18"/>
  <c r="A306" i="18"/>
  <c r="AB305" i="18"/>
  <c r="AA305" i="18"/>
  <c r="Z305" i="18"/>
  <c r="Y305" i="18"/>
  <c r="D305" i="18"/>
  <c r="AE305" i="18" s="1"/>
  <c r="C305" i="18"/>
  <c r="A305" i="18"/>
  <c r="AB304" i="18"/>
  <c r="AA304" i="18"/>
  <c r="Z304" i="18"/>
  <c r="Y304" i="18"/>
  <c r="D304" i="18"/>
  <c r="AF304" i="18" s="1"/>
  <c r="C304" i="18"/>
  <c r="A304" i="18"/>
  <c r="AB303" i="18"/>
  <c r="AA303" i="18"/>
  <c r="Z303" i="18"/>
  <c r="Y303" i="18"/>
  <c r="D303" i="18"/>
  <c r="AG303" i="18" s="1"/>
  <c r="C303" i="18"/>
  <c r="A303" i="18"/>
  <c r="AF302" i="18"/>
  <c r="AB302" i="18"/>
  <c r="AA302" i="18"/>
  <c r="Z302" i="18"/>
  <c r="AE302" i="18" s="1"/>
  <c r="Y302" i="18"/>
  <c r="AD302" i="18" s="1"/>
  <c r="D302" i="18"/>
  <c r="C302" i="18"/>
  <c r="A302" i="18"/>
  <c r="AB301" i="18"/>
  <c r="AA301" i="18"/>
  <c r="Z301" i="18"/>
  <c r="Y301" i="18"/>
  <c r="D301" i="18"/>
  <c r="AG301" i="18" s="1"/>
  <c r="C301" i="18"/>
  <c r="A301" i="18"/>
  <c r="AB300" i="18"/>
  <c r="AA300" i="18"/>
  <c r="AF300" i="18" s="1"/>
  <c r="Z300" i="18"/>
  <c r="Y300" i="18"/>
  <c r="D300" i="18"/>
  <c r="AG300" i="18" s="1"/>
  <c r="C300" i="18"/>
  <c r="A300" i="18"/>
  <c r="AB299" i="18"/>
  <c r="AA299" i="18"/>
  <c r="Z299" i="18"/>
  <c r="Y299" i="18"/>
  <c r="D299" i="18"/>
  <c r="AG299" i="18" s="1"/>
  <c r="C299" i="18"/>
  <c r="A299" i="18"/>
  <c r="AB298" i="18"/>
  <c r="AA298" i="18"/>
  <c r="AF298" i="18" s="1"/>
  <c r="Z298" i="18"/>
  <c r="AE298" i="18" s="1"/>
  <c r="Y298" i="18"/>
  <c r="AD298" i="18" s="1"/>
  <c r="D298" i="18"/>
  <c r="C298" i="18"/>
  <c r="A298" i="18"/>
  <c r="AB297" i="18"/>
  <c r="AA297" i="18"/>
  <c r="Z297" i="18"/>
  <c r="Y297" i="18"/>
  <c r="D297" i="18"/>
  <c r="C297" i="18"/>
  <c r="A297" i="18"/>
  <c r="AB296" i="18"/>
  <c r="AA296" i="18"/>
  <c r="Z296" i="18"/>
  <c r="Y296" i="18"/>
  <c r="D296" i="18"/>
  <c r="C296" i="18"/>
  <c r="A296" i="18"/>
  <c r="AB295" i="18"/>
  <c r="AA295" i="18"/>
  <c r="Z295" i="18"/>
  <c r="Y295" i="18"/>
  <c r="D295" i="18"/>
  <c r="AG295" i="18" s="1"/>
  <c r="C295" i="18"/>
  <c r="A295" i="18"/>
  <c r="AB294" i="18"/>
  <c r="AA294" i="18"/>
  <c r="Z294" i="18"/>
  <c r="Y294" i="18"/>
  <c r="D294" i="18"/>
  <c r="AG294" i="18" s="1"/>
  <c r="C294" i="18"/>
  <c r="A294" i="18"/>
  <c r="AB293" i="18"/>
  <c r="AA293" i="18"/>
  <c r="Z293" i="18"/>
  <c r="Y293" i="18"/>
  <c r="D293" i="18"/>
  <c r="C293" i="18"/>
  <c r="A293" i="18"/>
  <c r="AB292" i="18"/>
  <c r="AA292" i="18"/>
  <c r="Z292" i="18"/>
  <c r="Y292" i="18"/>
  <c r="D292" i="18"/>
  <c r="C292" i="18"/>
  <c r="A292" i="18"/>
  <c r="AB291" i="18"/>
  <c r="AA291" i="18"/>
  <c r="Z291" i="18"/>
  <c r="Y291" i="18"/>
  <c r="D291" i="18"/>
  <c r="C291" i="18"/>
  <c r="A291" i="18"/>
  <c r="AB290" i="18"/>
  <c r="AA290" i="18"/>
  <c r="Z290" i="18"/>
  <c r="Y290" i="18"/>
  <c r="D290" i="18"/>
  <c r="C290" i="18"/>
  <c r="A290" i="18"/>
  <c r="AE289" i="18"/>
  <c r="AB289" i="18"/>
  <c r="AA289" i="18"/>
  <c r="Z289" i="18"/>
  <c r="Y289" i="18"/>
  <c r="D289" i="18"/>
  <c r="AD289" i="18" s="1"/>
  <c r="C289" i="18"/>
  <c r="A289" i="18"/>
  <c r="AF288" i="18"/>
  <c r="AB288" i="18"/>
  <c r="AA288" i="18"/>
  <c r="Z288" i="18"/>
  <c r="Y288" i="18"/>
  <c r="D288" i="18"/>
  <c r="C288" i="18"/>
  <c r="A288" i="18"/>
  <c r="AB287" i="18"/>
  <c r="AA287" i="18"/>
  <c r="Z287" i="18"/>
  <c r="Y287" i="18"/>
  <c r="D287" i="18"/>
  <c r="C287" i="18"/>
  <c r="A287" i="18"/>
  <c r="AE286" i="18"/>
  <c r="AB286" i="18"/>
  <c r="AA286" i="18"/>
  <c r="Z286" i="18"/>
  <c r="Y286" i="18"/>
  <c r="D286" i="18"/>
  <c r="AG286" i="18" s="1"/>
  <c r="C286" i="18"/>
  <c r="A286" i="18"/>
  <c r="AB285" i="18"/>
  <c r="AA285" i="18"/>
  <c r="Z285" i="18"/>
  <c r="Y285" i="18"/>
  <c r="D285" i="18"/>
  <c r="AG285" i="18" s="1"/>
  <c r="C285" i="18"/>
  <c r="A285" i="18"/>
  <c r="AD284" i="18"/>
  <c r="AB284" i="18"/>
  <c r="AA284" i="18"/>
  <c r="Z284" i="18"/>
  <c r="Y284" i="18"/>
  <c r="D284" i="18"/>
  <c r="AG284" i="18" s="1"/>
  <c r="C284" i="18"/>
  <c r="A284" i="18"/>
  <c r="AB283" i="18"/>
  <c r="AA283" i="18"/>
  <c r="Z283" i="18"/>
  <c r="Y283" i="18"/>
  <c r="D283" i="18"/>
  <c r="C283" i="18"/>
  <c r="A283" i="18"/>
  <c r="AB282" i="18"/>
  <c r="AA282" i="18"/>
  <c r="AF282" i="18" s="1"/>
  <c r="Z282" i="18"/>
  <c r="AE282" i="18" s="1"/>
  <c r="Y282" i="18"/>
  <c r="D282" i="18"/>
  <c r="C282" i="18"/>
  <c r="A282" i="18"/>
  <c r="AE281" i="18"/>
  <c r="AB281" i="18"/>
  <c r="AA281" i="18"/>
  <c r="Z281" i="18"/>
  <c r="Y281" i="18"/>
  <c r="D281" i="18"/>
  <c r="AD281" i="18" s="1"/>
  <c r="C281" i="18"/>
  <c r="A281" i="18"/>
  <c r="AB280" i="18"/>
  <c r="AA280" i="18"/>
  <c r="AF280" i="18" s="1"/>
  <c r="Z280" i="18"/>
  <c r="Y280" i="18"/>
  <c r="D280" i="18"/>
  <c r="AG280" i="18" s="1"/>
  <c r="C280" i="18"/>
  <c r="A280" i="18"/>
  <c r="AB279" i="18"/>
  <c r="AA279" i="18"/>
  <c r="Z279" i="18"/>
  <c r="AE279" i="18" s="1"/>
  <c r="Y279" i="18"/>
  <c r="D279" i="18"/>
  <c r="C279" i="18"/>
  <c r="A279" i="18"/>
  <c r="AF278" i="18"/>
  <c r="AE278" i="18"/>
  <c r="AB278" i="18"/>
  <c r="AA278" i="18"/>
  <c r="Z278" i="18"/>
  <c r="Y278" i="18"/>
  <c r="AD278" i="18" s="1"/>
  <c r="D278" i="18"/>
  <c r="C278" i="18"/>
  <c r="A278" i="18"/>
  <c r="AB277" i="18"/>
  <c r="AA277" i="18"/>
  <c r="Z277" i="18"/>
  <c r="Y277" i="18"/>
  <c r="D277" i="18"/>
  <c r="AG277" i="18" s="1"/>
  <c r="C277" i="18"/>
  <c r="A277" i="18"/>
  <c r="AD276" i="18"/>
  <c r="AB276" i="18"/>
  <c r="AA276" i="18"/>
  <c r="AF276" i="18" s="1"/>
  <c r="Z276" i="18"/>
  <c r="Y276" i="18"/>
  <c r="D276" i="18"/>
  <c r="AG276" i="18" s="1"/>
  <c r="C276" i="18"/>
  <c r="A276" i="18"/>
  <c r="AB275" i="18"/>
  <c r="AA275" i="18"/>
  <c r="Z275" i="18"/>
  <c r="Y275" i="18"/>
  <c r="D275" i="18"/>
  <c r="C275" i="18"/>
  <c r="A275" i="18"/>
  <c r="AB274" i="18"/>
  <c r="AA274" i="18"/>
  <c r="AF274" i="18" s="1"/>
  <c r="Z274" i="18"/>
  <c r="Y274" i="18"/>
  <c r="AD274" i="18" s="1"/>
  <c r="D274" i="18"/>
  <c r="C274" i="18"/>
  <c r="A274" i="18"/>
  <c r="AB273" i="18"/>
  <c r="AA273" i="18"/>
  <c r="Z273" i="18"/>
  <c r="Y273" i="18"/>
  <c r="D273" i="18"/>
  <c r="AE273" i="18" s="1"/>
  <c r="C273" i="18"/>
  <c r="A273" i="18"/>
  <c r="AB272" i="18"/>
  <c r="AA272" i="18"/>
  <c r="Z272" i="18"/>
  <c r="Y272" i="18"/>
  <c r="D272" i="18"/>
  <c r="AF272" i="18" s="1"/>
  <c r="C272" i="18"/>
  <c r="A272" i="18"/>
  <c r="AB271" i="18"/>
  <c r="AA271" i="18"/>
  <c r="Z271" i="18"/>
  <c r="Y271" i="18"/>
  <c r="D271" i="18"/>
  <c r="C271" i="18"/>
  <c r="A271" i="18"/>
  <c r="AF270" i="18"/>
  <c r="AD270" i="18"/>
  <c r="AB270" i="18"/>
  <c r="AA270" i="18"/>
  <c r="Z270" i="18"/>
  <c r="Y270" i="18"/>
  <c r="D270" i="18"/>
  <c r="AE270" i="18" s="1"/>
  <c r="C270" i="18"/>
  <c r="A270" i="18"/>
  <c r="AB269" i="18"/>
  <c r="AA269" i="18"/>
  <c r="Z269" i="18"/>
  <c r="Y269" i="18"/>
  <c r="D269" i="18"/>
  <c r="C269" i="18"/>
  <c r="A269" i="18"/>
  <c r="AB268" i="18"/>
  <c r="AA268" i="18"/>
  <c r="AF268" i="18" s="1"/>
  <c r="Z268" i="18"/>
  <c r="Y268" i="18"/>
  <c r="D268" i="18"/>
  <c r="AG268" i="18" s="1"/>
  <c r="C268" i="18"/>
  <c r="A268" i="18"/>
  <c r="AB267" i="18"/>
  <c r="AA267" i="18"/>
  <c r="Z267" i="18"/>
  <c r="Y267" i="18"/>
  <c r="D267" i="18"/>
  <c r="C267" i="18"/>
  <c r="A267" i="18"/>
  <c r="AB266" i="18"/>
  <c r="AA266" i="18"/>
  <c r="Z266" i="18"/>
  <c r="AE266" i="18" s="1"/>
  <c r="Y266" i="18"/>
  <c r="AD266" i="18" s="1"/>
  <c r="D266" i="18"/>
  <c r="C266" i="18"/>
  <c r="A266" i="18"/>
  <c r="AB265" i="18"/>
  <c r="AA265" i="18"/>
  <c r="Z265" i="18"/>
  <c r="Y265" i="18"/>
  <c r="D265" i="18"/>
  <c r="AG265" i="18" s="1"/>
  <c r="C265" i="18"/>
  <c r="A265" i="18"/>
  <c r="AB264" i="18"/>
  <c r="AA264" i="18"/>
  <c r="Z264" i="18"/>
  <c r="Y264" i="18"/>
  <c r="D264" i="18"/>
  <c r="AG264" i="18" s="1"/>
  <c r="C264" i="18"/>
  <c r="A264" i="18"/>
  <c r="AB263" i="18"/>
  <c r="AA263" i="18"/>
  <c r="Z263" i="18"/>
  <c r="AE263" i="18" s="1"/>
  <c r="Y263" i="18"/>
  <c r="D263" i="18"/>
  <c r="C263" i="18"/>
  <c r="A263" i="18"/>
  <c r="AE262" i="18"/>
  <c r="AB262" i="18"/>
  <c r="AA262" i="18"/>
  <c r="Z262" i="18"/>
  <c r="Y262" i="18"/>
  <c r="D262" i="18"/>
  <c r="AG262" i="18" s="1"/>
  <c r="C262" i="18"/>
  <c r="A262" i="18"/>
  <c r="AB261" i="18"/>
  <c r="AA261" i="18"/>
  <c r="Z261" i="18"/>
  <c r="Y261" i="18"/>
  <c r="D261" i="18"/>
  <c r="AG261" i="18" s="1"/>
  <c r="C261" i="18"/>
  <c r="A261" i="18"/>
  <c r="AF260" i="18"/>
  <c r="AB260" i="18"/>
  <c r="AA260" i="18"/>
  <c r="Z260" i="18"/>
  <c r="Y260" i="18"/>
  <c r="D260" i="18"/>
  <c r="C260" i="18"/>
  <c r="A260" i="18"/>
  <c r="AB259" i="18"/>
  <c r="AA259" i="18"/>
  <c r="Z259" i="18"/>
  <c r="Y259" i="18"/>
  <c r="D259" i="18"/>
  <c r="C259" i="18"/>
  <c r="A259" i="18"/>
  <c r="AB258" i="18"/>
  <c r="AA258" i="18"/>
  <c r="Z258" i="18"/>
  <c r="AE258" i="18" s="1"/>
  <c r="Y258" i="18"/>
  <c r="D258" i="18"/>
  <c r="C258" i="18"/>
  <c r="A258" i="18"/>
  <c r="AB257" i="18"/>
  <c r="AA257" i="18"/>
  <c r="Z257" i="18"/>
  <c r="Y257" i="18"/>
  <c r="D257" i="18"/>
  <c r="AG257" i="18" s="1"/>
  <c r="C257" i="18"/>
  <c r="A257" i="18"/>
  <c r="AB256" i="18"/>
  <c r="AA256" i="18"/>
  <c r="Z256" i="18"/>
  <c r="Y256" i="18"/>
  <c r="D256" i="18"/>
  <c r="C256" i="18"/>
  <c r="A256" i="18"/>
  <c r="AB255" i="18"/>
  <c r="AA255" i="18"/>
  <c r="Z255" i="18"/>
  <c r="Y255" i="18"/>
  <c r="D255" i="18"/>
  <c r="AG255" i="18" s="1"/>
  <c r="C255" i="18"/>
  <c r="A255" i="18"/>
  <c r="AB254" i="18"/>
  <c r="AA254" i="18"/>
  <c r="Z254" i="18"/>
  <c r="Y254" i="18"/>
  <c r="D254" i="18"/>
  <c r="AG254" i="18" s="1"/>
  <c r="C254" i="18"/>
  <c r="A254" i="18"/>
  <c r="AB253" i="18"/>
  <c r="AA253" i="18"/>
  <c r="Z253" i="18"/>
  <c r="Y253" i="18"/>
  <c r="D253" i="18"/>
  <c r="C253" i="18"/>
  <c r="A253" i="18"/>
  <c r="AB252" i="18"/>
  <c r="AA252" i="18"/>
  <c r="Z252" i="18"/>
  <c r="Y252" i="18"/>
  <c r="D252" i="18"/>
  <c r="AG252" i="18" s="1"/>
  <c r="C252" i="18"/>
  <c r="A252" i="18"/>
  <c r="AB251" i="18"/>
  <c r="AA251" i="18"/>
  <c r="Z251" i="18"/>
  <c r="AE251" i="18" s="1"/>
  <c r="Y251" i="18"/>
  <c r="D251" i="18"/>
  <c r="AG251" i="18" s="1"/>
  <c r="C251" i="18"/>
  <c r="A251" i="18"/>
  <c r="AB250" i="18"/>
  <c r="AA250" i="18"/>
  <c r="Z250" i="18"/>
  <c r="Y250" i="18"/>
  <c r="D250" i="18"/>
  <c r="AG250" i="18" s="1"/>
  <c r="C250" i="18"/>
  <c r="A250" i="18"/>
  <c r="AG249" i="18"/>
  <c r="AB249" i="18"/>
  <c r="AA249" i="18"/>
  <c r="Z249" i="18"/>
  <c r="Y249" i="18"/>
  <c r="D249" i="18"/>
  <c r="AE249" i="18" s="1"/>
  <c r="C249" i="18"/>
  <c r="A249" i="18"/>
  <c r="AB248" i="18"/>
  <c r="AA248" i="18"/>
  <c r="Z248" i="18"/>
  <c r="Y248" i="18"/>
  <c r="D248" i="18"/>
  <c r="AG248" i="18" s="1"/>
  <c r="C248" i="18"/>
  <c r="A248" i="18"/>
  <c r="AB247" i="18"/>
  <c r="AA247" i="18"/>
  <c r="Z247" i="18"/>
  <c r="Y247" i="18"/>
  <c r="D247" i="18"/>
  <c r="AE247" i="18" s="1"/>
  <c r="C247" i="18"/>
  <c r="A247" i="18"/>
  <c r="AB246" i="18"/>
  <c r="AA246" i="18"/>
  <c r="Z246" i="18"/>
  <c r="Y246" i="18"/>
  <c r="D246" i="18"/>
  <c r="AG246" i="18" s="1"/>
  <c r="C246" i="18"/>
  <c r="A246" i="18"/>
  <c r="AB245" i="18"/>
  <c r="AA245" i="18"/>
  <c r="Z245" i="18"/>
  <c r="Y245" i="18"/>
  <c r="D245" i="18"/>
  <c r="AG245" i="18" s="1"/>
  <c r="C245" i="18"/>
  <c r="A245" i="18"/>
  <c r="AB244" i="18"/>
  <c r="AA244" i="18"/>
  <c r="Z244" i="18"/>
  <c r="Y244" i="18"/>
  <c r="D244" i="18"/>
  <c r="AG244" i="18" s="1"/>
  <c r="C244" i="18"/>
  <c r="A244" i="18"/>
  <c r="AB243" i="18"/>
  <c r="AA243" i="18"/>
  <c r="Z243" i="18"/>
  <c r="Y243" i="18"/>
  <c r="D243" i="18"/>
  <c r="AD243" i="18" s="1"/>
  <c r="C243" i="18"/>
  <c r="A243" i="18"/>
  <c r="AB242" i="18"/>
  <c r="AA242" i="18"/>
  <c r="Z242" i="18"/>
  <c r="AE242" i="18" s="1"/>
  <c r="Y242" i="18"/>
  <c r="AD242" i="18" s="1"/>
  <c r="D242" i="18"/>
  <c r="AG242" i="18" s="1"/>
  <c r="C242" i="18"/>
  <c r="A242" i="18"/>
  <c r="AB241" i="18"/>
  <c r="AA241" i="18"/>
  <c r="Z241" i="18"/>
  <c r="Y241" i="18"/>
  <c r="D241" i="18"/>
  <c r="AF241" i="18" s="1"/>
  <c r="C241" i="18"/>
  <c r="A241" i="18"/>
  <c r="AB240" i="18"/>
  <c r="AA240" i="18"/>
  <c r="Z240" i="18"/>
  <c r="Y240" i="18"/>
  <c r="D240" i="18"/>
  <c r="AG240" i="18" s="1"/>
  <c r="C240" i="18"/>
  <c r="A240" i="18"/>
  <c r="AB239" i="18"/>
  <c r="AA239" i="18"/>
  <c r="Z239" i="18"/>
  <c r="Y239" i="18"/>
  <c r="D239" i="18"/>
  <c r="AE239" i="18" s="1"/>
  <c r="C239" i="18"/>
  <c r="A239" i="18"/>
  <c r="AB238" i="18"/>
  <c r="AA238" i="18"/>
  <c r="Z238" i="18"/>
  <c r="Y238" i="18"/>
  <c r="AD238" i="18" s="1"/>
  <c r="D238" i="18"/>
  <c r="AF238" i="18" s="1"/>
  <c r="C238" i="18"/>
  <c r="A238" i="18"/>
  <c r="AB237" i="18"/>
  <c r="AG237" i="18" s="1"/>
  <c r="AA237" i="18"/>
  <c r="Z237" i="18"/>
  <c r="Y237" i="18"/>
  <c r="D237" i="18"/>
  <c r="C237" i="18"/>
  <c r="A237" i="18"/>
  <c r="AF236" i="18"/>
  <c r="AB236" i="18"/>
  <c r="AA236" i="18"/>
  <c r="Z236" i="18"/>
  <c r="Y236" i="18"/>
  <c r="AD236" i="18" s="1"/>
  <c r="D236" i="18"/>
  <c r="C236" i="18"/>
  <c r="A236" i="18"/>
  <c r="AB235" i="18"/>
  <c r="AA235" i="18"/>
  <c r="Z235" i="18"/>
  <c r="Y235" i="18"/>
  <c r="D235" i="18"/>
  <c r="C235" i="18"/>
  <c r="A235" i="18"/>
  <c r="AB234" i="18"/>
  <c r="AA234" i="18"/>
  <c r="Z234" i="18"/>
  <c r="Y234" i="18"/>
  <c r="D234" i="18"/>
  <c r="AG234" i="18" s="1"/>
  <c r="C234" i="18"/>
  <c r="A234" i="18"/>
  <c r="AB233" i="18"/>
  <c r="AA233" i="18"/>
  <c r="Z233" i="18"/>
  <c r="Y233" i="18"/>
  <c r="D233" i="18"/>
  <c r="AE233" i="18" s="1"/>
  <c r="C233" i="18"/>
  <c r="A233" i="18"/>
  <c r="AB232" i="18"/>
  <c r="AA232" i="18"/>
  <c r="Z232" i="18"/>
  <c r="Y232" i="18"/>
  <c r="D232" i="18"/>
  <c r="AE232" i="18" s="1"/>
  <c r="C232" i="18"/>
  <c r="A232" i="18"/>
  <c r="AB231" i="18"/>
  <c r="AA231" i="18"/>
  <c r="Z231" i="18"/>
  <c r="Y231" i="18"/>
  <c r="D231" i="18"/>
  <c r="AG231" i="18" s="1"/>
  <c r="C231" i="18"/>
  <c r="A231" i="18"/>
  <c r="AB230" i="18"/>
  <c r="AA230" i="18"/>
  <c r="AF230" i="18" s="1"/>
  <c r="Z230" i="18"/>
  <c r="Y230" i="18"/>
  <c r="AD230" i="18" s="1"/>
  <c r="D230" i="18"/>
  <c r="AG230" i="18" s="1"/>
  <c r="C230" i="18"/>
  <c r="A230" i="18"/>
  <c r="AB229" i="18"/>
  <c r="AA229" i="18"/>
  <c r="Z229" i="18"/>
  <c r="Y229" i="18"/>
  <c r="D229" i="18"/>
  <c r="AG229" i="18" s="1"/>
  <c r="C229" i="18"/>
  <c r="A229" i="18"/>
  <c r="AB228" i="18"/>
  <c r="AA228" i="18"/>
  <c r="Z228" i="18"/>
  <c r="Y228" i="18"/>
  <c r="D228" i="18"/>
  <c r="AD228" i="18" s="1"/>
  <c r="C228" i="18"/>
  <c r="A228" i="18"/>
  <c r="AB227" i="18"/>
  <c r="AA227" i="18"/>
  <c r="Z227" i="18"/>
  <c r="Y227" i="18"/>
  <c r="D227" i="18"/>
  <c r="AF227" i="18" s="1"/>
  <c r="C227" i="18"/>
  <c r="A227" i="18"/>
  <c r="AB226" i="18"/>
  <c r="AA226" i="18"/>
  <c r="Z226" i="18"/>
  <c r="AE226" i="18" s="1"/>
  <c r="Y226" i="18"/>
  <c r="AD226" i="18" s="1"/>
  <c r="D226" i="18"/>
  <c r="AF226" i="18" s="1"/>
  <c r="C226" i="18"/>
  <c r="A226" i="18"/>
  <c r="AB225" i="18"/>
  <c r="AG225" i="18" s="1"/>
  <c r="AA225" i="18"/>
  <c r="Z225" i="18"/>
  <c r="AE225" i="18" s="1"/>
  <c r="Y225" i="18"/>
  <c r="D225" i="18"/>
  <c r="AF225" i="18" s="1"/>
  <c r="C225" i="18"/>
  <c r="A225" i="18"/>
  <c r="AB224" i="18"/>
  <c r="AA224" i="18"/>
  <c r="Z224" i="18"/>
  <c r="Y224" i="18"/>
  <c r="D224" i="18"/>
  <c r="AE224" i="18" s="1"/>
  <c r="C224" i="18"/>
  <c r="A224" i="18"/>
  <c r="AB223" i="18"/>
  <c r="AA223" i="18"/>
  <c r="Z223" i="18"/>
  <c r="Y223" i="18"/>
  <c r="D223" i="18"/>
  <c r="AG223" i="18" s="1"/>
  <c r="C223" i="18"/>
  <c r="A223" i="18"/>
  <c r="AB222" i="18"/>
  <c r="AA222" i="18"/>
  <c r="Z222" i="18"/>
  <c r="Y222" i="18"/>
  <c r="AD222" i="18" s="1"/>
  <c r="D222" i="18"/>
  <c r="AG222" i="18" s="1"/>
  <c r="C222" i="18"/>
  <c r="A222" i="18"/>
  <c r="AB221" i="18"/>
  <c r="AA221" i="18"/>
  <c r="Z221" i="18"/>
  <c r="Y221" i="18"/>
  <c r="D221" i="18"/>
  <c r="AG221" i="18" s="1"/>
  <c r="C221" i="18"/>
  <c r="A221" i="18"/>
  <c r="AB220" i="18"/>
  <c r="AA220" i="18"/>
  <c r="Z220" i="18"/>
  <c r="Y220" i="18"/>
  <c r="AD220" i="18" s="1"/>
  <c r="D220" i="18"/>
  <c r="AG220" i="18" s="1"/>
  <c r="C220" i="18"/>
  <c r="A220" i="18"/>
  <c r="AB219" i="18"/>
  <c r="AA219" i="18"/>
  <c r="Z219" i="18"/>
  <c r="Y219" i="18"/>
  <c r="D219" i="18"/>
  <c r="AD219" i="18" s="1"/>
  <c r="C219" i="18"/>
  <c r="A219" i="18"/>
  <c r="AB218" i="18"/>
  <c r="AA218" i="18"/>
  <c r="Z218" i="18"/>
  <c r="AE218" i="18" s="1"/>
  <c r="Y218" i="18"/>
  <c r="AD218" i="18" s="1"/>
  <c r="D218" i="18"/>
  <c r="C218" i="18"/>
  <c r="A218" i="18"/>
  <c r="AB217" i="18"/>
  <c r="AA217" i="18"/>
  <c r="Z217" i="18"/>
  <c r="Y217" i="18"/>
  <c r="D217" i="18"/>
  <c r="AF217" i="18" s="1"/>
  <c r="C217" i="18"/>
  <c r="A217" i="18"/>
  <c r="AB216" i="18"/>
  <c r="AA216" i="18"/>
  <c r="Z216" i="18"/>
  <c r="Y216" i="18"/>
  <c r="D216" i="18"/>
  <c r="AE216" i="18" s="1"/>
  <c r="C216" i="18"/>
  <c r="A216" i="18"/>
  <c r="AB215" i="18"/>
  <c r="AA215" i="18"/>
  <c r="Z215" i="18"/>
  <c r="Y215" i="18"/>
  <c r="D215" i="18"/>
  <c r="AG215" i="18" s="1"/>
  <c r="C215" i="18"/>
  <c r="A215" i="18"/>
  <c r="AB214" i="18"/>
  <c r="AA214" i="18"/>
  <c r="AF214" i="18" s="1"/>
  <c r="Z214" i="18"/>
  <c r="Y214" i="18"/>
  <c r="AD214" i="18" s="1"/>
  <c r="D214" i="18"/>
  <c r="AG214" i="18" s="1"/>
  <c r="C214" i="18"/>
  <c r="A214" i="18"/>
  <c r="AB213" i="18"/>
  <c r="AA213" i="18"/>
  <c r="Z213" i="18"/>
  <c r="Y213" i="18"/>
  <c r="AD213" i="18" s="1"/>
  <c r="D213" i="18"/>
  <c r="AF213" i="18" s="1"/>
  <c r="C213" i="18"/>
  <c r="A213" i="18"/>
  <c r="AB212" i="18"/>
  <c r="AA212" i="18"/>
  <c r="Z212" i="18"/>
  <c r="Y212" i="18"/>
  <c r="AD212" i="18" s="1"/>
  <c r="D212" i="18"/>
  <c r="C212" i="18"/>
  <c r="A212" i="18"/>
  <c r="AG211" i="18"/>
  <c r="AB211" i="18"/>
  <c r="AA211" i="18"/>
  <c r="AF211" i="18" s="1"/>
  <c r="Z211" i="18"/>
  <c r="Y211" i="18"/>
  <c r="D211" i="18"/>
  <c r="C211" i="18"/>
  <c r="A211" i="18"/>
  <c r="AE210" i="18"/>
  <c r="AB210" i="18"/>
  <c r="AA210" i="18"/>
  <c r="AF210" i="18" s="1"/>
  <c r="Z210" i="18"/>
  <c r="Y210" i="18"/>
  <c r="D210" i="18"/>
  <c r="AG210" i="18" s="1"/>
  <c r="C210" i="18"/>
  <c r="A210" i="18"/>
  <c r="AE209" i="18"/>
  <c r="AB209" i="18"/>
  <c r="AA209" i="18"/>
  <c r="Z209" i="18"/>
  <c r="Y209" i="18"/>
  <c r="D209" i="18"/>
  <c r="C209" i="18"/>
  <c r="A209" i="18"/>
  <c r="AD208" i="18"/>
  <c r="AB208" i="18"/>
  <c r="AA208" i="18"/>
  <c r="Z208" i="18"/>
  <c r="Y208" i="18"/>
  <c r="D208" i="18"/>
  <c r="C208" i="18"/>
  <c r="A208" i="18"/>
  <c r="AB207" i="18"/>
  <c r="AA207" i="18"/>
  <c r="Z207" i="18"/>
  <c r="Y207" i="18"/>
  <c r="D207" i="18"/>
  <c r="AF207" i="18" s="1"/>
  <c r="C207" i="18"/>
  <c r="A207" i="18"/>
  <c r="AB206" i="18"/>
  <c r="AA206" i="18"/>
  <c r="Z206" i="18"/>
  <c r="AE206" i="18" s="1"/>
  <c r="Y206" i="18"/>
  <c r="D206" i="18"/>
  <c r="C206" i="18"/>
  <c r="A206" i="18"/>
  <c r="AB205" i="18"/>
  <c r="AA205" i="18"/>
  <c r="Z205" i="18"/>
  <c r="AE205" i="18" s="1"/>
  <c r="Y205" i="18"/>
  <c r="D205" i="18"/>
  <c r="C205" i="18"/>
  <c r="A205" i="18"/>
  <c r="AB204" i="18"/>
  <c r="AA204" i="18"/>
  <c r="Z204" i="18"/>
  <c r="AE204" i="18" s="1"/>
  <c r="Y204" i="18"/>
  <c r="D204" i="18"/>
  <c r="C204" i="18"/>
  <c r="A204" i="18"/>
  <c r="AE203" i="18"/>
  <c r="AB203" i="18"/>
  <c r="AA203" i="18"/>
  <c r="AF203" i="18" s="1"/>
  <c r="Z203" i="18"/>
  <c r="Y203" i="18"/>
  <c r="D203" i="18"/>
  <c r="AG203" i="18" s="1"/>
  <c r="C203" i="18"/>
  <c r="A203" i="18"/>
  <c r="AB202" i="18"/>
  <c r="AA202" i="18"/>
  <c r="AF202" i="18" s="1"/>
  <c r="Z202" i="18"/>
  <c r="AE202" i="18" s="1"/>
  <c r="Y202" i="18"/>
  <c r="D202" i="18"/>
  <c r="AD202" i="18" s="1"/>
  <c r="C202" i="18"/>
  <c r="A202" i="18"/>
  <c r="AF201" i="18"/>
  <c r="AB201" i="18"/>
  <c r="AA201" i="18"/>
  <c r="Z201" i="18"/>
  <c r="Y201" i="18"/>
  <c r="D201" i="18"/>
  <c r="AD201" i="18" s="1"/>
  <c r="C201" i="18"/>
  <c r="A201" i="18"/>
  <c r="AB200" i="18"/>
  <c r="AA200" i="18"/>
  <c r="Z200" i="18"/>
  <c r="Y200" i="18"/>
  <c r="D200" i="18"/>
  <c r="AD200" i="18" s="1"/>
  <c r="C200" i="18"/>
  <c r="A200" i="18"/>
  <c r="AB199" i="18"/>
  <c r="AA199" i="18"/>
  <c r="Z199" i="18"/>
  <c r="Y199" i="18"/>
  <c r="D199" i="18"/>
  <c r="C199" i="18"/>
  <c r="A199" i="18"/>
  <c r="AE198" i="18"/>
  <c r="AB198" i="18"/>
  <c r="AA198" i="18"/>
  <c r="Z198" i="18"/>
  <c r="Y198" i="18"/>
  <c r="D198" i="18"/>
  <c r="AG198" i="18" s="1"/>
  <c r="C198" i="18"/>
  <c r="A198" i="18"/>
  <c r="AE197" i="18"/>
  <c r="AB197" i="18"/>
  <c r="AA197" i="18"/>
  <c r="Z197" i="18"/>
  <c r="Y197" i="18"/>
  <c r="D197" i="18"/>
  <c r="AD197" i="18" s="1"/>
  <c r="C197" i="18"/>
  <c r="A197" i="18"/>
  <c r="AB350" i="16"/>
  <c r="AA350" i="16"/>
  <c r="Z350" i="16"/>
  <c r="Y350" i="16"/>
  <c r="D350" i="16"/>
  <c r="AG350" i="16" s="1"/>
  <c r="C350" i="16"/>
  <c r="A350" i="16"/>
  <c r="AB349" i="16"/>
  <c r="AA349" i="16"/>
  <c r="Z349" i="16"/>
  <c r="Y349" i="16"/>
  <c r="D349" i="16"/>
  <c r="AG349" i="16" s="1"/>
  <c r="C349" i="16"/>
  <c r="A349" i="16"/>
  <c r="AB348" i="16"/>
  <c r="AA348" i="16"/>
  <c r="Z348" i="16"/>
  <c r="Y348" i="16"/>
  <c r="D348" i="16"/>
  <c r="AG348" i="16" s="1"/>
  <c r="C348" i="16"/>
  <c r="A348" i="16"/>
  <c r="AB347" i="16"/>
  <c r="AA347" i="16"/>
  <c r="Z347" i="16"/>
  <c r="Y347" i="16"/>
  <c r="D347" i="16"/>
  <c r="C347" i="16"/>
  <c r="A347" i="16"/>
  <c r="AB346" i="16"/>
  <c r="AA346" i="16"/>
  <c r="Z346" i="16"/>
  <c r="Y346" i="16"/>
  <c r="D346" i="16"/>
  <c r="AG346" i="16" s="1"/>
  <c r="C346" i="16"/>
  <c r="A346" i="16"/>
  <c r="AB345" i="16"/>
  <c r="AA345" i="16"/>
  <c r="Z345" i="16"/>
  <c r="Y345" i="16"/>
  <c r="D345" i="16"/>
  <c r="AG345" i="16" s="1"/>
  <c r="C345" i="16"/>
  <c r="A345" i="16"/>
  <c r="AF344" i="16"/>
  <c r="AB344" i="16"/>
  <c r="AA344" i="16"/>
  <c r="Z344" i="16"/>
  <c r="Y344" i="16"/>
  <c r="D344" i="16"/>
  <c r="AG344" i="16" s="1"/>
  <c r="C344" i="16"/>
  <c r="A344" i="16"/>
  <c r="AF343" i="16"/>
  <c r="AB343" i="16"/>
  <c r="AA343" i="16"/>
  <c r="Z343" i="16"/>
  <c r="Y343" i="16"/>
  <c r="D343" i="16"/>
  <c r="AG343" i="16" s="1"/>
  <c r="C343" i="16"/>
  <c r="A343" i="16"/>
  <c r="AF342" i="16"/>
  <c r="AB342" i="16"/>
  <c r="AA342" i="16"/>
  <c r="Z342" i="16"/>
  <c r="Y342" i="16"/>
  <c r="D342" i="16"/>
  <c r="AG342" i="16" s="1"/>
  <c r="C342" i="16"/>
  <c r="A342" i="16"/>
  <c r="AB341" i="16"/>
  <c r="AA341" i="16"/>
  <c r="Z341" i="16"/>
  <c r="Y341" i="16"/>
  <c r="D341" i="16"/>
  <c r="AG341" i="16" s="1"/>
  <c r="C341" i="16"/>
  <c r="A341" i="16"/>
  <c r="AB340" i="16"/>
  <c r="AA340" i="16"/>
  <c r="Z340" i="16"/>
  <c r="Y340" i="16"/>
  <c r="D340" i="16"/>
  <c r="AG340" i="16" s="1"/>
  <c r="C340" i="16"/>
  <c r="A340" i="16"/>
  <c r="AB339" i="16"/>
  <c r="AA339" i="16"/>
  <c r="Z339" i="16"/>
  <c r="Y339" i="16"/>
  <c r="D339" i="16"/>
  <c r="C339" i="16"/>
  <c r="A339" i="16"/>
  <c r="AE338" i="16"/>
  <c r="AB338" i="16"/>
  <c r="AA338" i="16"/>
  <c r="AF338" i="16" s="1"/>
  <c r="Z338" i="16"/>
  <c r="Y338" i="16"/>
  <c r="D338" i="16"/>
  <c r="C338" i="16"/>
  <c r="A338" i="16"/>
  <c r="AB337" i="16"/>
  <c r="AA337" i="16"/>
  <c r="Z337" i="16"/>
  <c r="Y337" i="16"/>
  <c r="D337" i="16"/>
  <c r="AE337" i="16" s="1"/>
  <c r="C337" i="16"/>
  <c r="A337" i="16"/>
  <c r="AB336" i="16"/>
  <c r="AA336" i="16"/>
  <c r="Z336" i="16"/>
  <c r="Y336" i="16"/>
  <c r="D336" i="16"/>
  <c r="AF336" i="16" s="1"/>
  <c r="C336" i="16"/>
  <c r="A336" i="16"/>
  <c r="AB335" i="16"/>
  <c r="AA335" i="16"/>
  <c r="Z335" i="16"/>
  <c r="Y335" i="16"/>
  <c r="D335" i="16"/>
  <c r="AF335" i="16" s="1"/>
  <c r="C335" i="16"/>
  <c r="A335" i="16"/>
  <c r="AD334" i="16"/>
  <c r="AB334" i="16"/>
  <c r="AA334" i="16"/>
  <c r="Z334" i="16"/>
  <c r="Y334" i="16"/>
  <c r="D334" i="16"/>
  <c r="AG334" i="16" s="1"/>
  <c r="C334" i="16"/>
  <c r="A334" i="16"/>
  <c r="AB333" i="16"/>
  <c r="AA333" i="16"/>
  <c r="Z333" i="16"/>
  <c r="Y333" i="16"/>
  <c r="D333" i="16"/>
  <c r="C333" i="16"/>
  <c r="A333" i="16"/>
  <c r="AB332" i="16"/>
  <c r="AA332" i="16"/>
  <c r="Z332" i="16"/>
  <c r="Y332" i="16"/>
  <c r="D332" i="16"/>
  <c r="AD332" i="16" s="1"/>
  <c r="C332" i="16"/>
  <c r="A332" i="16"/>
  <c r="AB331" i="16"/>
  <c r="AA331" i="16"/>
  <c r="Z331" i="16"/>
  <c r="Y331" i="16"/>
  <c r="D331" i="16"/>
  <c r="C331" i="16"/>
  <c r="A331" i="16"/>
  <c r="AE330" i="16"/>
  <c r="AB330" i="16"/>
  <c r="AA330" i="16"/>
  <c r="Z330" i="16"/>
  <c r="Y330" i="16"/>
  <c r="D330" i="16"/>
  <c r="C330" i="16"/>
  <c r="A330" i="16"/>
  <c r="AE329" i="16"/>
  <c r="AB329" i="16"/>
  <c r="AA329" i="16"/>
  <c r="Z329" i="16"/>
  <c r="Y329" i="16"/>
  <c r="AD329" i="16" s="1"/>
  <c r="D329" i="16"/>
  <c r="C329" i="16"/>
  <c r="A329" i="16"/>
  <c r="AB328" i="16"/>
  <c r="AA328" i="16"/>
  <c r="Z328" i="16"/>
  <c r="Y328" i="16"/>
  <c r="D328" i="16"/>
  <c r="C328" i="16"/>
  <c r="A328" i="16"/>
  <c r="AB327" i="16"/>
  <c r="AA327" i="16"/>
  <c r="Z327" i="16"/>
  <c r="Y327" i="16"/>
  <c r="D327" i="16"/>
  <c r="C327" i="16"/>
  <c r="A327" i="16"/>
  <c r="AB326" i="16"/>
  <c r="AA326" i="16"/>
  <c r="Z326" i="16"/>
  <c r="Y326" i="16"/>
  <c r="D326" i="16"/>
  <c r="AF326" i="16" s="1"/>
  <c r="C326" i="16"/>
  <c r="A326" i="16"/>
  <c r="AB325" i="16"/>
  <c r="AA325" i="16"/>
  <c r="Z325" i="16"/>
  <c r="Y325" i="16"/>
  <c r="D325" i="16"/>
  <c r="C325" i="16"/>
  <c r="A325" i="16"/>
  <c r="AB324" i="16"/>
  <c r="AA324" i="16"/>
  <c r="Z324" i="16"/>
  <c r="Y324" i="16"/>
  <c r="D324" i="16"/>
  <c r="AD324" i="16" s="1"/>
  <c r="C324" i="16"/>
  <c r="A324" i="16"/>
  <c r="AB323" i="16"/>
  <c r="AA323" i="16"/>
  <c r="Z323" i="16"/>
  <c r="Y323" i="16"/>
  <c r="D323" i="16"/>
  <c r="C323" i="16"/>
  <c r="A323" i="16"/>
  <c r="AB322" i="16"/>
  <c r="AA322" i="16"/>
  <c r="AF322" i="16" s="1"/>
  <c r="Z322" i="16"/>
  <c r="AE322" i="16" s="1"/>
  <c r="Y322" i="16"/>
  <c r="D322" i="16"/>
  <c r="C322" i="16"/>
  <c r="A322" i="16"/>
  <c r="AB321" i="16"/>
  <c r="AA321" i="16"/>
  <c r="Z321" i="16"/>
  <c r="Y321" i="16"/>
  <c r="D321" i="16"/>
  <c r="AD321" i="16" s="1"/>
  <c r="C321" i="16"/>
  <c r="A321" i="16"/>
  <c r="AB320" i="16"/>
  <c r="AA320" i="16"/>
  <c r="Z320" i="16"/>
  <c r="Y320" i="16"/>
  <c r="D320" i="16"/>
  <c r="C320" i="16"/>
  <c r="A320" i="16"/>
  <c r="AF319" i="16"/>
  <c r="AB319" i="16"/>
  <c r="AA319" i="16"/>
  <c r="Z319" i="16"/>
  <c r="Y319" i="16"/>
  <c r="D319" i="16"/>
  <c r="C319" i="16"/>
  <c r="A319" i="16"/>
  <c r="AF318" i="16"/>
  <c r="AB318" i="16"/>
  <c r="AA318" i="16"/>
  <c r="Z318" i="16"/>
  <c r="AE318" i="16" s="1"/>
  <c r="Y318" i="16"/>
  <c r="D318" i="16"/>
  <c r="C318" i="16"/>
  <c r="A318" i="16"/>
  <c r="AB317" i="16"/>
  <c r="AA317" i="16"/>
  <c r="Z317" i="16"/>
  <c r="Y317" i="16"/>
  <c r="D317" i="16"/>
  <c r="C317" i="16"/>
  <c r="A317" i="16"/>
  <c r="AB316" i="16"/>
  <c r="AA316" i="16"/>
  <c r="Z316" i="16"/>
  <c r="Y316" i="16"/>
  <c r="D316" i="16"/>
  <c r="AF316" i="16" s="1"/>
  <c r="C316" i="16"/>
  <c r="A316" i="16"/>
  <c r="AB315" i="16"/>
  <c r="AA315" i="16"/>
  <c r="Z315" i="16"/>
  <c r="Y315" i="16"/>
  <c r="D315" i="16"/>
  <c r="C315" i="16"/>
  <c r="A315" i="16"/>
  <c r="AD314" i="16"/>
  <c r="AB314" i="16"/>
  <c r="AA314" i="16"/>
  <c r="Z314" i="16"/>
  <c r="AE314" i="16" s="1"/>
  <c r="Y314" i="16"/>
  <c r="D314" i="16"/>
  <c r="C314" i="16"/>
  <c r="A314" i="16"/>
  <c r="AB313" i="16"/>
  <c r="AA313" i="16"/>
  <c r="Z313" i="16"/>
  <c r="Y313" i="16"/>
  <c r="D313" i="16"/>
  <c r="AD313" i="16" s="1"/>
  <c r="C313" i="16"/>
  <c r="A313" i="16"/>
  <c r="AB312" i="16"/>
  <c r="AA312" i="16"/>
  <c r="Z312" i="16"/>
  <c r="Y312" i="16"/>
  <c r="D312" i="16"/>
  <c r="C312" i="16"/>
  <c r="A312" i="16"/>
  <c r="AF311" i="16"/>
  <c r="AB311" i="16"/>
  <c r="AA311" i="16"/>
  <c r="Z311" i="16"/>
  <c r="Y311" i="16"/>
  <c r="D311" i="16"/>
  <c r="C311" i="16"/>
  <c r="A311" i="16"/>
  <c r="AF310" i="16"/>
  <c r="AB310" i="16"/>
  <c r="AA310" i="16"/>
  <c r="Z310" i="16"/>
  <c r="AE310" i="16" s="1"/>
  <c r="Y310" i="16"/>
  <c r="D310" i="16"/>
  <c r="C310" i="16"/>
  <c r="A310" i="16"/>
  <c r="AB309" i="16"/>
  <c r="AA309" i="16"/>
  <c r="Z309" i="16"/>
  <c r="Y309" i="16"/>
  <c r="D309" i="16"/>
  <c r="C309" i="16"/>
  <c r="A309" i="16"/>
  <c r="AB308" i="16"/>
  <c r="AA308" i="16"/>
  <c r="Z308" i="16"/>
  <c r="Y308" i="16"/>
  <c r="D308" i="16"/>
  <c r="AF308" i="16" s="1"/>
  <c r="C308" i="16"/>
  <c r="A308" i="16"/>
  <c r="AB307" i="16"/>
  <c r="AA307" i="16"/>
  <c r="Z307" i="16"/>
  <c r="Y307" i="16"/>
  <c r="D307" i="16"/>
  <c r="C307" i="16"/>
  <c r="A307" i="16"/>
  <c r="AB306" i="16"/>
  <c r="AA306" i="16"/>
  <c r="Z306" i="16"/>
  <c r="AE306" i="16" s="1"/>
  <c r="Y306" i="16"/>
  <c r="D306" i="16"/>
  <c r="AG306" i="16" s="1"/>
  <c r="C306" i="16"/>
  <c r="A306" i="16"/>
  <c r="AB305" i="16"/>
  <c r="AA305" i="16"/>
  <c r="Z305" i="16"/>
  <c r="Y305" i="16"/>
  <c r="D305" i="16"/>
  <c r="AD305" i="16" s="1"/>
  <c r="C305" i="16"/>
  <c r="A305" i="16"/>
  <c r="AB304" i="16"/>
  <c r="AA304" i="16"/>
  <c r="Z304" i="16"/>
  <c r="Y304" i="16"/>
  <c r="D304" i="16"/>
  <c r="C304" i="16"/>
  <c r="A304" i="16"/>
  <c r="AF303" i="16"/>
  <c r="AB303" i="16"/>
  <c r="AA303" i="16"/>
  <c r="Z303" i="16"/>
  <c r="Y303" i="16"/>
  <c r="D303" i="16"/>
  <c r="AG303" i="16" s="1"/>
  <c r="C303" i="16"/>
  <c r="A303" i="16"/>
  <c r="AB302" i="16"/>
  <c r="AA302" i="16"/>
  <c r="Z302" i="16"/>
  <c r="AE302" i="16" s="1"/>
  <c r="Y302" i="16"/>
  <c r="D302" i="16"/>
  <c r="AG302" i="16" s="1"/>
  <c r="C302" i="16"/>
  <c r="A302" i="16"/>
  <c r="AB301" i="16"/>
  <c r="AA301" i="16"/>
  <c r="Z301" i="16"/>
  <c r="Y301" i="16"/>
  <c r="D301" i="16"/>
  <c r="C301" i="16"/>
  <c r="A301" i="16"/>
  <c r="AB300" i="16"/>
  <c r="AA300" i="16"/>
  <c r="Z300" i="16"/>
  <c r="Y300" i="16"/>
  <c r="D300" i="16"/>
  <c r="AG300" i="16" s="1"/>
  <c r="C300" i="16"/>
  <c r="A300" i="16"/>
  <c r="AB299" i="16"/>
  <c r="AA299" i="16"/>
  <c r="Z299" i="16"/>
  <c r="Y299" i="16"/>
  <c r="D299" i="16"/>
  <c r="C299" i="16"/>
  <c r="A299" i="16"/>
  <c r="AB298" i="16"/>
  <c r="AA298" i="16"/>
  <c r="Z298" i="16"/>
  <c r="AE298" i="16" s="1"/>
  <c r="Y298" i="16"/>
  <c r="D298" i="16"/>
  <c r="AG298" i="16" s="1"/>
  <c r="C298" i="16"/>
  <c r="A298" i="16"/>
  <c r="AB297" i="16"/>
  <c r="AA297" i="16"/>
  <c r="Z297" i="16"/>
  <c r="Y297" i="16"/>
  <c r="D297" i="16"/>
  <c r="AD297" i="16" s="1"/>
  <c r="C297" i="16"/>
  <c r="A297" i="16"/>
  <c r="AB296" i="16"/>
  <c r="AA296" i="16"/>
  <c r="AF296" i="16" s="1"/>
  <c r="Z296" i="16"/>
  <c r="Y296" i="16"/>
  <c r="D296" i="16"/>
  <c r="AG296" i="16" s="1"/>
  <c r="C296" i="16"/>
  <c r="A296" i="16"/>
  <c r="AF295" i="16"/>
  <c r="AB295" i="16"/>
  <c r="AA295" i="16"/>
  <c r="Z295" i="16"/>
  <c r="Y295" i="16"/>
  <c r="D295" i="16"/>
  <c r="AG295" i="16" s="1"/>
  <c r="C295" i="16"/>
  <c r="A295" i="16"/>
  <c r="AB294" i="16"/>
  <c r="AA294" i="16"/>
  <c r="Z294" i="16"/>
  <c r="Y294" i="16"/>
  <c r="D294" i="16"/>
  <c r="AG294" i="16" s="1"/>
  <c r="C294" i="16"/>
  <c r="A294" i="16"/>
  <c r="AB293" i="16"/>
  <c r="AA293" i="16"/>
  <c r="Z293" i="16"/>
  <c r="Y293" i="16"/>
  <c r="D293" i="16"/>
  <c r="AG293" i="16" s="1"/>
  <c r="C293" i="16"/>
  <c r="A293" i="16"/>
  <c r="AF292" i="16"/>
  <c r="AB292" i="16"/>
  <c r="AA292" i="16"/>
  <c r="Z292" i="16"/>
  <c r="Y292" i="16"/>
  <c r="D292" i="16"/>
  <c r="AG292" i="16" s="1"/>
  <c r="C292" i="16"/>
  <c r="A292" i="16"/>
  <c r="AB291" i="16"/>
  <c r="AA291" i="16"/>
  <c r="Z291" i="16"/>
  <c r="Y291" i="16"/>
  <c r="D291" i="16"/>
  <c r="AG291" i="16" s="1"/>
  <c r="C291" i="16"/>
  <c r="A291" i="16"/>
  <c r="AB290" i="16"/>
  <c r="AA290" i="16"/>
  <c r="Z290" i="16"/>
  <c r="Y290" i="16"/>
  <c r="D290" i="16"/>
  <c r="AG290" i="16" s="1"/>
  <c r="C290" i="16"/>
  <c r="A290" i="16"/>
  <c r="AB289" i="16"/>
  <c r="AA289" i="16"/>
  <c r="Z289" i="16"/>
  <c r="Y289" i="16"/>
  <c r="D289" i="16"/>
  <c r="AD289" i="16" s="1"/>
  <c r="C289" i="16"/>
  <c r="A289" i="16"/>
  <c r="AB288" i="16"/>
  <c r="AA288" i="16"/>
  <c r="Z288" i="16"/>
  <c r="Y288" i="16"/>
  <c r="D288" i="16"/>
  <c r="AG288" i="16" s="1"/>
  <c r="C288" i="16"/>
  <c r="A288" i="16"/>
  <c r="AB287" i="16"/>
  <c r="AA287" i="16"/>
  <c r="Z287" i="16"/>
  <c r="Y287" i="16"/>
  <c r="D287" i="16"/>
  <c r="AE287" i="16" s="1"/>
  <c r="C287" i="16"/>
  <c r="A287" i="16"/>
  <c r="AB286" i="16"/>
  <c r="AA286" i="16"/>
  <c r="Z286" i="16"/>
  <c r="Y286" i="16"/>
  <c r="D286" i="16"/>
  <c r="AG286" i="16" s="1"/>
  <c r="C286" i="16"/>
  <c r="A286" i="16"/>
  <c r="AB285" i="16"/>
  <c r="AA285" i="16"/>
  <c r="Z285" i="16"/>
  <c r="Y285" i="16"/>
  <c r="D285" i="16"/>
  <c r="AG285" i="16" s="1"/>
  <c r="C285" i="16"/>
  <c r="A285" i="16"/>
  <c r="AF284" i="16"/>
  <c r="AB284" i="16"/>
  <c r="AA284" i="16"/>
  <c r="Z284" i="16"/>
  <c r="Y284" i="16"/>
  <c r="D284" i="16"/>
  <c r="AG284" i="16" s="1"/>
  <c r="C284" i="16"/>
  <c r="A284" i="16"/>
  <c r="AB283" i="16"/>
  <c r="AA283" i="16"/>
  <c r="Z283" i="16"/>
  <c r="Y283" i="16"/>
  <c r="D283" i="16"/>
  <c r="AG283" i="16" s="1"/>
  <c r="C283" i="16"/>
  <c r="A283" i="16"/>
  <c r="AB282" i="16"/>
  <c r="AA282" i="16"/>
  <c r="Z282" i="16"/>
  <c r="Y282" i="16"/>
  <c r="D282" i="16"/>
  <c r="AG282" i="16" s="1"/>
  <c r="C282" i="16"/>
  <c r="A282" i="16"/>
  <c r="AB281" i="16"/>
  <c r="AA281" i="16"/>
  <c r="Z281" i="16"/>
  <c r="Y281" i="16"/>
  <c r="D281" i="16"/>
  <c r="AE281" i="16" s="1"/>
  <c r="C281" i="16"/>
  <c r="A281" i="16"/>
  <c r="AB280" i="16"/>
  <c r="AA280" i="16"/>
  <c r="Z280" i="16"/>
  <c r="Y280" i="16"/>
  <c r="D280" i="16"/>
  <c r="AG280" i="16" s="1"/>
  <c r="C280" i="16"/>
  <c r="A280" i="16"/>
  <c r="AB279" i="16"/>
  <c r="AA279" i="16"/>
  <c r="Z279" i="16"/>
  <c r="Y279" i="16"/>
  <c r="D279" i="16"/>
  <c r="AF279" i="16" s="1"/>
  <c r="C279" i="16"/>
  <c r="A279" i="16"/>
  <c r="AB278" i="16"/>
  <c r="AA278" i="16"/>
  <c r="Z278" i="16"/>
  <c r="Y278" i="16"/>
  <c r="D278" i="16"/>
  <c r="AG278" i="16" s="1"/>
  <c r="C278" i="16"/>
  <c r="A278" i="16"/>
  <c r="AB277" i="16"/>
  <c r="AA277" i="16"/>
  <c r="Z277" i="16"/>
  <c r="Y277" i="16"/>
  <c r="D277" i="16"/>
  <c r="AG277" i="16" s="1"/>
  <c r="C277" i="16"/>
  <c r="A277" i="16"/>
  <c r="AB276" i="16"/>
  <c r="AA276" i="16"/>
  <c r="Z276" i="16"/>
  <c r="Y276" i="16"/>
  <c r="D276" i="16"/>
  <c r="AG276" i="16" s="1"/>
  <c r="C276" i="16"/>
  <c r="A276" i="16"/>
  <c r="AB275" i="16"/>
  <c r="AA275" i="16"/>
  <c r="Z275" i="16"/>
  <c r="Y275" i="16"/>
  <c r="D275" i="16"/>
  <c r="AG275" i="16" s="1"/>
  <c r="C275" i="16"/>
  <c r="A275" i="16"/>
  <c r="AB274" i="16"/>
  <c r="AA274" i="16"/>
  <c r="Z274" i="16"/>
  <c r="Y274" i="16"/>
  <c r="D274" i="16"/>
  <c r="AG274" i="16" s="1"/>
  <c r="C274" i="16"/>
  <c r="A274" i="16"/>
  <c r="AB273" i="16"/>
  <c r="AA273" i="16"/>
  <c r="Z273" i="16"/>
  <c r="Y273" i="16"/>
  <c r="D273" i="16"/>
  <c r="AD273" i="16" s="1"/>
  <c r="C273" i="16"/>
  <c r="A273" i="16"/>
  <c r="AB272" i="16"/>
  <c r="AA272" i="16"/>
  <c r="Z272" i="16"/>
  <c r="Y272" i="16"/>
  <c r="D272" i="16"/>
  <c r="AG272" i="16" s="1"/>
  <c r="C272" i="16"/>
  <c r="A272" i="16"/>
  <c r="AB271" i="16"/>
  <c r="AA271" i="16"/>
  <c r="Z271" i="16"/>
  <c r="Y271" i="16"/>
  <c r="D271" i="16"/>
  <c r="AF271" i="16" s="1"/>
  <c r="C271" i="16"/>
  <c r="A271" i="16"/>
  <c r="AB270" i="16"/>
  <c r="AA270" i="16"/>
  <c r="Z270" i="16"/>
  <c r="Y270" i="16"/>
  <c r="D270" i="16"/>
  <c r="AG270" i="16" s="1"/>
  <c r="C270" i="16"/>
  <c r="A270" i="16"/>
  <c r="AB269" i="16"/>
  <c r="AA269" i="16"/>
  <c r="Z269" i="16"/>
  <c r="Y269" i="16"/>
  <c r="D269" i="16"/>
  <c r="C269" i="16"/>
  <c r="A269" i="16"/>
  <c r="AB268" i="16"/>
  <c r="AA268" i="16"/>
  <c r="Z268" i="16"/>
  <c r="Y268" i="16"/>
  <c r="D268" i="16"/>
  <c r="AG268" i="16" s="1"/>
  <c r="C268" i="16"/>
  <c r="A268" i="16"/>
  <c r="AB267" i="16"/>
  <c r="AA267" i="16"/>
  <c r="Z267" i="16"/>
  <c r="Y267" i="16"/>
  <c r="D267" i="16"/>
  <c r="AG267" i="16" s="1"/>
  <c r="C267" i="16"/>
  <c r="A267" i="16"/>
  <c r="AB266" i="16"/>
  <c r="AA266" i="16"/>
  <c r="Z266" i="16"/>
  <c r="Y266" i="16"/>
  <c r="D266" i="16"/>
  <c r="AE266" i="16" s="1"/>
  <c r="C266" i="16"/>
  <c r="A266" i="16"/>
  <c r="AG265" i="16"/>
  <c r="AB265" i="16"/>
  <c r="AA265" i="16"/>
  <c r="Z265" i="16"/>
  <c r="Y265" i="16"/>
  <c r="D265" i="16"/>
  <c r="C265" i="16"/>
  <c r="A265" i="16"/>
  <c r="AB264" i="16"/>
  <c r="AA264" i="16"/>
  <c r="Z264" i="16"/>
  <c r="Y264" i="16"/>
  <c r="D264" i="16"/>
  <c r="AG264" i="16" s="1"/>
  <c r="C264" i="16"/>
  <c r="A264" i="16"/>
  <c r="AE263" i="16"/>
  <c r="AB263" i="16"/>
  <c r="AA263" i="16"/>
  <c r="Z263" i="16"/>
  <c r="Y263" i="16"/>
  <c r="D263" i="16"/>
  <c r="AG263" i="16" s="1"/>
  <c r="C263" i="16"/>
  <c r="A263" i="16"/>
  <c r="AB262" i="16"/>
  <c r="AA262" i="16"/>
  <c r="Z262" i="16"/>
  <c r="Y262" i="16"/>
  <c r="D262" i="16"/>
  <c r="AG262" i="16" s="1"/>
  <c r="C262" i="16"/>
  <c r="A262" i="16"/>
  <c r="AB261" i="16"/>
  <c r="AA261" i="16"/>
  <c r="Z261" i="16"/>
  <c r="Y261" i="16"/>
  <c r="D261" i="16"/>
  <c r="C261" i="16"/>
  <c r="A261" i="16"/>
  <c r="AB260" i="16"/>
  <c r="AA260" i="16"/>
  <c r="Z260" i="16"/>
  <c r="Y260" i="16"/>
  <c r="AD260" i="16" s="1"/>
  <c r="D260" i="16"/>
  <c r="AG260" i="16" s="1"/>
  <c r="C260" i="16"/>
  <c r="A260" i="16"/>
  <c r="AB259" i="16"/>
  <c r="AA259" i="16"/>
  <c r="Z259" i="16"/>
  <c r="Y259" i="16"/>
  <c r="D259" i="16"/>
  <c r="C259" i="16"/>
  <c r="A259" i="16"/>
  <c r="AB258" i="16"/>
  <c r="AA258" i="16"/>
  <c r="Z258" i="16"/>
  <c r="Y258" i="16"/>
  <c r="D258" i="16"/>
  <c r="AG258" i="16" s="1"/>
  <c r="C258" i="16"/>
  <c r="A258" i="16"/>
  <c r="AB257" i="16"/>
  <c r="AA257" i="16"/>
  <c r="Z257" i="16"/>
  <c r="Y257" i="16"/>
  <c r="D257" i="16"/>
  <c r="C257" i="16"/>
  <c r="A257" i="16"/>
  <c r="AB256" i="16"/>
  <c r="AA256" i="16"/>
  <c r="AF256" i="16" s="1"/>
  <c r="Z256" i="16"/>
  <c r="Y256" i="16"/>
  <c r="D256" i="16"/>
  <c r="AG256" i="16" s="1"/>
  <c r="C256" i="16"/>
  <c r="A256" i="16"/>
  <c r="AB255" i="16"/>
  <c r="AA255" i="16"/>
  <c r="Z255" i="16"/>
  <c r="Y255" i="16"/>
  <c r="D255" i="16"/>
  <c r="AG255" i="16" s="1"/>
  <c r="C255" i="16"/>
  <c r="A255" i="16"/>
  <c r="AB254" i="16"/>
  <c r="AA254" i="16"/>
  <c r="Z254" i="16"/>
  <c r="Y254" i="16"/>
  <c r="D254" i="16"/>
  <c r="AG254" i="16" s="1"/>
  <c r="C254" i="16"/>
  <c r="A254" i="16"/>
  <c r="AD253" i="16"/>
  <c r="AB253" i="16"/>
  <c r="AA253" i="16"/>
  <c r="Z253" i="16"/>
  <c r="Y253" i="16"/>
  <c r="D253" i="16"/>
  <c r="C253" i="16"/>
  <c r="A253" i="16"/>
  <c r="AB252" i="16"/>
  <c r="AA252" i="16"/>
  <c r="Z252" i="16"/>
  <c r="Y252" i="16"/>
  <c r="D252" i="16"/>
  <c r="AE252" i="16" s="1"/>
  <c r="C252" i="16"/>
  <c r="A252" i="16"/>
  <c r="AB251" i="16"/>
  <c r="AA251" i="16"/>
  <c r="Z251" i="16"/>
  <c r="Y251" i="16"/>
  <c r="D251" i="16"/>
  <c r="AG251" i="16" s="1"/>
  <c r="C251" i="16"/>
  <c r="A251" i="16"/>
  <c r="AB250" i="16"/>
  <c r="AA250" i="16"/>
  <c r="Z250" i="16"/>
  <c r="Y250" i="16"/>
  <c r="D250" i="16"/>
  <c r="AG250" i="16" s="1"/>
  <c r="C250" i="16"/>
  <c r="A250" i="16"/>
  <c r="AB249" i="16"/>
  <c r="AA249" i="16"/>
  <c r="Z249" i="16"/>
  <c r="Y249" i="16"/>
  <c r="D249" i="16"/>
  <c r="AE249" i="16" s="1"/>
  <c r="C249" i="16"/>
  <c r="A249" i="16"/>
  <c r="AB248" i="16"/>
  <c r="AA248" i="16"/>
  <c r="Z248" i="16"/>
  <c r="Y248" i="16"/>
  <c r="D248" i="16"/>
  <c r="AG248" i="16" s="1"/>
  <c r="C248" i="16"/>
  <c r="A248" i="16"/>
  <c r="AB247" i="16"/>
  <c r="AA247" i="16"/>
  <c r="Z247" i="16"/>
  <c r="Y247" i="16"/>
  <c r="D247" i="16"/>
  <c r="AG247" i="16" s="1"/>
  <c r="C247" i="16"/>
  <c r="A247" i="16"/>
  <c r="AB246" i="16"/>
  <c r="AA246" i="16"/>
  <c r="AF246" i="16" s="1"/>
  <c r="Z246" i="16"/>
  <c r="Y246" i="16"/>
  <c r="AD246" i="16" s="1"/>
  <c r="D246" i="16"/>
  <c r="AG246" i="16" s="1"/>
  <c r="C246" i="16"/>
  <c r="A246" i="16"/>
  <c r="AD245" i="16"/>
  <c r="AB245" i="16"/>
  <c r="AA245" i="16"/>
  <c r="Z245" i="16"/>
  <c r="Y245" i="16"/>
  <c r="D245" i="16"/>
  <c r="AG245" i="16" s="1"/>
  <c r="C245" i="16"/>
  <c r="A245" i="16"/>
  <c r="AB244" i="16"/>
  <c r="AA244" i="16"/>
  <c r="Z244" i="16"/>
  <c r="Y244" i="16"/>
  <c r="D244" i="16"/>
  <c r="AE244" i="16" s="1"/>
  <c r="C244" i="16"/>
  <c r="A244" i="16"/>
  <c r="AB243" i="16"/>
  <c r="AA243" i="16"/>
  <c r="Z243" i="16"/>
  <c r="Y243" i="16"/>
  <c r="D243" i="16"/>
  <c r="AG243" i="16" s="1"/>
  <c r="C243" i="16"/>
  <c r="A243" i="16"/>
  <c r="AB242" i="16"/>
  <c r="AA242" i="16"/>
  <c r="Z242" i="16"/>
  <c r="Y242" i="16"/>
  <c r="D242" i="16"/>
  <c r="AG242" i="16" s="1"/>
  <c r="C242" i="16"/>
  <c r="A242" i="16"/>
  <c r="AB241" i="16"/>
  <c r="AA241" i="16"/>
  <c r="Z241" i="16"/>
  <c r="Y241" i="16"/>
  <c r="AD241" i="16" s="1"/>
  <c r="D241" i="16"/>
  <c r="C241" i="16"/>
  <c r="A241" i="16"/>
  <c r="AB240" i="16"/>
  <c r="AA240" i="16"/>
  <c r="Z240" i="16"/>
  <c r="Y240" i="16"/>
  <c r="D240" i="16"/>
  <c r="AE240" i="16" s="1"/>
  <c r="C240" i="16"/>
  <c r="A240" i="16"/>
  <c r="AB239" i="16"/>
  <c r="AA239" i="16"/>
  <c r="Z239" i="16"/>
  <c r="Y239" i="16"/>
  <c r="D239" i="16"/>
  <c r="AG239" i="16" s="1"/>
  <c r="C239" i="16"/>
  <c r="A239" i="16"/>
  <c r="AF238" i="16"/>
  <c r="AB238" i="16"/>
  <c r="AA238" i="16"/>
  <c r="Z238" i="16"/>
  <c r="Y238" i="16"/>
  <c r="AD238" i="16" s="1"/>
  <c r="D238" i="16"/>
  <c r="AG238" i="16" s="1"/>
  <c r="C238" i="16"/>
  <c r="A238" i="16"/>
  <c r="AB237" i="16"/>
  <c r="AA237" i="16"/>
  <c r="Z237" i="16"/>
  <c r="Y237" i="16"/>
  <c r="D237" i="16"/>
  <c r="AF237" i="16" s="1"/>
  <c r="C237" i="16"/>
  <c r="A237" i="16"/>
  <c r="AB236" i="16"/>
  <c r="AA236" i="16"/>
  <c r="Z236" i="16"/>
  <c r="Y236" i="16"/>
  <c r="D236" i="16"/>
  <c r="AE236" i="16" s="1"/>
  <c r="C236" i="16"/>
  <c r="A236" i="16"/>
  <c r="AG235" i="16"/>
  <c r="AB235" i="16"/>
  <c r="AA235" i="16"/>
  <c r="Z235" i="16"/>
  <c r="Y235" i="16"/>
  <c r="D235" i="16"/>
  <c r="AD235" i="16" s="1"/>
  <c r="C235" i="16"/>
  <c r="A235" i="16"/>
  <c r="AB234" i="16"/>
  <c r="AA234" i="16"/>
  <c r="Z234" i="16"/>
  <c r="Y234" i="16"/>
  <c r="D234" i="16"/>
  <c r="AG234" i="16" s="1"/>
  <c r="C234" i="16"/>
  <c r="A234" i="16"/>
  <c r="AB233" i="16"/>
  <c r="AA233" i="16"/>
  <c r="Z233" i="16"/>
  <c r="Y233" i="16"/>
  <c r="AD233" i="16" s="1"/>
  <c r="D233" i="16"/>
  <c r="AF233" i="16" s="1"/>
  <c r="C233" i="16"/>
  <c r="A233" i="16"/>
  <c r="AB232" i="16"/>
  <c r="AA232" i="16"/>
  <c r="Z232" i="16"/>
  <c r="Y232" i="16"/>
  <c r="D232" i="16"/>
  <c r="AF232" i="16" s="1"/>
  <c r="C232" i="16"/>
  <c r="A232" i="16"/>
  <c r="AB231" i="16"/>
  <c r="AA231" i="16"/>
  <c r="Z231" i="16"/>
  <c r="Y231" i="16"/>
  <c r="D231" i="16"/>
  <c r="C231" i="16"/>
  <c r="A231" i="16"/>
  <c r="AB230" i="16"/>
  <c r="AA230" i="16"/>
  <c r="AF230" i="16" s="1"/>
  <c r="Z230" i="16"/>
  <c r="AE230" i="16" s="1"/>
  <c r="Y230" i="16"/>
  <c r="AD230" i="16" s="1"/>
  <c r="D230" i="16"/>
  <c r="C230" i="16"/>
  <c r="A230" i="16"/>
  <c r="AB229" i="16"/>
  <c r="AA229" i="16"/>
  <c r="Z229" i="16"/>
  <c r="Y229" i="16"/>
  <c r="D229" i="16"/>
  <c r="AF229" i="16" s="1"/>
  <c r="C229" i="16"/>
  <c r="A229" i="16"/>
  <c r="AB228" i="16"/>
  <c r="AA228" i="16"/>
  <c r="Z228" i="16"/>
  <c r="Y228" i="16"/>
  <c r="D228" i="16"/>
  <c r="C228" i="16"/>
  <c r="A228" i="16"/>
  <c r="AB227" i="16"/>
  <c r="AA227" i="16"/>
  <c r="Z227" i="16"/>
  <c r="Y227" i="16"/>
  <c r="D227" i="16"/>
  <c r="AD227" i="16" s="1"/>
  <c r="C227" i="16"/>
  <c r="A227" i="16"/>
  <c r="AB226" i="16"/>
  <c r="AA226" i="16"/>
  <c r="Z226" i="16"/>
  <c r="Y226" i="16"/>
  <c r="D226" i="16"/>
  <c r="C226" i="16"/>
  <c r="A226" i="16"/>
  <c r="AB225" i="16"/>
  <c r="AA225" i="16"/>
  <c r="Z225" i="16"/>
  <c r="Y225" i="16"/>
  <c r="D225" i="16"/>
  <c r="C225" i="16"/>
  <c r="A225" i="16"/>
  <c r="AB224" i="16"/>
  <c r="AA224" i="16"/>
  <c r="Z224" i="16"/>
  <c r="Y224" i="16"/>
  <c r="D224" i="16"/>
  <c r="AE224" i="16" s="1"/>
  <c r="C224" i="16"/>
  <c r="A224" i="16"/>
  <c r="AF223" i="16"/>
  <c r="AB223" i="16"/>
  <c r="AG223" i="16" s="1"/>
  <c r="AA223" i="16"/>
  <c r="Z223" i="16"/>
  <c r="Y223" i="16"/>
  <c r="D223" i="16"/>
  <c r="C223" i="16"/>
  <c r="A223" i="16"/>
  <c r="AB222" i="16"/>
  <c r="AA222" i="16"/>
  <c r="Z222" i="16"/>
  <c r="Y222" i="16"/>
  <c r="AD222" i="16" s="1"/>
  <c r="D222" i="16"/>
  <c r="AF222" i="16" s="1"/>
  <c r="C222" i="16"/>
  <c r="A222" i="16"/>
  <c r="AB221" i="16"/>
  <c r="AA221" i="16"/>
  <c r="Z221" i="16"/>
  <c r="Y221" i="16"/>
  <c r="D221" i="16"/>
  <c r="AF221" i="16" s="1"/>
  <c r="C221" i="16"/>
  <c r="A221" i="16"/>
  <c r="AB220" i="16"/>
  <c r="AA220" i="16"/>
  <c r="Z220" i="16"/>
  <c r="Y220" i="16"/>
  <c r="D220" i="16"/>
  <c r="AE220" i="16" s="1"/>
  <c r="C220" i="16"/>
  <c r="A220" i="16"/>
  <c r="AG219" i="16"/>
  <c r="AF219" i="16"/>
  <c r="AB219" i="16"/>
  <c r="AA219" i="16"/>
  <c r="Z219" i="16"/>
  <c r="Y219" i="16"/>
  <c r="D219" i="16"/>
  <c r="AD219" i="16" s="1"/>
  <c r="C219" i="16"/>
  <c r="A219" i="16"/>
  <c r="AF218" i="16"/>
  <c r="AB218" i="16"/>
  <c r="AA218" i="16"/>
  <c r="Z218" i="16"/>
  <c r="AE218" i="16" s="1"/>
  <c r="Y218" i="16"/>
  <c r="D218" i="16"/>
  <c r="C218" i="16"/>
  <c r="A218" i="16"/>
  <c r="AB217" i="16"/>
  <c r="AA217" i="16"/>
  <c r="Z217" i="16"/>
  <c r="Y217" i="16"/>
  <c r="D217" i="16"/>
  <c r="C217" i="16"/>
  <c r="A217" i="16"/>
  <c r="AB216" i="16"/>
  <c r="AA216" i="16"/>
  <c r="Z216" i="16"/>
  <c r="Y216" i="16"/>
  <c r="D216" i="16"/>
  <c r="AF216" i="16" s="1"/>
  <c r="C216" i="16"/>
  <c r="A216" i="16"/>
  <c r="AB215" i="16"/>
  <c r="AA215" i="16"/>
  <c r="Z215" i="16"/>
  <c r="Y215" i="16"/>
  <c r="D215" i="16"/>
  <c r="AG215" i="16" s="1"/>
  <c r="C215" i="16"/>
  <c r="A215" i="16"/>
  <c r="AB214" i="16"/>
  <c r="AA214" i="16"/>
  <c r="AF214" i="16" s="1"/>
  <c r="Z214" i="16"/>
  <c r="AE214" i="16" s="1"/>
  <c r="Y214" i="16"/>
  <c r="D214" i="16"/>
  <c r="AG214" i="16" s="1"/>
  <c r="C214" i="16"/>
  <c r="A214" i="16"/>
  <c r="AB213" i="16"/>
  <c r="AA213" i="16"/>
  <c r="Z213" i="16"/>
  <c r="AE213" i="16" s="1"/>
  <c r="Y213" i="16"/>
  <c r="D213" i="16"/>
  <c r="AF213" i="16" s="1"/>
  <c r="C213" i="16"/>
  <c r="A213" i="16"/>
  <c r="AB212" i="16"/>
  <c r="AA212" i="16"/>
  <c r="Z212" i="16"/>
  <c r="Y212" i="16"/>
  <c r="D212" i="16"/>
  <c r="AE212" i="16" s="1"/>
  <c r="C212" i="16"/>
  <c r="A212" i="16"/>
  <c r="AB211" i="16"/>
  <c r="AA211" i="16"/>
  <c r="Z211" i="16"/>
  <c r="Y211" i="16"/>
  <c r="D211" i="16"/>
  <c r="AD211" i="16" s="1"/>
  <c r="C211" i="16"/>
  <c r="A211" i="16"/>
  <c r="AB210" i="16"/>
  <c r="AA210" i="16"/>
  <c r="Z210" i="16"/>
  <c r="Y210" i="16"/>
  <c r="D210" i="16"/>
  <c r="AG210" i="16" s="1"/>
  <c r="C210" i="16"/>
  <c r="A210" i="16"/>
  <c r="AB209" i="16"/>
  <c r="AA209" i="16"/>
  <c r="Z209" i="16"/>
  <c r="Y209" i="16"/>
  <c r="D209" i="16"/>
  <c r="C209" i="16"/>
  <c r="A209" i="16"/>
  <c r="AB208" i="16"/>
  <c r="AA208" i="16"/>
  <c r="Z208" i="16"/>
  <c r="Y208" i="16"/>
  <c r="D208" i="16"/>
  <c r="AE208" i="16" s="1"/>
  <c r="C208" i="16"/>
  <c r="A208" i="16"/>
  <c r="AB207" i="16"/>
  <c r="AA207" i="16"/>
  <c r="Z207" i="16"/>
  <c r="Y207" i="16"/>
  <c r="D207" i="16"/>
  <c r="AE207" i="16" s="1"/>
  <c r="C207" i="16"/>
  <c r="A207" i="16"/>
  <c r="AB206" i="16"/>
  <c r="AA206" i="16"/>
  <c r="Z206" i="16"/>
  <c r="Y206" i="16"/>
  <c r="AD206" i="16" s="1"/>
  <c r="D206" i="16"/>
  <c r="AG206" i="16" s="1"/>
  <c r="C206" i="16"/>
  <c r="A206" i="16"/>
  <c r="AB205" i="16"/>
  <c r="AA205" i="16"/>
  <c r="Z205" i="16"/>
  <c r="Y205" i="16"/>
  <c r="AD205" i="16" s="1"/>
  <c r="D205" i="16"/>
  <c r="AG205" i="16" s="1"/>
  <c r="C205" i="16"/>
  <c r="A205" i="16"/>
  <c r="AB204" i="16"/>
  <c r="AA204" i="16"/>
  <c r="Z204" i="16"/>
  <c r="Y204" i="16"/>
  <c r="D204" i="16"/>
  <c r="AF204" i="16" s="1"/>
  <c r="C204" i="16"/>
  <c r="A204" i="16"/>
  <c r="AB203" i="16"/>
  <c r="AA203" i="16"/>
  <c r="Z203" i="16"/>
  <c r="Y203" i="16"/>
  <c r="D203" i="16"/>
  <c r="AG203" i="16" s="1"/>
  <c r="C203" i="16"/>
  <c r="A203" i="16"/>
  <c r="AB202" i="16"/>
  <c r="AA202" i="16"/>
  <c r="Z202" i="16"/>
  <c r="Y202" i="16"/>
  <c r="D202" i="16"/>
  <c r="AF202" i="16" s="1"/>
  <c r="C202" i="16"/>
  <c r="A202" i="16"/>
  <c r="AB201" i="16"/>
  <c r="AA201" i="16"/>
  <c r="Z201" i="16"/>
  <c r="Y201" i="16"/>
  <c r="D201" i="16"/>
  <c r="AG201" i="16" s="1"/>
  <c r="C201" i="16"/>
  <c r="A201" i="16"/>
  <c r="AB200" i="16"/>
  <c r="AA200" i="16"/>
  <c r="Z200" i="16"/>
  <c r="Y200" i="16"/>
  <c r="AD200" i="16" s="1"/>
  <c r="D200" i="16"/>
  <c r="AG200" i="16" s="1"/>
  <c r="C200" i="16"/>
  <c r="A200" i="16"/>
  <c r="AF199" i="16"/>
  <c r="AB199" i="16"/>
  <c r="AA199" i="16"/>
  <c r="Z199" i="16"/>
  <c r="Y199" i="16"/>
  <c r="D199" i="16"/>
  <c r="AE199" i="16" s="1"/>
  <c r="C199" i="16"/>
  <c r="A199" i="16"/>
  <c r="AB198" i="16"/>
  <c r="AA198" i="16"/>
  <c r="Z198" i="16"/>
  <c r="Y198" i="16"/>
  <c r="D198" i="16"/>
  <c r="AG198" i="16" s="1"/>
  <c r="C198" i="16"/>
  <c r="A198" i="16"/>
  <c r="AB197" i="16"/>
  <c r="AA197" i="16"/>
  <c r="Z197" i="16"/>
  <c r="Y197" i="16"/>
  <c r="D197" i="16"/>
  <c r="AG197" i="16" s="1"/>
  <c r="C197" i="16"/>
  <c r="A197" i="16"/>
  <c r="AE313" i="16" l="1"/>
  <c r="AG217" i="16"/>
  <c r="AD217" i="16"/>
  <c r="AD244" i="16"/>
  <c r="AD228" i="16"/>
  <c r="AF255" i="16"/>
  <c r="AE327" i="16"/>
  <c r="AE345" i="16"/>
  <c r="AE294" i="16"/>
  <c r="AF212" i="16"/>
  <c r="AG244" i="16"/>
  <c r="AF215" i="16"/>
  <c r="AF272" i="16"/>
  <c r="AD308" i="16"/>
  <c r="AF231" i="16"/>
  <c r="AE311" i="16"/>
  <c r="AD316" i="16"/>
  <c r="AF327" i="16"/>
  <c r="AD330" i="16"/>
  <c r="AG231" i="16"/>
  <c r="AE234" i="16"/>
  <c r="AF239" i="16"/>
  <c r="AF300" i="16"/>
  <c r="AE319" i="16"/>
  <c r="AD340" i="16"/>
  <c r="AD236" i="16"/>
  <c r="AF258" i="16"/>
  <c r="AD212" i="16"/>
  <c r="AG225" i="16"/>
  <c r="AF228" i="16"/>
  <c r="AF247" i="16"/>
  <c r="AE250" i="16"/>
  <c r="AD278" i="16"/>
  <c r="AD220" i="16"/>
  <c r="AF330" i="16"/>
  <c r="AD266" i="16"/>
  <c r="AD209" i="16"/>
  <c r="AE286" i="16"/>
  <c r="AD262" i="16"/>
  <c r="AE197" i="16"/>
  <c r="AD254" i="16"/>
  <c r="AF262" i="16"/>
  <c r="AE346" i="16"/>
  <c r="AD225" i="16"/>
  <c r="AD258" i="16"/>
  <c r="AE321" i="16"/>
  <c r="AE229" i="16"/>
  <c r="AE262" i="16"/>
  <c r="AE202" i="16"/>
  <c r="AF287" i="16"/>
  <c r="AF328" i="16"/>
  <c r="AF205" i="16"/>
  <c r="AD216" i="16"/>
  <c r="AG221" i="16"/>
  <c r="AE251" i="16"/>
  <c r="AF282" i="16"/>
  <c r="AF304" i="16"/>
  <c r="AF312" i="16"/>
  <c r="AE225" i="16"/>
  <c r="AF266" i="16"/>
  <c r="AG213" i="16"/>
  <c r="AE290" i="16"/>
  <c r="AD214" i="16"/>
  <c r="AF254" i="16"/>
  <c r="AF320" i="16"/>
  <c r="AD197" i="19"/>
  <c r="AE200" i="19"/>
  <c r="AE202" i="19"/>
  <c r="AD205" i="19"/>
  <c r="AD206" i="19"/>
  <c r="AC230" i="19"/>
  <c r="AF239" i="19"/>
  <c r="AC240" i="19"/>
  <c r="AE242" i="19"/>
  <c r="AC248" i="19"/>
  <c r="AC256" i="19"/>
  <c r="AC272" i="19"/>
  <c r="AF276" i="19"/>
  <c r="AF281" i="19"/>
  <c r="AC282" i="19"/>
  <c r="AE284" i="19"/>
  <c r="AE292" i="19"/>
  <c r="AD302" i="19"/>
  <c r="AD305" i="19"/>
  <c r="AE310" i="19"/>
  <c r="AF316" i="19"/>
  <c r="AF317" i="19"/>
  <c r="AF320" i="19"/>
  <c r="AC321" i="19"/>
  <c r="AF322" i="19"/>
  <c r="AC334" i="19"/>
  <c r="AD342" i="19"/>
  <c r="AD345" i="19"/>
  <c r="AE208" i="19"/>
  <c r="AE210" i="19"/>
  <c r="AF213" i="19"/>
  <c r="AF220" i="19"/>
  <c r="AC222" i="19"/>
  <c r="AC224" i="19"/>
  <c r="AC226" i="19"/>
  <c r="AC232" i="19"/>
  <c r="AC234" i="19"/>
  <c r="AC244" i="19"/>
  <c r="AD251" i="19"/>
  <c r="AE258" i="19"/>
  <c r="AF264" i="19"/>
  <c r="AF280" i="19"/>
  <c r="AD287" i="19"/>
  <c r="AE302" i="19"/>
  <c r="AD327" i="19"/>
  <c r="AD334" i="19"/>
  <c r="AE342" i="19"/>
  <c r="AE198" i="19"/>
  <c r="AD200" i="19"/>
  <c r="AD201" i="19"/>
  <c r="AC202" i="19"/>
  <c r="AC204" i="19"/>
  <c r="AF208" i="19"/>
  <c r="AC209" i="19"/>
  <c r="AF211" i="19"/>
  <c r="AC212" i="19"/>
  <c r="AF218" i="19"/>
  <c r="AE236" i="19"/>
  <c r="AD239" i="19"/>
  <c r="AE240" i="19"/>
  <c r="AE244" i="19"/>
  <c r="AC246" i="19"/>
  <c r="AE248" i="19"/>
  <c r="AE250" i="19"/>
  <c r="AE252" i="19"/>
  <c r="AD255" i="19"/>
  <c r="AE256" i="19"/>
  <c r="AE268" i="19"/>
  <c r="AE274" i="19"/>
  <c r="AE282" i="19"/>
  <c r="AC313" i="19"/>
  <c r="AC350" i="19"/>
  <c r="AD202" i="19"/>
  <c r="AC205" i="19"/>
  <c r="AE206" i="19"/>
  <c r="AC210" i="19"/>
  <c r="AF216" i="19"/>
  <c r="AC218" i="19"/>
  <c r="AD223" i="19"/>
  <c r="AE226" i="19"/>
  <c r="AE228" i="19"/>
  <c r="AE234" i="19"/>
  <c r="AF237" i="19"/>
  <c r="AC238" i="19"/>
  <c r="AD246" i="19"/>
  <c r="AD249" i="19"/>
  <c r="AC254" i="19"/>
  <c r="AC258" i="19"/>
  <c r="AC260" i="19"/>
  <c r="AF300" i="19"/>
  <c r="AF301" i="19"/>
  <c r="AF304" i="19"/>
  <c r="AF306" i="19"/>
  <c r="AF334" i="19"/>
  <c r="AF340" i="19"/>
  <c r="AF341" i="19"/>
  <c r="AF344" i="19"/>
  <c r="AF346" i="19"/>
  <c r="AD350" i="19"/>
  <c r="AF214" i="19"/>
  <c r="AC216" i="19"/>
  <c r="AE220" i="19"/>
  <c r="AF225" i="19"/>
  <c r="AD227" i="19"/>
  <c r="AF229" i="19"/>
  <c r="AD230" i="19"/>
  <c r="AC236" i="19"/>
  <c r="AD238" i="19"/>
  <c r="AE246" i="19"/>
  <c r="AD247" i="19"/>
  <c r="AC250" i="19"/>
  <c r="AC252" i="19"/>
  <c r="AD254" i="19"/>
  <c r="AE260" i="19"/>
  <c r="AC262" i="19"/>
  <c r="AE264" i="19"/>
  <c r="AF265" i="19"/>
  <c r="AC268" i="19"/>
  <c r="AE272" i="19"/>
  <c r="AC274" i="19"/>
  <c r="AD275" i="19"/>
  <c r="AD279" i="19"/>
  <c r="AE280" i="19"/>
  <c r="AF303" i="19"/>
  <c r="AC304" i="19"/>
  <c r="AC306" i="19"/>
  <c r="AC318" i="19"/>
  <c r="AF343" i="19"/>
  <c r="AC344" i="19"/>
  <c r="AC346" i="19"/>
  <c r="AC199" i="19"/>
  <c r="AD204" i="19"/>
  <c r="AE209" i="19"/>
  <c r="AD222" i="19"/>
  <c r="AE230" i="19"/>
  <c r="AE238" i="19"/>
  <c r="AE254" i="19"/>
  <c r="AD262" i="19"/>
  <c r="AF286" i="19"/>
  <c r="AF292" i="19"/>
  <c r="AF296" i="19"/>
  <c r="AF298" i="19"/>
  <c r="AE308" i="19"/>
  <c r="AD311" i="19"/>
  <c r="AE314" i="19"/>
  <c r="AC316" i="19"/>
  <c r="AD318" i="19"/>
  <c r="AF326" i="19"/>
  <c r="AF331" i="19"/>
  <c r="AC336" i="19"/>
  <c r="AC338" i="19"/>
  <c r="AD346" i="19"/>
  <c r="AC207" i="19"/>
  <c r="AE262" i="19"/>
  <c r="AF270" i="19"/>
  <c r="AE276" i="19"/>
  <c r="AD278" i="19"/>
  <c r="AF288" i="19"/>
  <c r="AC289" i="19"/>
  <c r="AF290" i="19"/>
  <c r="AC296" i="19"/>
  <c r="AC298" i="19"/>
  <c r="AE300" i="19"/>
  <c r="AD303" i="19"/>
  <c r="AE306" i="19"/>
  <c r="AC310" i="19"/>
  <c r="AE318" i="19"/>
  <c r="AF324" i="19"/>
  <c r="AF325" i="19"/>
  <c r="AF328" i="19"/>
  <c r="AC329" i="19"/>
  <c r="AF330" i="19"/>
  <c r="AD338" i="19"/>
  <c r="AE340" i="19"/>
  <c r="AD343" i="19"/>
  <c r="AE346" i="19"/>
  <c r="AC348" i="19"/>
  <c r="AE350" i="19"/>
  <c r="AE219" i="19"/>
  <c r="AC219" i="19"/>
  <c r="AC197" i="19"/>
  <c r="AE199" i="19"/>
  <c r="AF204" i="19"/>
  <c r="AE207" i="19"/>
  <c r="AC233" i="19"/>
  <c r="AE233" i="19"/>
  <c r="AE245" i="19"/>
  <c r="AD245" i="19"/>
  <c r="AC245" i="19"/>
  <c r="AE259" i="19"/>
  <c r="AC259" i="19"/>
  <c r="AE285" i="19"/>
  <c r="AD285" i="19"/>
  <c r="AC285" i="19"/>
  <c r="AE291" i="19"/>
  <c r="AC291" i="19"/>
  <c r="AE307" i="19"/>
  <c r="AD307" i="19"/>
  <c r="AC307" i="19"/>
  <c r="AE315" i="19"/>
  <c r="AD315" i="19"/>
  <c r="AC315" i="19"/>
  <c r="AF199" i="19"/>
  <c r="AF207" i="19"/>
  <c r="AE211" i="19"/>
  <c r="AC211" i="19"/>
  <c r="AE221" i="19"/>
  <c r="AD221" i="19"/>
  <c r="AC221" i="19"/>
  <c r="AE235" i="19"/>
  <c r="AC235" i="19"/>
  <c r="AF271" i="19"/>
  <c r="AC273" i="19"/>
  <c r="AE273" i="19"/>
  <c r="AE293" i="19"/>
  <c r="AD293" i="19"/>
  <c r="AC293" i="19"/>
  <c r="AE299" i="19"/>
  <c r="AD299" i="19"/>
  <c r="AC299" i="19"/>
  <c r="AF311" i="19"/>
  <c r="AF201" i="19"/>
  <c r="AC257" i="19"/>
  <c r="AE257" i="19"/>
  <c r="AE269" i="19"/>
  <c r="AD269" i="19"/>
  <c r="AC269" i="19"/>
  <c r="AE283" i="19"/>
  <c r="AC283" i="19"/>
  <c r="AE197" i="19"/>
  <c r="AC203" i="19"/>
  <c r="AE205" i="19"/>
  <c r="AD241" i="19"/>
  <c r="AC249" i="19"/>
  <c r="AE249" i="19"/>
  <c r="AE261" i="19"/>
  <c r="AD261" i="19"/>
  <c r="AC261" i="19"/>
  <c r="AD267" i="19"/>
  <c r="AE275" i="19"/>
  <c r="AC275" i="19"/>
  <c r="AD203" i="19"/>
  <c r="AE213" i="19"/>
  <c r="AC213" i="19"/>
  <c r="AF223" i="19"/>
  <c r="AC225" i="19"/>
  <c r="AE225" i="19"/>
  <c r="AE237" i="19"/>
  <c r="AD237" i="19"/>
  <c r="AC237" i="19"/>
  <c r="AE251" i="19"/>
  <c r="AC251" i="19"/>
  <c r="AD281" i="19"/>
  <c r="AF295" i="19"/>
  <c r="AE347" i="19"/>
  <c r="AD347" i="19"/>
  <c r="AC347" i="19"/>
  <c r="AC201" i="19"/>
  <c r="AE203" i="19"/>
  <c r="AD219" i="19"/>
  <c r="AE227" i="19"/>
  <c r="AC227" i="19"/>
  <c r="AD257" i="19"/>
  <c r="AF263" i="19"/>
  <c r="AC265" i="19"/>
  <c r="AE265" i="19"/>
  <c r="AF269" i="19"/>
  <c r="AE277" i="19"/>
  <c r="AD277" i="19"/>
  <c r="AC277" i="19"/>
  <c r="AD283" i="19"/>
  <c r="AF315" i="19"/>
  <c r="AE339" i="19"/>
  <c r="AD339" i="19"/>
  <c r="AC339" i="19"/>
  <c r="AE331" i="19"/>
  <c r="AD331" i="19"/>
  <c r="AC331" i="19"/>
  <c r="AC241" i="19"/>
  <c r="AE241" i="19"/>
  <c r="AE253" i="19"/>
  <c r="AD253" i="19"/>
  <c r="AC253" i="19"/>
  <c r="AE267" i="19"/>
  <c r="AC267" i="19"/>
  <c r="AF283" i="19"/>
  <c r="AD211" i="19"/>
  <c r="AF215" i="19"/>
  <c r="AC217" i="19"/>
  <c r="AE217" i="19"/>
  <c r="AF221" i="19"/>
  <c r="AE229" i="19"/>
  <c r="AD229" i="19"/>
  <c r="AC229" i="19"/>
  <c r="AF233" i="19"/>
  <c r="AD235" i="19"/>
  <c r="AE243" i="19"/>
  <c r="AC243" i="19"/>
  <c r="AF259" i="19"/>
  <c r="AD273" i="19"/>
  <c r="AF279" i="19"/>
  <c r="AC281" i="19"/>
  <c r="AE281" i="19"/>
  <c r="AF291" i="19"/>
  <c r="AF293" i="19"/>
  <c r="AF299" i="19"/>
  <c r="AE323" i="19"/>
  <c r="AD323" i="19"/>
  <c r="AC323" i="19"/>
  <c r="AF335" i="19"/>
  <c r="AD212" i="19"/>
  <c r="AC215" i="19"/>
  <c r="AD220" i="19"/>
  <c r="AC223" i="19"/>
  <c r="AD228" i="19"/>
  <c r="AC231" i="19"/>
  <c r="AD236" i="19"/>
  <c r="AC239" i="19"/>
  <c r="AD244" i="19"/>
  <c r="AC247" i="19"/>
  <c r="AD252" i="19"/>
  <c r="AC255" i="19"/>
  <c r="AD260" i="19"/>
  <c r="AC263" i="19"/>
  <c r="AD268" i="19"/>
  <c r="AC271" i="19"/>
  <c r="AD276" i="19"/>
  <c r="AC279" i="19"/>
  <c r="AD284" i="19"/>
  <c r="AC287" i="19"/>
  <c r="AE289" i="19"/>
  <c r="AD292" i="19"/>
  <c r="AC295" i="19"/>
  <c r="AE297" i="19"/>
  <c r="AD300" i="19"/>
  <c r="AC303" i="19"/>
  <c r="AE305" i="19"/>
  <c r="AD308" i="19"/>
  <c r="AC311" i="19"/>
  <c r="AE313" i="19"/>
  <c r="AD316" i="19"/>
  <c r="AC319" i="19"/>
  <c r="AE321" i="19"/>
  <c r="AD324" i="19"/>
  <c r="AC327" i="19"/>
  <c r="AE329" i="19"/>
  <c r="AD332" i="19"/>
  <c r="AC335" i="19"/>
  <c r="AE337" i="19"/>
  <c r="AD340" i="19"/>
  <c r="AC343" i="19"/>
  <c r="AE345" i="19"/>
  <c r="AD348" i="19"/>
  <c r="AF289" i="19"/>
  <c r="AF297" i="19"/>
  <c r="AF305" i="19"/>
  <c r="AF313" i="19"/>
  <c r="AF321" i="19"/>
  <c r="AF329" i="19"/>
  <c r="AF337" i="19"/>
  <c r="AF345" i="19"/>
  <c r="AD210" i="19"/>
  <c r="AE215" i="19"/>
  <c r="AD218" i="19"/>
  <c r="AE223" i="19"/>
  <c r="AD226" i="19"/>
  <c r="AE231" i="19"/>
  <c r="AD234" i="19"/>
  <c r="AE239" i="19"/>
  <c r="AD242" i="19"/>
  <c r="AE247" i="19"/>
  <c r="AD250" i="19"/>
  <c r="AE255" i="19"/>
  <c r="AD258" i="19"/>
  <c r="AE263" i="19"/>
  <c r="AD266" i="19"/>
  <c r="AE271" i="19"/>
  <c r="AD274" i="19"/>
  <c r="AE279" i="19"/>
  <c r="AD282" i="19"/>
  <c r="AE287" i="19"/>
  <c r="AD290" i="19"/>
  <c r="AE295" i="19"/>
  <c r="AD298" i="19"/>
  <c r="AC301" i="19"/>
  <c r="AE303" i="19"/>
  <c r="AD306" i="19"/>
  <c r="AC309" i="19"/>
  <c r="AE311" i="19"/>
  <c r="AD314" i="19"/>
  <c r="AC317" i="19"/>
  <c r="AE319" i="19"/>
  <c r="AD322" i="19"/>
  <c r="AC325" i="19"/>
  <c r="AE327" i="19"/>
  <c r="AD330" i="19"/>
  <c r="AC333" i="19"/>
  <c r="AE335" i="19"/>
  <c r="AC341" i="19"/>
  <c r="AE343" i="19"/>
  <c r="AC349" i="19"/>
  <c r="AD301" i="19"/>
  <c r="AD309" i="19"/>
  <c r="AD317" i="19"/>
  <c r="AD325" i="19"/>
  <c r="AD333" i="19"/>
  <c r="AD341" i="19"/>
  <c r="AD349" i="19"/>
  <c r="AD216" i="19"/>
  <c r="AD224" i="19"/>
  <c r="AD232" i="19"/>
  <c r="AD240" i="19"/>
  <c r="AD248" i="19"/>
  <c r="AD256" i="19"/>
  <c r="AD264" i="19"/>
  <c r="AD272" i="19"/>
  <c r="AD280" i="19"/>
  <c r="AD288" i="19"/>
  <c r="AD296" i="19"/>
  <c r="AE301" i="19"/>
  <c r="AD304" i="19"/>
  <c r="AE309" i="19"/>
  <c r="AD312" i="19"/>
  <c r="AE317" i="19"/>
  <c r="AD320" i="19"/>
  <c r="AE325" i="19"/>
  <c r="AD328" i="19"/>
  <c r="AE333" i="19"/>
  <c r="AD336" i="19"/>
  <c r="AE341" i="19"/>
  <c r="AD344" i="19"/>
  <c r="AE349" i="19"/>
  <c r="AG218" i="18"/>
  <c r="AD234" i="18"/>
  <c r="AD254" i="18"/>
  <c r="AG256" i="18"/>
  <c r="AG258" i="18"/>
  <c r="AG259" i="18"/>
  <c r="AG260" i="18"/>
  <c r="AF262" i="18"/>
  <c r="AG266" i="18"/>
  <c r="AE274" i="18"/>
  <c r="AF286" i="18"/>
  <c r="AG292" i="18"/>
  <c r="AG293" i="18"/>
  <c r="AG296" i="18"/>
  <c r="AD297" i="18"/>
  <c r="AG298" i="18"/>
  <c r="AE306" i="18"/>
  <c r="AE311" i="18"/>
  <c r="AF326" i="18"/>
  <c r="AG227" i="18"/>
  <c r="AF228" i="18"/>
  <c r="AF234" i="18"/>
  <c r="AF240" i="18"/>
  <c r="AD250" i="18"/>
  <c r="AG288" i="18"/>
  <c r="AG290" i="18"/>
  <c r="AG324" i="18"/>
  <c r="AG325" i="18"/>
  <c r="AG328" i="18"/>
  <c r="AG330" i="18"/>
  <c r="AD338" i="18"/>
  <c r="AF340" i="18"/>
  <c r="AE346" i="18"/>
  <c r="AE303" i="18"/>
  <c r="AG200" i="18"/>
  <c r="AG201" i="18"/>
  <c r="AE213" i="18"/>
  <c r="AE214" i="18"/>
  <c r="AF215" i="18"/>
  <c r="AF218" i="18"/>
  <c r="AF220" i="18"/>
  <c r="AE221" i="18"/>
  <c r="AE222" i="18"/>
  <c r="AE227" i="18"/>
  <c r="AE230" i="18"/>
  <c r="AD232" i="18"/>
  <c r="AD233" i="18"/>
  <c r="AE238" i="18"/>
  <c r="AG241" i="18"/>
  <c r="AF242" i="18"/>
  <c r="AD244" i="18"/>
  <c r="AE250" i="18"/>
  <c r="AF252" i="18"/>
  <c r="AF258" i="18"/>
  <c r="AG263" i="18"/>
  <c r="AF266" i="18"/>
  <c r="AD268" i="18"/>
  <c r="AG278" i="18"/>
  <c r="AG287" i="18"/>
  <c r="AD290" i="18"/>
  <c r="AF292" i="18"/>
  <c r="AE295" i="18"/>
  <c r="AD300" i="18"/>
  <c r="AF310" i="18"/>
  <c r="AG318" i="18"/>
  <c r="AG323" i="18"/>
  <c r="AD330" i="18"/>
  <c r="AE338" i="18"/>
  <c r="AD342" i="18"/>
  <c r="AF346" i="18"/>
  <c r="AE234" i="18"/>
  <c r="AF199" i="18"/>
  <c r="AE208" i="18"/>
  <c r="AF209" i="18"/>
  <c r="AD211" i="18"/>
  <c r="AD216" i="18"/>
  <c r="AD217" i="18"/>
  <c r="AF222" i="18"/>
  <c r="AD241" i="18"/>
  <c r="AF244" i="18"/>
  <c r="AD246" i="18"/>
  <c r="AF248" i="18"/>
  <c r="AF250" i="18"/>
  <c r="AE254" i="18"/>
  <c r="AG282" i="18"/>
  <c r="AE290" i="18"/>
  <c r="AD294" i="18"/>
  <c r="AG316" i="18"/>
  <c r="AG317" i="18"/>
  <c r="AG320" i="18"/>
  <c r="AG322" i="18"/>
  <c r="AE330" i="18"/>
  <c r="AF332" i="18"/>
  <c r="AE335" i="18"/>
  <c r="AF338" i="18"/>
  <c r="AD340" i="18"/>
  <c r="AE342" i="18"/>
  <c r="AD345" i="18"/>
  <c r="AE223" i="18"/>
  <c r="AE271" i="18"/>
  <c r="AD203" i="18"/>
  <c r="AG204" i="18"/>
  <c r="AD205" i="18"/>
  <c r="AG206" i="18"/>
  <c r="AD210" i="18"/>
  <c r="AE212" i="18"/>
  <c r="AE217" i="18"/>
  <c r="AG226" i="18"/>
  <c r="AG236" i="18"/>
  <c r="AG238" i="18"/>
  <c r="AE241" i="18"/>
  <c r="AE246" i="18"/>
  <c r="AD252" i="18"/>
  <c r="AF254" i="18"/>
  <c r="AE255" i="18"/>
  <c r="AF256" i="18"/>
  <c r="AD258" i="18"/>
  <c r="AE259" i="18"/>
  <c r="AD260" i="18"/>
  <c r="AF264" i="18"/>
  <c r="AG270" i="18"/>
  <c r="AG279" i="18"/>
  <c r="AD282" i="18"/>
  <c r="AF284" i="18"/>
  <c r="AE287" i="18"/>
  <c r="AF290" i="18"/>
  <c r="AD292" i="18"/>
  <c r="AE294" i="18"/>
  <c r="AF296" i="18"/>
  <c r="AE297" i="18"/>
  <c r="AG302" i="18"/>
  <c r="AG308" i="18"/>
  <c r="AG309" i="18"/>
  <c r="AG312" i="18"/>
  <c r="AD313" i="18"/>
  <c r="AG314" i="18"/>
  <c r="AD322" i="18"/>
  <c r="AF324" i="18"/>
  <c r="AE327" i="18"/>
  <c r="AF330" i="18"/>
  <c r="AD334" i="18"/>
  <c r="AF342" i="18"/>
  <c r="AE343" i="18"/>
  <c r="AE345" i="18"/>
  <c r="AD346" i="18"/>
  <c r="AD348" i="18"/>
  <c r="AE350" i="18"/>
  <c r="AD215" i="18"/>
  <c r="AD227" i="18"/>
  <c r="AF233" i="18"/>
  <c r="AD235" i="18"/>
  <c r="AF246" i="18"/>
  <c r="AD262" i="18"/>
  <c r="AG272" i="18"/>
  <c r="AD273" i="18"/>
  <c r="AG274" i="18"/>
  <c r="AD286" i="18"/>
  <c r="AF294" i="18"/>
  <c r="AG304" i="18"/>
  <c r="AD305" i="18"/>
  <c r="AG306" i="18"/>
  <c r="AD326" i="18"/>
  <c r="AD332" i="18"/>
  <c r="AF336" i="18"/>
  <c r="AE337" i="18"/>
  <c r="AF253" i="18"/>
  <c r="AE253" i="18"/>
  <c r="AD253" i="18"/>
  <c r="AF291" i="18"/>
  <c r="AE291" i="18"/>
  <c r="AD291" i="18"/>
  <c r="AF197" i="18"/>
  <c r="AE200" i="18"/>
  <c r="AG202" i="18"/>
  <c r="AF205" i="18"/>
  <c r="AF208" i="18"/>
  <c r="AF212" i="18"/>
  <c r="AF216" i="18"/>
  <c r="AF232" i="18"/>
  <c r="AF269" i="18"/>
  <c r="AE269" i="18"/>
  <c r="AD269" i="18"/>
  <c r="AF275" i="18"/>
  <c r="AD275" i="18"/>
  <c r="AF283" i="18"/>
  <c r="AE283" i="18"/>
  <c r="AD283" i="18"/>
  <c r="AF267" i="18"/>
  <c r="AD267" i="18"/>
  <c r="AG197" i="18"/>
  <c r="AD198" i="18"/>
  <c r="AF200" i="18"/>
  <c r="AG205" i="18"/>
  <c r="AD206" i="18"/>
  <c r="AG208" i="18"/>
  <c r="AD209" i="18"/>
  <c r="AG212" i="18"/>
  <c r="AG216" i="18"/>
  <c r="AF231" i="18"/>
  <c r="AD231" i="18"/>
  <c r="AG232" i="18"/>
  <c r="AD257" i="18"/>
  <c r="AF257" i="18"/>
  <c r="AF339" i="18"/>
  <c r="AE339" i="18"/>
  <c r="AD339" i="18"/>
  <c r="AG199" i="18"/>
  <c r="AF221" i="18"/>
  <c r="AD221" i="18"/>
  <c r="AF237" i="18"/>
  <c r="AE237" i="18"/>
  <c r="AD237" i="18"/>
  <c r="AF245" i="18"/>
  <c r="AE245" i="18"/>
  <c r="AD245" i="18"/>
  <c r="AF259" i="18"/>
  <c r="AD259" i="18"/>
  <c r="AG271" i="18"/>
  <c r="AF331" i="18"/>
  <c r="AE331" i="18"/>
  <c r="AD331" i="18"/>
  <c r="AF347" i="18"/>
  <c r="AE347" i="18"/>
  <c r="AD347" i="18"/>
  <c r="AG207" i="18"/>
  <c r="AF198" i="18"/>
  <c r="AE201" i="18"/>
  <c r="AD204" i="18"/>
  <c r="AF206" i="18"/>
  <c r="AG209" i="18"/>
  <c r="AG213" i="18"/>
  <c r="AG217" i="18"/>
  <c r="AD224" i="18"/>
  <c r="AE229" i="18"/>
  <c r="AG233" i="18"/>
  <c r="AE265" i="18"/>
  <c r="AF323" i="18"/>
  <c r="AE323" i="18"/>
  <c r="AD323" i="18"/>
  <c r="AG335" i="18"/>
  <c r="AD199" i="18"/>
  <c r="AD207" i="18"/>
  <c r="AE219" i="18"/>
  <c r="AF224" i="18"/>
  <c r="AE235" i="18"/>
  <c r="AG239" i="18"/>
  <c r="AE240" i="18"/>
  <c r="AD240" i="18"/>
  <c r="AE243" i="18"/>
  <c r="AG247" i="18"/>
  <c r="AD249" i="18"/>
  <c r="AF249" i="18"/>
  <c r="AG253" i="18"/>
  <c r="AF261" i="18"/>
  <c r="AE261" i="18"/>
  <c r="AD261" i="18"/>
  <c r="AE267" i="18"/>
  <c r="AG291" i="18"/>
  <c r="AF315" i="18"/>
  <c r="AE315" i="18"/>
  <c r="AD315" i="18"/>
  <c r="AG327" i="18"/>
  <c r="AE199" i="18"/>
  <c r="AF204" i="18"/>
  <c r="AE207" i="18"/>
  <c r="AE211" i="18"/>
  <c r="AE215" i="18"/>
  <c r="AF219" i="18"/>
  <c r="AF223" i="18"/>
  <c r="AD223" i="18"/>
  <c r="AG224" i="18"/>
  <c r="AD225" i="18"/>
  <c r="AG228" i="18"/>
  <c r="AF235" i="18"/>
  <c r="AF243" i="18"/>
  <c r="AF251" i="18"/>
  <c r="AD251" i="18"/>
  <c r="AG267" i="18"/>
  <c r="AG269" i="18"/>
  <c r="AE275" i="18"/>
  <c r="AG283" i="18"/>
  <c r="AF307" i="18"/>
  <c r="AE307" i="18"/>
  <c r="AD307" i="18"/>
  <c r="AG319" i="18"/>
  <c r="AG219" i="18"/>
  <c r="AF229" i="18"/>
  <c r="AD229" i="18"/>
  <c r="AE231" i="18"/>
  <c r="AG235" i="18"/>
  <c r="AG243" i="18"/>
  <c r="AE257" i="18"/>
  <c r="AD265" i="18"/>
  <c r="AF265" i="18"/>
  <c r="AG275" i="18"/>
  <c r="AF299" i="18"/>
  <c r="AE299" i="18"/>
  <c r="AD299" i="18"/>
  <c r="AG311" i="18"/>
  <c r="AG339" i="18"/>
  <c r="AE220" i="18"/>
  <c r="AE228" i="18"/>
  <c r="AE236" i="18"/>
  <c r="AD239" i="18"/>
  <c r="AE244" i="18"/>
  <c r="AD247" i="18"/>
  <c r="AE252" i="18"/>
  <c r="AD255" i="18"/>
  <c r="AE260" i="18"/>
  <c r="AD263" i="18"/>
  <c r="AE268" i="18"/>
  <c r="AD271" i="18"/>
  <c r="AF273" i="18"/>
  <c r="AE276" i="18"/>
  <c r="AD279" i="18"/>
  <c r="AF281" i="18"/>
  <c r="AE284" i="18"/>
  <c r="AD287" i="18"/>
  <c r="AF289" i="18"/>
  <c r="AE292" i="18"/>
  <c r="AD295" i="18"/>
  <c r="AF297" i="18"/>
  <c r="AE300" i="18"/>
  <c r="AD303" i="18"/>
  <c r="AF305" i="18"/>
  <c r="AE308" i="18"/>
  <c r="AD311" i="18"/>
  <c r="AF313" i="18"/>
  <c r="AE316" i="18"/>
  <c r="AD319" i="18"/>
  <c r="AF321" i="18"/>
  <c r="AE324" i="18"/>
  <c r="AD327" i="18"/>
  <c r="AF329" i="18"/>
  <c r="AE332" i="18"/>
  <c r="AD335" i="18"/>
  <c r="AF337" i="18"/>
  <c r="AE340" i="18"/>
  <c r="AD343" i="18"/>
  <c r="AF345" i="18"/>
  <c r="AE348" i="18"/>
  <c r="AG273" i="18"/>
  <c r="AG281" i="18"/>
  <c r="AG289" i="18"/>
  <c r="AG297" i="18"/>
  <c r="AG305" i="18"/>
  <c r="AG313" i="18"/>
  <c r="AG321" i="18"/>
  <c r="AG329" i="18"/>
  <c r="AG337" i="18"/>
  <c r="AF239" i="18"/>
  <c r="AF247" i="18"/>
  <c r="AF255" i="18"/>
  <c r="AF263" i="18"/>
  <c r="AF271" i="18"/>
  <c r="AD277" i="18"/>
  <c r="AF279" i="18"/>
  <c r="AD285" i="18"/>
  <c r="AF287" i="18"/>
  <c r="AD293" i="18"/>
  <c r="AF295" i="18"/>
  <c r="AD301" i="18"/>
  <c r="AF303" i="18"/>
  <c r="AD309" i="18"/>
  <c r="AF311" i="18"/>
  <c r="AD317" i="18"/>
  <c r="AF319" i="18"/>
  <c r="AD325" i="18"/>
  <c r="AF327" i="18"/>
  <c r="AD333" i="18"/>
  <c r="AF335" i="18"/>
  <c r="AD341" i="18"/>
  <c r="AF343" i="18"/>
  <c r="AD349" i="18"/>
  <c r="AD248" i="18"/>
  <c r="AD256" i="18"/>
  <c r="AD264" i="18"/>
  <c r="AD272" i="18"/>
  <c r="AE277" i="18"/>
  <c r="AD280" i="18"/>
  <c r="AE285" i="18"/>
  <c r="AD288" i="18"/>
  <c r="AE293" i="18"/>
  <c r="AD296" i="18"/>
  <c r="AE301" i="18"/>
  <c r="AD304" i="18"/>
  <c r="AE309" i="18"/>
  <c r="AD312" i="18"/>
  <c r="AE317" i="18"/>
  <c r="AD320" i="18"/>
  <c r="AE325" i="18"/>
  <c r="AD328" i="18"/>
  <c r="AE333" i="18"/>
  <c r="AD336" i="18"/>
  <c r="AE341" i="18"/>
  <c r="AD344" i="18"/>
  <c r="AE349" i="18"/>
  <c r="AE248" i="18"/>
  <c r="AE256" i="18"/>
  <c r="AE264" i="18"/>
  <c r="AE272" i="18"/>
  <c r="AF277" i="18"/>
  <c r="AE280" i="18"/>
  <c r="AF285" i="18"/>
  <c r="AE288" i="18"/>
  <c r="AF293" i="18"/>
  <c r="AE296" i="18"/>
  <c r="AF301" i="18"/>
  <c r="AE304" i="18"/>
  <c r="AF309" i="18"/>
  <c r="AE312" i="18"/>
  <c r="AF317" i="18"/>
  <c r="AE320" i="18"/>
  <c r="AF325" i="18"/>
  <c r="AE328" i="18"/>
  <c r="AF333" i="18"/>
  <c r="AE336" i="18"/>
  <c r="AF341" i="18"/>
  <c r="AE344" i="18"/>
  <c r="AF349" i="18"/>
  <c r="AF344" i="18"/>
  <c r="AF197" i="16"/>
  <c r="AE200" i="16"/>
  <c r="AD203" i="16"/>
  <c r="AE205" i="16"/>
  <c r="AF207" i="16"/>
  <c r="AD208" i="16"/>
  <c r="AG209" i="16"/>
  <c r="AF210" i="16"/>
  <c r="AF211" i="16"/>
  <c r="AE217" i="16"/>
  <c r="AD221" i="16"/>
  <c r="AE222" i="16"/>
  <c r="AF225" i="16"/>
  <c r="AD226" i="16"/>
  <c r="AE228" i="16"/>
  <c r="AG230" i="16"/>
  <c r="AD231" i="16"/>
  <c r="AF236" i="16"/>
  <c r="AD240" i="16"/>
  <c r="AG241" i="16"/>
  <c r="AF244" i="16"/>
  <c r="AD252" i="16"/>
  <c r="AG253" i="16"/>
  <c r="AE258" i="16"/>
  <c r="AF260" i="16"/>
  <c r="AF263" i="16"/>
  <c r="AD268" i="16"/>
  <c r="AF270" i="16"/>
  <c r="AE271" i="16"/>
  <c r="AE273" i="16"/>
  <c r="AD274" i="16"/>
  <c r="AF280" i="16"/>
  <c r="AF290" i="16"/>
  <c r="AF298" i="16"/>
  <c r="AF306" i="16"/>
  <c r="AF314" i="16"/>
  <c r="AD326" i="16"/>
  <c r="AF334" i="16"/>
  <c r="AG226" i="16"/>
  <c r="AF208" i="16"/>
  <c r="AG211" i="16"/>
  <c r="AE221" i="16"/>
  <c r="AE226" i="16"/>
  <c r="AE232" i="16"/>
  <c r="AF240" i="16"/>
  <c r="AF252" i="16"/>
  <c r="AF268" i="16"/>
  <c r="AE274" i="16"/>
  <c r="AD276" i="16"/>
  <c r="AF278" i="16"/>
  <c r="AE279" i="16"/>
  <c r="AD282" i="16"/>
  <c r="AF288" i="16"/>
  <c r="AG237" i="16"/>
  <c r="AD202" i="16"/>
  <c r="AD229" i="16"/>
  <c r="AD234" i="16"/>
  <c r="AD239" i="16"/>
  <c r="AD243" i="16"/>
  <c r="AG266" i="16"/>
  <c r="AF276" i="16"/>
  <c r="AE282" i="16"/>
  <c r="AD284" i="16"/>
  <c r="AF286" i="16"/>
  <c r="AE289" i="16"/>
  <c r="AD290" i="16"/>
  <c r="AD292" i="16"/>
  <c r="AF294" i="16"/>
  <c r="AE295" i="16"/>
  <c r="AE297" i="16"/>
  <c r="AD298" i="16"/>
  <c r="AD300" i="16"/>
  <c r="AF302" i="16"/>
  <c r="AE303" i="16"/>
  <c r="AE305" i="16"/>
  <c r="AD306" i="16"/>
  <c r="AE350" i="16"/>
  <c r="AG332" i="16"/>
  <c r="AG333" i="16"/>
  <c r="AG335" i="16"/>
  <c r="AG336" i="16"/>
  <c r="AG337" i="16"/>
  <c r="AG338" i="16"/>
  <c r="AE342" i="16"/>
  <c r="AD345" i="16"/>
  <c r="AD346" i="16"/>
  <c r="AD198" i="16"/>
  <c r="AD201" i="16"/>
  <c r="AF209" i="16"/>
  <c r="AD210" i="16"/>
  <c r="AD215" i="16"/>
  <c r="AF220" i="16"/>
  <c r="AD224" i="16"/>
  <c r="AF226" i="16"/>
  <c r="AF227" i="16"/>
  <c r="AE233" i="16"/>
  <c r="AD237" i="16"/>
  <c r="AE238" i="16"/>
  <c r="AF241" i="16"/>
  <c r="AD242" i="16"/>
  <c r="AF250" i="16"/>
  <c r="AD270" i="16"/>
  <c r="AD281" i="16"/>
  <c r="AG324" i="16"/>
  <c r="AG325" i="16"/>
  <c r="AG327" i="16"/>
  <c r="AG328" i="16"/>
  <c r="AG329" i="16"/>
  <c r="AG330" i="16"/>
  <c r="AE334" i="16"/>
  <c r="AD337" i="16"/>
  <c r="AD338" i="16"/>
  <c r="AG326" i="16"/>
  <c r="AE198" i="16"/>
  <c r="AE203" i="16"/>
  <c r="AE210" i="16"/>
  <c r="AE216" i="16"/>
  <c r="AG218" i="16"/>
  <c r="AF224" i="16"/>
  <c r="AG227" i="16"/>
  <c r="AG229" i="16"/>
  <c r="AE237" i="16"/>
  <c r="AE242" i="16"/>
  <c r="AE270" i="16"/>
  <c r="AG308" i="16"/>
  <c r="AG310" i="16"/>
  <c r="AG311" i="16"/>
  <c r="AG314" i="16"/>
  <c r="AG316" i="16"/>
  <c r="AG318" i="16"/>
  <c r="AG319" i="16"/>
  <c r="AG322" i="16"/>
  <c r="AE326" i="16"/>
  <c r="AF346" i="16"/>
  <c r="AD350" i="16"/>
  <c r="AD197" i="16"/>
  <c r="AF203" i="16"/>
  <c r="AE206" i="16"/>
  <c r="AE209" i="16"/>
  <c r="AD213" i="16"/>
  <c r="AF217" i="16"/>
  <c r="AD218" i="16"/>
  <c r="AG222" i="16"/>
  <c r="AD223" i="16"/>
  <c r="AD232" i="16"/>
  <c r="AG233" i="16"/>
  <c r="AF234" i="16"/>
  <c r="AF235" i="16"/>
  <c r="AE241" i="16"/>
  <c r="AF242" i="16"/>
  <c r="AE246" i="16"/>
  <c r="AE247" i="16"/>
  <c r="AF248" i="16"/>
  <c r="AD250" i="16"/>
  <c r="AE254" i="16"/>
  <c r="AE255" i="16"/>
  <c r="AF264" i="16"/>
  <c r="AF274" i="16"/>
  <c r="AE278" i="16"/>
  <c r="AD286" i="16"/>
  <c r="AD294" i="16"/>
  <c r="AG301" i="16"/>
  <c r="AD302" i="16"/>
  <c r="AG304" i="16"/>
  <c r="AG307" i="16"/>
  <c r="AG309" i="16"/>
  <c r="AD310" i="16"/>
  <c r="AG312" i="16"/>
  <c r="AG317" i="16"/>
  <c r="AD318" i="16"/>
  <c r="AG320" i="16"/>
  <c r="AD322" i="16"/>
  <c r="AD342" i="16"/>
  <c r="AD348" i="16"/>
  <c r="AF350" i="16"/>
  <c r="AD257" i="16"/>
  <c r="AF257" i="16"/>
  <c r="AG202" i="16"/>
  <c r="AF259" i="16"/>
  <c r="AE259" i="16"/>
  <c r="AD259" i="16"/>
  <c r="AD265" i="16"/>
  <c r="AF265" i="16"/>
  <c r="AF315" i="16"/>
  <c r="AE315" i="16"/>
  <c r="AD315" i="16"/>
  <c r="AF323" i="16"/>
  <c r="AE323" i="16"/>
  <c r="AD323" i="16"/>
  <c r="AF331" i="16"/>
  <c r="AE331" i="16"/>
  <c r="AD331" i="16"/>
  <c r="AF339" i="16"/>
  <c r="AE339" i="16"/>
  <c r="AD339" i="16"/>
  <c r="AF347" i="16"/>
  <c r="AE347" i="16"/>
  <c r="AD347" i="16"/>
  <c r="AF299" i="16"/>
  <c r="AE299" i="16"/>
  <c r="AD299" i="16"/>
  <c r="AG207" i="16"/>
  <c r="AF200" i="16"/>
  <c r="AG208" i="16"/>
  <c r="AG212" i="16"/>
  <c r="AG216" i="16"/>
  <c r="AG220" i="16"/>
  <c r="AG224" i="16"/>
  <c r="AG228" i="16"/>
  <c r="AG232" i="16"/>
  <c r="AG236" i="16"/>
  <c r="AG240" i="16"/>
  <c r="AF251" i="16"/>
  <c r="AD251" i="16"/>
  <c r="AG252" i="16"/>
  <c r="AG261" i="16"/>
  <c r="AG204" i="16"/>
  <c r="AG199" i="16"/>
  <c r="AF267" i="16"/>
  <c r="AE267" i="16"/>
  <c r="AD267" i="16"/>
  <c r="AG271" i="16"/>
  <c r="AF198" i="16"/>
  <c r="AE201" i="16"/>
  <c r="AD204" i="16"/>
  <c r="AF206" i="16"/>
  <c r="AF245" i="16"/>
  <c r="AE245" i="16"/>
  <c r="AE257" i="16"/>
  <c r="AG269" i="16"/>
  <c r="AF275" i="16"/>
  <c r="AE275" i="16"/>
  <c r="AD275" i="16"/>
  <c r="AG279" i="16"/>
  <c r="AG299" i="16"/>
  <c r="AD199" i="16"/>
  <c r="AF201" i="16"/>
  <c r="AE204" i="16"/>
  <c r="AD207" i="16"/>
  <c r="AE243" i="16"/>
  <c r="AF253" i="16"/>
  <c r="AE253" i="16"/>
  <c r="AG257" i="16"/>
  <c r="AF283" i="16"/>
  <c r="AE283" i="16"/>
  <c r="AD283" i="16"/>
  <c r="AG287" i="16"/>
  <c r="AD249" i="16"/>
  <c r="AF249" i="16"/>
  <c r="AF307" i="16"/>
  <c r="AE307" i="16"/>
  <c r="AD307" i="16"/>
  <c r="AE211" i="16"/>
  <c r="AE215" i="16"/>
  <c r="AE219" i="16"/>
  <c r="AE223" i="16"/>
  <c r="AE227" i="16"/>
  <c r="AE231" i="16"/>
  <c r="AE235" i="16"/>
  <c r="AE239" i="16"/>
  <c r="AF243" i="16"/>
  <c r="AG249" i="16"/>
  <c r="AG259" i="16"/>
  <c r="AE265" i="16"/>
  <c r="AF291" i="16"/>
  <c r="AE291" i="16"/>
  <c r="AD291" i="16"/>
  <c r="AG315" i="16"/>
  <c r="AG323" i="16"/>
  <c r="AG331" i="16"/>
  <c r="AG339" i="16"/>
  <c r="AG347" i="16"/>
  <c r="AD247" i="16"/>
  <c r="AD255" i="16"/>
  <c r="AE260" i="16"/>
  <c r="AD263" i="16"/>
  <c r="AE268" i="16"/>
  <c r="AD271" i="16"/>
  <c r="AF273" i="16"/>
  <c r="AE276" i="16"/>
  <c r="AD279" i="16"/>
  <c r="AF281" i="16"/>
  <c r="AE284" i="16"/>
  <c r="AD287" i="16"/>
  <c r="AF289" i="16"/>
  <c r="AE292" i="16"/>
  <c r="AD295" i="16"/>
  <c r="AF297" i="16"/>
  <c r="AE300" i="16"/>
  <c r="AD303" i="16"/>
  <c r="AF305" i="16"/>
  <c r="AE308" i="16"/>
  <c r="AD311" i="16"/>
  <c r="AF313" i="16"/>
  <c r="AE316" i="16"/>
  <c r="AD319" i="16"/>
  <c r="AF321" i="16"/>
  <c r="AE324" i="16"/>
  <c r="AD327" i="16"/>
  <c r="AF329" i="16"/>
  <c r="AE332" i="16"/>
  <c r="AD335" i="16"/>
  <c r="AF337" i="16"/>
  <c r="AE340" i="16"/>
  <c r="AD343" i="16"/>
  <c r="AF345" i="16"/>
  <c r="AE348" i="16"/>
  <c r="AG273" i="16"/>
  <c r="AG281" i="16"/>
  <c r="AG289" i="16"/>
  <c r="AG297" i="16"/>
  <c r="AG305" i="16"/>
  <c r="AG313" i="16"/>
  <c r="AG321" i="16"/>
  <c r="AF324" i="16"/>
  <c r="AF332" i="16"/>
  <c r="AE335" i="16"/>
  <c r="AF340" i="16"/>
  <c r="AE343" i="16"/>
  <c r="AF348" i="16"/>
  <c r="AD261" i="16"/>
  <c r="AD269" i="16"/>
  <c r="AD277" i="16"/>
  <c r="AD285" i="16"/>
  <c r="AD293" i="16"/>
  <c r="AD301" i="16"/>
  <c r="AD309" i="16"/>
  <c r="AD317" i="16"/>
  <c r="AD325" i="16"/>
  <c r="AD333" i="16"/>
  <c r="AD341" i="16"/>
  <c r="AD349" i="16"/>
  <c r="AD248" i="16"/>
  <c r="AD256" i="16"/>
  <c r="AE261" i="16"/>
  <c r="AD264" i="16"/>
  <c r="AE269" i="16"/>
  <c r="AD272" i="16"/>
  <c r="AE277" i="16"/>
  <c r="AD280" i="16"/>
  <c r="AE285" i="16"/>
  <c r="AD288" i="16"/>
  <c r="AE293" i="16"/>
  <c r="AD296" i="16"/>
  <c r="AE301" i="16"/>
  <c r="AD304" i="16"/>
  <c r="AE309" i="16"/>
  <c r="AD312" i="16"/>
  <c r="AE317" i="16"/>
  <c r="AD320" i="16"/>
  <c r="AE325" i="16"/>
  <c r="AD328" i="16"/>
  <c r="AE333" i="16"/>
  <c r="AD336" i="16"/>
  <c r="AE341" i="16"/>
  <c r="AD344" i="16"/>
  <c r="AE349" i="16"/>
  <c r="AE248" i="16"/>
  <c r="AE256" i="16"/>
  <c r="AF261" i="16"/>
  <c r="AE264" i="16"/>
  <c r="AF269" i="16"/>
  <c r="AE272" i="16"/>
  <c r="AF277" i="16"/>
  <c r="AE280" i="16"/>
  <c r="AF285" i="16"/>
  <c r="AE288" i="16"/>
  <c r="AF293" i="16"/>
  <c r="AE296" i="16"/>
  <c r="AF301" i="16"/>
  <c r="AE304" i="16"/>
  <c r="AF309" i="16"/>
  <c r="AE312" i="16"/>
  <c r="AF317" i="16"/>
  <c r="AE320" i="16"/>
  <c r="AF325" i="16"/>
  <c r="AE328" i="16"/>
  <c r="AF333" i="16"/>
  <c r="AE336" i="16"/>
  <c r="AF341" i="16"/>
  <c r="AE344" i="16"/>
  <c r="AF349" i="16"/>
  <c r="H20" i="15"/>
  <c r="F20" i="15"/>
  <c r="E20" i="15"/>
  <c r="H19" i="15"/>
  <c r="G19" i="15"/>
  <c r="E19" i="15"/>
  <c r="D19" i="15"/>
  <c r="O21" i="14" l="1"/>
  <c r="M21" i="14"/>
  <c r="L21" i="14"/>
  <c r="O20" i="14"/>
  <c r="M20" i="14"/>
  <c r="L20" i="14"/>
  <c r="O19" i="14"/>
  <c r="M19" i="14"/>
  <c r="L19" i="14"/>
  <c r="O18" i="14"/>
  <c r="N18" i="14"/>
  <c r="M18" i="14"/>
  <c r="L18" i="14"/>
  <c r="K18" i="14"/>
  <c r="J21" i="14"/>
  <c r="J20" i="14"/>
  <c r="J19" i="14"/>
  <c r="K16" i="12" l="1"/>
  <c r="L16" i="12"/>
  <c r="M16" i="12"/>
  <c r="N16" i="12"/>
  <c r="O16" i="12"/>
  <c r="P16" i="12"/>
  <c r="Q16" i="12"/>
  <c r="R16" i="12"/>
  <c r="S16" i="12"/>
  <c r="T16" i="12"/>
  <c r="J16" i="12"/>
  <c r="I16" i="12"/>
  <c r="H16" i="12"/>
  <c r="G16" i="12"/>
  <c r="F16" i="12"/>
  <c r="E16" i="12"/>
  <c r="D16" i="12"/>
  <c r="J16" i="11"/>
  <c r="K16" i="11"/>
  <c r="L16" i="11"/>
  <c r="M16" i="11"/>
  <c r="N16" i="11"/>
  <c r="O16" i="11"/>
  <c r="P16" i="11"/>
  <c r="Q16" i="11"/>
  <c r="R16" i="11"/>
  <c r="S16" i="11"/>
  <c r="I16" i="11"/>
  <c r="F16" i="11"/>
  <c r="E16" i="11"/>
  <c r="I16" i="9"/>
  <c r="J16" i="9"/>
  <c r="K16" i="9"/>
  <c r="L16" i="9"/>
  <c r="M16" i="9"/>
  <c r="N16" i="9"/>
  <c r="O16" i="9"/>
  <c r="P16" i="9"/>
  <c r="Q16" i="9"/>
  <c r="R16" i="9"/>
  <c r="H16" i="9"/>
  <c r="G16" i="9"/>
  <c r="I69" i="1" l="1"/>
  <c r="H69" i="1"/>
  <c r="C69" i="1"/>
  <c r="B69" i="1"/>
  <c r="J27" i="32"/>
  <c r="D27" i="32"/>
  <c r="J26" i="32"/>
  <c r="D26" i="32"/>
  <c r="J25" i="32"/>
  <c r="D25" i="32"/>
  <c r="J24" i="32"/>
  <c r="D24" i="32"/>
  <c r="J23" i="32"/>
  <c r="D23" i="32"/>
  <c r="J22" i="32"/>
  <c r="D22" i="32"/>
  <c r="J21" i="32"/>
  <c r="D21" i="32"/>
  <c r="J20" i="32"/>
  <c r="D20" i="32"/>
  <c r="J19" i="32"/>
  <c r="D19" i="32"/>
  <c r="J18" i="32"/>
  <c r="D18" i="32"/>
  <c r="J36" i="1" l="1"/>
  <c r="J37" i="1"/>
  <c r="J38" i="1"/>
  <c r="J39" i="1"/>
  <c r="J40" i="1"/>
  <c r="J41" i="1"/>
  <c r="J43" i="1"/>
  <c r="J44" i="1"/>
  <c r="J45" i="1"/>
  <c r="J46" i="1"/>
  <c r="J47" i="1"/>
  <c r="J49" i="1"/>
  <c r="J50" i="1"/>
  <c r="J51" i="1"/>
  <c r="J52" i="1"/>
  <c r="J53" i="1"/>
  <c r="J54" i="1"/>
  <c r="J55" i="1"/>
  <c r="J56" i="1"/>
  <c r="J57" i="1"/>
  <c r="J58" i="1"/>
  <c r="J59" i="1"/>
  <c r="J60" i="1"/>
  <c r="J61" i="1"/>
  <c r="J62" i="1"/>
  <c r="J63" i="1"/>
  <c r="J64" i="1"/>
  <c r="J65" i="1"/>
  <c r="J66" i="1"/>
  <c r="J68" i="1"/>
  <c r="J70" i="1"/>
  <c r="J72" i="1"/>
  <c r="J73" i="1"/>
  <c r="J74" i="1"/>
  <c r="J75" i="1"/>
  <c r="J76" i="1"/>
  <c r="J32" i="1"/>
  <c r="J33" i="1"/>
  <c r="J34" i="1"/>
  <c r="D32" i="1" l="1"/>
  <c r="D68" i="1" l="1"/>
  <c r="F350" i="9" l="1"/>
  <c r="E350" i="9"/>
  <c r="C350" i="9"/>
  <c r="B350" i="9"/>
  <c r="A350" i="9"/>
  <c r="F349" i="9"/>
  <c r="E349" i="9"/>
  <c r="C349" i="9"/>
  <c r="B349" i="9"/>
  <c r="A349" i="9"/>
  <c r="F348" i="9"/>
  <c r="E348" i="9"/>
  <c r="C348" i="9"/>
  <c r="B348" i="9"/>
  <c r="A348" i="9"/>
  <c r="F347" i="9"/>
  <c r="E347" i="9"/>
  <c r="C347" i="9"/>
  <c r="B347" i="9"/>
  <c r="A347" i="9"/>
  <c r="F346" i="9"/>
  <c r="E346" i="9"/>
  <c r="C346" i="9"/>
  <c r="B346" i="9"/>
  <c r="A346" i="9"/>
  <c r="F345" i="9"/>
  <c r="E345" i="9"/>
  <c r="C345" i="9"/>
  <c r="B345" i="9"/>
  <c r="A345" i="9"/>
  <c r="F344" i="9"/>
  <c r="E344" i="9"/>
  <c r="C344" i="9"/>
  <c r="B344" i="9"/>
  <c r="A344" i="9"/>
  <c r="F343" i="9"/>
  <c r="E343" i="9"/>
  <c r="C343" i="9"/>
  <c r="B343" i="9"/>
  <c r="A343" i="9"/>
  <c r="F342" i="9"/>
  <c r="E342" i="9"/>
  <c r="C342" i="9"/>
  <c r="B342" i="9"/>
  <c r="A342" i="9"/>
  <c r="F341" i="9"/>
  <c r="E341" i="9"/>
  <c r="C341" i="9"/>
  <c r="B341" i="9"/>
  <c r="A341" i="9"/>
  <c r="F340" i="9"/>
  <c r="E340" i="9"/>
  <c r="C340" i="9"/>
  <c r="B340" i="9"/>
  <c r="A340" i="9"/>
  <c r="F339" i="9"/>
  <c r="E339" i="9"/>
  <c r="C339" i="9"/>
  <c r="B339" i="9"/>
  <c r="A339" i="9"/>
  <c r="F338" i="9"/>
  <c r="E338" i="9"/>
  <c r="C338" i="9"/>
  <c r="B338" i="9"/>
  <c r="A338" i="9"/>
  <c r="F337" i="9"/>
  <c r="E337" i="9"/>
  <c r="C337" i="9"/>
  <c r="B337" i="9"/>
  <c r="A337" i="9"/>
  <c r="F336" i="9"/>
  <c r="E336" i="9"/>
  <c r="C336" i="9"/>
  <c r="B336" i="9"/>
  <c r="A336" i="9"/>
  <c r="F335" i="9"/>
  <c r="E335" i="9"/>
  <c r="C335" i="9"/>
  <c r="B335" i="9"/>
  <c r="A335" i="9"/>
  <c r="F334" i="9"/>
  <c r="E334" i="9"/>
  <c r="C334" i="9"/>
  <c r="B334" i="9"/>
  <c r="A334" i="9"/>
  <c r="F333" i="9"/>
  <c r="E333" i="9"/>
  <c r="C333" i="9"/>
  <c r="B333" i="9"/>
  <c r="A333" i="9"/>
  <c r="F332" i="9"/>
  <c r="E332" i="9"/>
  <c r="C332" i="9"/>
  <c r="B332" i="9"/>
  <c r="A332" i="9"/>
  <c r="F331" i="9"/>
  <c r="E331" i="9"/>
  <c r="C331" i="9"/>
  <c r="B331" i="9"/>
  <c r="A331" i="9"/>
  <c r="F330" i="9"/>
  <c r="E330" i="9"/>
  <c r="C330" i="9"/>
  <c r="B330" i="9"/>
  <c r="A330" i="9"/>
  <c r="F329" i="9"/>
  <c r="E329" i="9"/>
  <c r="C329" i="9"/>
  <c r="B329" i="9"/>
  <c r="A329" i="9"/>
  <c r="F328" i="9"/>
  <c r="E328" i="9"/>
  <c r="C328" i="9"/>
  <c r="B328" i="9"/>
  <c r="A328" i="9"/>
  <c r="F327" i="9"/>
  <c r="E327" i="9"/>
  <c r="C327" i="9"/>
  <c r="B327" i="9"/>
  <c r="A327" i="9"/>
  <c r="F326" i="9"/>
  <c r="E326" i="9"/>
  <c r="C326" i="9"/>
  <c r="B326" i="9"/>
  <c r="A326" i="9"/>
  <c r="F325" i="9"/>
  <c r="E325" i="9"/>
  <c r="C325" i="9"/>
  <c r="B325" i="9"/>
  <c r="A325" i="9"/>
  <c r="F324" i="9"/>
  <c r="E324" i="9"/>
  <c r="C324" i="9"/>
  <c r="B324" i="9"/>
  <c r="A324" i="9"/>
  <c r="F323" i="9"/>
  <c r="E323" i="9"/>
  <c r="C323" i="9"/>
  <c r="B323" i="9"/>
  <c r="A323" i="9"/>
  <c r="F322" i="9"/>
  <c r="E322" i="9"/>
  <c r="C322" i="9"/>
  <c r="B322" i="9"/>
  <c r="A322" i="9"/>
  <c r="F321" i="9"/>
  <c r="E321" i="9"/>
  <c r="C321" i="9"/>
  <c r="B321" i="9"/>
  <c r="A321" i="9"/>
  <c r="F320" i="9"/>
  <c r="E320" i="9"/>
  <c r="C320" i="9"/>
  <c r="B320" i="9"/>
  <c r="A320" i="9"/>
  <c r="F319" i="9"/>
  <c r="E319" i="9"/>
  <c r="C319" i="9"/>
  <c r="B319" i="9"/>
  <c r="A319" i="9"/>
  <c r="F318" i="9"/>
  <c r="E318" i="9"/>
  <c r="C318" i="9"/>
  <c r="B318" i="9"/>
  <c r="A318" i="9"/>
  <c r="F317" i="9"/>
  <c r="E317" i="9"/>
  <c r="C317" i="9"/>
  <c r="B317" i="9"/>
  <c r="A317" i="9"/>
  <c r="F316" i="9"/>
  <c r="E316" i="9"/>
  <c r="C316" i="9"/>
  <c r="B316" i="9"/>
  <c r="A316" i="9"/>
  <c r="F315" i="9"/>
  <c r="E315" i="9"/>
  <c r="C315" i="9"/>
  <c r="B315" i="9"/>
  <c r="A315" i="9"/>
  <c r="F314" i="9"/>
  <c r="E314" i="9"/>
  <c r="C314" i="9"/>
  <c r="B314" i="9"/>
  <c r="A314" i="9"/>
  <c r="F313" i="9"/>
  <c r="E313" i="9"/>
  <c r="C313" i="9"/>
  <c r="B313" i="9"/>
  <c r="A313" i="9"/>
  <c r="F312" i="9"/>
  <c r="E312" i="9"/>
  <c r="C312" i="9"/>
  <c r="B312" i="9"/>
  <c r="A312" i="9"/>
  <c r="F311" i="9"/>
  <c r="E311" i="9"/>
  <c r="C311" i="9"/>
  <c r="B311" i="9"/>
  <c r="A311" i="9"/>
  <c r="F310" i="9"/>
  <c r="E310" i="9"/>
  <c r="C310" i="9"/>
  <c r="B310" i="9"/>
  <c r="A310" i="9"/>
  <c r="F309" i="9"/>
  <c r="E309" i="9"/>
  <c r="C309" i="9"/>
  <c r="B309" i="9"/>
  <c r="A309" i="9"/>
  <c r="F308" i="9"/>
  <c r="E308" i="9"/>
  <c r="C308" i="9"/>
  <c r="B308" i="9"/>
  <c r="A308" i="9"/>
  <c r="F307" i="9"/>
  <c r="E307" i="9"/>
  <c r="C307" i="9"/>
  <c r="B307" i="9"/>
  <c r="A307" i="9"/>
  <c r="F306" i="9"/>
  <c r="E306" i="9"/>
  <c r="C306" i="9"/>
  <c r="B306" i="9"/>
  <c r="A306" i="9"/>
  <c r="F305" i="9"/>
  <c r="E305" i="9"/>
  <c r="C305" i="9"/>
  <c r="B305" i="9"/>
  <c r="A305" i="9"/>
  <c r="F304" i="9"/>
  <c r="E304" i="9"/>
  <c r="C304" i="9"/>
  <c r="B304" i="9"/>
  <c r="A304" i="9"/>
  <c r="F303" i="9"/>
  <c r="E303" i="9"/>
  <c r="C303" i="9"/>
  <c r="B303" i="9"/>
  <c r="A303" i="9"/>
  <c r="F302" i="9"/>
  <c r="E302" i="9"/>
  <c r="C302" i="9"/>
  <c r="B302" i="9"/>
  <c r="A302" i="9"/>
  <c r="F301" i="9"/>
  <c r="E301" i="9"/>
  <c r="C301" i="9"/>
  <c r="B301" i="9"/>
  <c r="A301" i="9"/>
  <c r="F300" i="9"/>
  <c r="E300" i="9"/>
  <c r="C300" i="9"/>
  <c r="B300" i="9"/>
  <c r="A300" i="9"/>
  <c r="F299" i="9"/>
  <c r="E299" i="9"/>
  <c r="C299" i="9"/>
  <c r="B299" i="9"/>
  <c r="A299" i="9"/>
  <c r="F298" i="9"/>
  <c r="E298" i="9"/>
  <c r="C298" i="9"/>
  <c r="B298" i="9"/>
  <c r="A298" i="9"/>
  <c r="F297" i="9"/>
  <c r="E297" i="9"/>
  <c r="C297" i="9"/>
  <c r="B297" i="9"/>
  <c r="A297" i="9"/>
  <c r="F296" i="9"/>
  <c r="E296" i="9"/>
  <c r="C296" i="9"/>
  <c r="B296" i="9"/>
  <c r="A296" i="9"/>
  <c r="F295" i="9"/>
  <c r="E295" i="9"/>
  <c r="C295" i="9"/>
  <c r="B295" i="9"/>
  <c r="A295" i="9"/>
  <c r="F294" i="9"/>
  <c r="E294" i="9"/>
  <c r="C294" i="9"/>
  <c r="B294" i="9"/>
  <c r="A294" i="9"/>
  <c r="F293" i="9"/>
  <c r="E293" i="9"/>
  <c r="C293" i="9"/>
  <c r="B293" i="9"/>
  <c r="A293" i="9"/>
  <c r="F292" i="9"/>
  <c r="E292" i="9"/>
  <c r="C292" i="9"/>
  <c r="B292" i="9"/>
  <c r="A292" i="9"/>
  <c r="F291" i="9"/>
  <c r="E291" i="9"/>
  <c r="C291" i="9"/>
  <c r="B291" i="9"/>
  <c r="A291" i="9"/>
  <c r="F290" i="9"/>
  <c r="E290" i="9"/>
  <c r="C290" i="9"/>
  <c r="B290" i="9"/>
  <c r="A290" i="9"/>
  <c r="F289" i="9"/>
  <c r="E289" i="9"/>
  <c r="C289" i="9"/>
  <c r="B289" i="9"/>
  <c r="A289" i="9"/>
  <c r="F288" i="9"/>
  <c r="E288" i="9"/>
  <c r="C288" i="9"/>
  <c r="B288" i="9"/>
  <c r="A288" i="9"/>
  <c r="F287" i="9"/>
  <c r="E287" i="9"/>
  <c r="C287" i="9"/>
  <c r="B287" i="9"/>
  <c r="A287" i="9"/>
  <c r="F286" i="9"/>
  <c r="E286" i="9"/>
  <c r="C286" i="9"/>
  <c r="B286" i="9"/>
  <c r="A286" i="9"/>
  <c r="F285" i="9"/>
  <c r="E285" i="9"/>
  <c r="C285" i="9"/>
  <c r="B285" i="9"/>
  <c r="A285" i="9"/>
  <c r="F284" i="9"/>
  <c r="E284" i="9"/>
  <c r="C284" i="9"/>
  <c r="B284" i="9"/>
  <c r="A284" i="9"/>
  <c r="F283" i="9"/>
  <c r="E283" i="9"/>
  <c r="C283" i="9"/>
  <c r="B283" i="9"/>
  <c r="A283" i="9"/>
  <c r="F282" i="9"/>
  <c r="E282" i="9"/>
  <c r="C282" i="9"/>
  <c r="B282" i="9"/>
  <c r="A282" i="9"/>
  <c r="F281" i="9"/>
  <c r="E281" i="9"/>
  <c r="C281" i="9"/>
  <c r="B281" i="9"/>
  <c r="A281" i="9"/>
  <c r="F280" i="9"/>
  <c r="E280" i="9"/>
  <c r="C280" i="9"/>
  <c r="B280" i="9"/>
  <c r="A280" i="9"/>
  <c r="F279" i="9"/>
  <c r="E279" i="9"/>
  <c r="C279" i="9"/>
  <c r="B279" i="9"/>
  <c r="A279" i="9"/>
  <c r="F278" i="9"/>
  <c r="E278" i="9"/>
  <c r="C278" i="9"/>
  <c r="B278" i="9"/>
  <c r="A278" i="9"/>
  <c r="F277" i="9"/>
  <c r="E277" i="9"/>
  <c r="C277" i="9"/>
  <c r="B277" i="9"/>
  <c r="A277" i="9"/>
  <c r="F276" i="9"/>
  <c r="E276" i="9"/>
  <c r="C276" i="9"/>
  <c r="B276" i="9"/>
  <c r="A276" i="9"/>
  <c r="F275" i="9"/>
  <c r="E275" i="9"/>
  <c r="C275" i="9"/>
  <c r="B275" i="9"/>
  <c r="A275" i="9"/>
  <c r="F274" i="9"/>
  <c r="E274" i="9"/>
  <c r="C274" i="9"/>
  <c r="B274" i="9"/>
  <c r="A274" i="9"/>
  <c r="F273" i="9"/>
  <c r="E273" i="9"/>
  <c r="C273" i="9"/>
  <c r="B273" i="9"/>
  <c r="A273" i="9"/>
  <c r="F272" i="9"/>
  <c r="E272" i="9"/>
  <c r="C272" i="9"/>
  <c r="B272" i="9"/>
  <c r="A272" i="9"/>
  <c r="F271" i="9"/>
  <c r="E271" i="9"/>
  <c r="C271" i="9"/>
  <c r="B271" i="9"/>
  <c r="A271" i="9"/>
  <c r="F270" i="9"/>
  <c r="E270" i="9"/>
  <c r="C270" i="9"/>
  <c r="B270" i="9"/>
  <c r="A270" i="9"/>
  <c r="F269" i="9"/>
  <c r="E269" i="9"/>
  <c r="C269" i="9"/>
  <c r="B269" i="9"/>
  <c r="A269" i="9"/>
  <c r="F268" i="9"/>
  <c r="E268" i="9"/>
  <c r="C268" i="9"/>
  <c r="B268" i="9"/>
  <c r="A268" i="9"/>
  <c r="F267" i="9"/>
  <c r="E267" i="9"/>
  <c r="C267" i="9"/>
  <c r="B267" i="9"/>
  <c r="A267" i="9"/>
  <c r="F266" i="9"/>
  <c r="E266" i="9"/>
  <c r="C266" i="9"/>
  <c r="B266" i="9"/>
  <c r="A266" i="9"/>
  <c r="F265" i="9"/>
  <c r="E265" i="9"/>
  <c r="C265" i="9"/>
  <c r="B265" i="9"/>
  <c r="A265" i="9"/>
  <c r="F264" i="9"/>
  <c r="E264" i="9"/>
  <c r="C264" i="9"/>
  <c r="B264" i="9"/>
  <c r="A264" i="9"/>
  <c r="F263" i="9"/>
  <c r="E263" i="9"/>
  <c r="C263" i="9"/>
  <c r="B263" i="9"/>
  <c r="A263" i="9"/>
  <c r="F262" i="9"/>
  <c r="E262" i="9"/>
  <c r="C262" i="9"/>
  <c r="B262" i="9"/>
  <c r="A262" i="9"/>
  <c r="F261" i="9"/>
  <c r="E261" i="9"/>
  <c r="C261" i="9"/>
  <c r="B261" i="9"/>
  <c r="A261" i="9"/>
  <c r="F260" i="9"/>
  <c r="E260" i="9"/>
  <c r="C260" i="9"/>
  <c r="B260" i="9"/>
  <c r="A260" i="9"/>
  <c r="F259" i="9"/>
  <c r="E259" i="9"/>
  <c r="C259" i="9"/>
  <c r="B259" i="9"/>
  <c r="A259" i="9"/>
  <c r="F258" i="9"/>
  <c r="E258" i="9"/>
  <c r="C258" i="9"/>
  <c r="B258" i="9"/>
  <c r="A258" i="9"/>
  <c r="F257" i="9"/>
  <c r="E257" i="9"/>
  <c r="C257" i="9"/>
  <c r="B257" i="9"/>
  <c r="A257" i="9"/>
  <c r="F256" i="9"/>
  <c r="E256" i="9"/>
  <c r="C256" i="9"/>
  <c r="B256" i="9"/>
  <c r="A256" i="9"/>
  <c r="F255" i="9"/>
  <c r="E255" i="9"/>
  <c r="C255" i="9"/>
  <c r="B255" i="9"/>
  <c r="A255" i="9"/>
  <c r="F254" i="9"/>
  <c r="E254" i="9"/>
  <c r="C254" i="9"/>
  <c r="B254" i="9"/>
  <c r="A254" i="9"/>
  <c r="F253" i="9"/>
  <c r="E253" i="9"/>
  <c r="C253" i="9"/>
  <c r="B253" i="9"/>
  <c r="A253" i="9"/>
  <c r="F252" i="9"/>
  <c r="E252" i="9"/>
  <c r="C252" i="9"/>
  <c r="B252" i="9"/>
  <c r="A252" i="9"/>
  <c r="F251" i="9"/>
  <c r="E251" i="9"/>
  <c r="C251" i="9"/>
  <c r="B251" i="9"/>
  <c r="A251" i="9"/>
  <c r="F250" i="9"/>
  <c r="E250" i="9"/>
  <c r="C250" i="9"/>
  <c r="B250" i="9"/>
  <c r="A250" i="9"/>
  <c r="F249" i="9"/>
  <c r="E249" i="9"/>
  <c r="C249" i="9"/>
  <c r="B249" i="9"/>
  <c r="A249" i="9"/>
  <c r="F248" i="9"/>
  <c r="E248" i="9"/>
  <c r="C248" i="9"/>
  <c r="B248" i="9"/>
  <c r="A248" i="9"/>
  <c r="F247" i="9"/>
  <c r="E247" i="9"/>
  <c r="C247" i="9"/>
  <c r="B247" i="9"/>
  <c r="A247" i="9"/>
  <c r="F246" i="9"/>
  <c r="E246" i="9"/>
  <c r="C246" i="9"/>
  <c r="B246" i="9"/>
  <c r="A246" i="9"/>
  <c r="F245" i="9"/>
  <c r="E245" i="9"/>
  <c r="C245" i="9"/>
  <c r="B245" i="9"/>
  <c r="A245" i="9"/>
  <c r="F244" i="9"/>
  <c r="E244" i="9"/>
  <c r="C244" i="9"/>
  <c r="B244" i="9"/>
  <c r="A244" i="9"/>
  <c r="F243" i="9"/>
  <c r="E243" i="9"/>
  <c r="C243" i="9"/>
  <c r="B243" i="9"/>
  <c r="A243" i="9"/>
  <c r="F242" i="9"/>
  <c r="E242" i="9"/>
  <c r="C242" i="9"/>
  <c r="B242" i="9"/>
  <c r="A242" i="9"/>
  <c r="F241" i="9"/>
  <c r="E241" i="9"/>
  <c r="C241" i="9"/>
  <c r="B241" i="9"/>
  <c r="A241" i="9"/>
  <c r="F240" i="9"/>
  <c r="E240" i="9"/>
  <c r="C240" i="9"/>
  <c r="B240" i="9"/>
  <c r="A240" i="9"/>
  <c r="F239" i="9"/>
  <c r="E239" i="9"/>
  <c r="C239" i="9"/>
  <c r="B239" i="9"/>
  <c r="A239" i="9"/>
  <c r="F238" i="9"/>
  <c r="E238" i="9"/>
  <c r="C238" i="9"/>
  <c r="B238" i="9"/>
  <c r="A238" i="9"/>
  <c r="F237" i="9"/>
  <c r="E237" i="9"/>
  <c r="C237" i="9"/>
  <c r="B237" i="9"/>
  <c r="A237" i="9"/>
  <c r="F236" i="9"/>
  <c r="E236" i="9"/>
  <c r="C236" i="9"/>
  <c r="B236" i="9"/>
  <c r="A236" i="9"/>
  <c r="F235" i="9"/>
  <c r="E235" i="9"/>
  <c r="C235" i="9"/>
  <c r="B235" i="9"/>
  <c r="A235" i="9"/>
  <c r="F234" i="9"/>
  <c r="E234" i="9"/>
  <c r="C234" i="9"/>
  <c r="B234" i="9"/>
  <c r="A234" i="9"/>
  <c r="F233" i="9"/>
  <c r="E233" i="9"/>
  <c r="C233" i="9"/>
  <c r="B233" i="9"/>
  <c r="A233" i="9"/>
  <c r="F232" i="9"/>
  <c r="E232" i="9"/>
  <c r="C232" i="9"/>
  <c r="B232" i="9"/>
  <c r="A232" i="9"/>
  <c r="F231" i="9"/>
  <c r="E231" i="9"/>
  <c r="C231" i="9"/>
  <c r="B231" i="9"/>
  <c r="A231" i="9"/>
  <c r="F230" i="9"/>
  <c r="E230" i="9"/>
  <c r="C230" i="9"/>
  <c r="B230" i="9"/>
  <c r="A230" i="9"/>
  <c r="F229" i="9"/>
  <c r="E229" i="9"/>
  <c r="C229" i="9"/>
  <c r="B229" i="9"/>
  <c r="A229" i="9"/>
  <c r="F228" i="9"/>
  <c r="E228" i="9"/>
  <c r="C228" i="9"/>
  <c r="B228" i="9"/>
  <c r="A228" i="9"/>
  <c r="F227" i="9"/>
  <c r="E227" i="9"/>
  <c r="C227" i="9"/>
  <c r="B227" i="9"/>
  <c r="A227" i="9"/>
  <c r="F226" i="9"/>
  <c r="E226" i="9"/>
  <c r="C226" i="9"/>
  <c r="B226" i="9"/>
  <c r="A226" i="9"/>
  <c r="F225" i="9"/>
  <c r="E225" i="9"/>
  <c r="C225" i="9"/>
  <c r="B225" i="9"/>
  <c r="A225" i="9"/>
  <c r="F224" i="9"/>
  <c r="E224" i="9"/>
  <c r="C224" i="9"/>
  <c r="B224" i="9"/>
  <c r="A224" i="9"/>
  <c r="F223" i="9"/>
  <c r="E223" i="9"/>
  <c r="C223" i="9"/>
  <c r="B223" i="9"/>
  <c r="A223" i="9"/>
  <c r="F222" i="9"/>
  <c r="E222" i="9"/>
  <c r="C222" i="9"/>
  <c r="B222" i="9"/>
  <c r="A222" i="9"/>
  <c r="F221" i="9"/>
  <c r="E221" i="9"/>
  <c r="C221" i="9"/>
  <c r="B221" i="9"/>
  <c r="A221" i="9"/>
  <c r="F220" i="9"/>
  <c r="E220" i="9"/>
  <c r="C220" i="9"/>
  <c r="B220" i="9"/>
  <c r="A220" i="9"/>
  <c r="F219" i="9"/>
  <c r="E219" i="9"/>
  <c r="C219" i="9"/>
  <c r="B219" i="9"/>
  <c r="A219" i="9"/>
  <c r="F218" i="9"/>
  <c r="E218" i="9"/>
  <c r="C218" i="9"/>
  <c r="B218" i="9"/>
  <c r="A218" i="9"/>
  <c r="F217" i="9"/>
  <c r="E217" i="9"/>
  <c r="C217" i="9"/>
  <c r="B217" i="9"/>
  <c r="A217" i="9"/>
  <c r="F216" i="9"/>
  <c r="E216" i="9"/>
  <c r="C216" i="9"/>
  <c r="B216" i="9"/>
  <c r="A216" i="9"/>
  <c r="F215" i="9"/>
  <c r="E215" i="9"/>
  <c r="C215" i="9"/>
  <c r="B215" i="9"/>
  <c r="A215" i="9"/>
  <c r="F214" i="9"/>
  <c r="E214" i="9"/>
  <c r="C214" i="9"/>
  <c r="B214" i="9"/>
  <c r="A214" i="9"/>
  <c r="F213" i="9"/>
  <c r="E213" i="9"/>
  <c r="C213" i="9"/>
  <c r="B213" i="9"/>
  <c r="A213" i="9"/>
  <c r="F212" i="9"/>
  <c r="E212" i="9"/>
  <c r="C212" i="9"/>
  <c r="B212" i="9"/>
  <c r="A212" i="9"/>
  <c r="F211" i="9"/>
  <c r="E211" i="9"/>
  <c r="C211" i="9"/>
  <c r="B211" i="9"/>
  <c r="A211" i="9"/>
  <c r="F210" i="9"/>
  <c r="E210" i="9"/>
  <c r="C210" i="9"/>
  <c r="B210" i="9"/>
  <c r="A210" i="9"/>
  <c r="F209" i="9"/>
  <c r="E209" i="9"/>
  <c r="C209" i="9"/>
  <c r="B209" i="9"/>
  <c r="A209" i="9"/>
  <c r="F208" i="9"/>
  <c r="E208" i="9"/>
  <c r="C208" i="9"/>
  <c r="B208" i="9"/>
  <c r="A208" i="9"/>
  <c r="F207" i="9"/>
  <c r="E207" i="9"/>
  <c r="C207" i="9"/>
  <c r="B207" i="9"/>
  <c r="A207" i="9"/>
  <c r="F206" i="9"/>
  <c r="E206" i="9"/>
  <c r="C206" i="9"/>
  <c r="B206" i="9"/>
  <c r="A206" i="9"/>
  <c r="F205" i="9"/>
  <c r="E205" i="9"/>
  <c r="C205" i="9"/>
  <c r="B205" i="9"/>
  <c r="A205" i="9"/>
  <c r="F204" i="9"/>
  <c r="E204" i="9"/>
  <c r="C204" i="9"/>
  <c r="B204" i="9"/>
  <c r="A204" i="9"/>
  <c r="F203" i="9"/>
  <c r="E203" i="9"/>
  <c r="C203" i="9"/>
  <c r="B203" i="9"/>
  <c r="A203" i="9"/>
  <c r="F202" i="9"/>
  <c r="E202" i="9"/>
  <c r="C202" i="9"/>
  <c r="B202" i="9"/>
  <c r="A202" i="9"/>
  <c r="F201" i="9"/>
  <c r="E201" i="9"/>
  <c r="C201" i="9"/>
  <c r="B201" i="9"/>
  <c r="A201" i="9"/>
  <c r="F200" i="9"/>
  <c r="E200" i="9"/>
  <c r="C200" i="9"/>
  <c r="B200" i="9"/>
  <c r="A200" i="9"/>
  <c r="F199" i="9"/>
  <c r="E199" i="9"/>
  <c r="C199" i="9"/>
  <c r="B199" i="9"/>
  <c r="A199" i="9"/>
  <c r="F198" i="9"/>
  <c r="E198" i="9"/>
  <c r="C198" i="9"/>
  <c r="B198" i="9"/>
  <c r="A198" i="9"/>
  <c r="F197" i="9"/>
  <c r="E197" i="9"/>
  <c r="C197" i="9"/>
  <c r="B197" i="9"/>
  <c r="A197" i="9"/>
  <c r="N18" i="4" l="1"/>
  <c r="O18" i="4"/>
  <c r="P18" i="4"/>
  <c r="N19" i="4"/>
  <c r="O19" i="4"/>
  <c r="P19" i="4"/>
  <c r="M19" i="4"/>
  <c r="M18" i="4"/>
  <c r="N17" i="4"/>
  <c r="O17" i="4"/>
  <c r="P17" i="4"/>
  <c r="M17" i="4"/>
  <c r="N16" i="4"/>
  <c r="O16" i="4"/>
  <c r="P16" i="4"/>
  <c r="M16" i="4"/>
  <c r="N15" i="4"/>
  <c r="O15" i="4"/>
  <c r="P15" i="4"/>
  <c r="M15" i="4"/>
  <c r="N14" i="4"/>
  <c r="O14" i="4"/>
  <c r="P14" i="4"/>
  <c r="M14" i="4"/>
  <c r="I48" i="1" l="1"/>
  <c r="H48" i="1"/>
  <c r="C48" i="1"/>
  <c r="B48" i="1"/>
  <c r="J48" i="1" l="1"/>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66" i="16"/>
  <c r="AB67" i="16"/>
  <c r="AB68" i="16"/>
  <c r="AB69" i="16"/>
  <c r="AB70" i="16"/>
  <c r="AB71" i="16"/>
  <c r="AB72" i="16"/>
  <c r="AB73" i="16"/>
  <c r="AB74" i="16"/>
  <c r="AB75" i="16"/>
  <c r="AB76" i="16"/>
  <c r="AB77" i="16"/>
  <c r="AB78" i="16"/>
  <c r="AB79" i="16"/>
  <c r="AB80" i="16"/>
  <c r="AB81" i="16"/>
  <c r="AB82" i="16"/>
  <c r="AB83" i="16"/>
  <c r="AB84" i="16"/>
  <c r="AB85" i="16"/>
  <c r="AB86" i="16"/>
  <c r="AB87" i="16"/>
  <c r="AB88" i="16"/>
  <c r="AB89" i="16"/>
  <c r="AB90" i="16"/>
  <c r="AB91" i="16"/>
  <c r="AB92" i="16"/>
  <c r="AB93" i="16"/>
  <c r="AB94" i="16"/>
  <c r="AB95" i="16"/>
  <c r="AB96" i="16"/>
  <c r="AB97" i="16"/>
  <c r="AB98" i="16"/>
  <c r="AB99" i="16"/>
  <c r="AB100" i="16"/>
  <c r="AB101" i="16"/>
  <c r="AB102" i="16"/>
  <c r="AB103" i="16"/>
  <c r="AB104" i="16"/>
  <c r="AB105" i="16"/>
  <c r="AB106" i="16"/>
  <c r="AB107" i="16"/>
  <c r="AB108" i="16"/>
  <c r="AB109" i="16"/>
  <c r="AB110" i="16"/>
  <c r="AB111" i="16"/>
  <c r="AB112" i="16"/>
  <c r="AB113" i="16"/>
  <c r="AB114" i="16"/>
  <c r="AB115" i="16"/>
  <c r="AB116" i="16"/>
  <c r="AB117" i="16"/>
  <c r="AB118" i="16"/>
  <c r="AB119" i="16"/>
  <c r="AB120" i="16"/>
  <c r="AB121" i="16"/>
  <c r="AB122" i="16"/>
  <c r="AB123" i="16"/>
  <c r="AB124" i="16"/>
  <c r="AB125" i="16"/>
  <c r="AB126" i="16"/>
  <c r="AB127" i="16"/>
  <c r="AB128" i="16"/>
  <c r="AB129" i="16"/>
  <c r="AB130" i="16"/>
  <c r="AB131" i="16"/>
  <c r="AB132" i="16"/>
  <c r="AB133" i="16"/>
  <c r="AB134" i="16"/>
  <c r="AB135" i="16"/>
  <c r="AB136" i="16"/>
  <c r="AB137" i="16"/>
  <c r="AB138" i="16"/>
  <c r="AB139" i="16"/>
  <c r="AB140" i="16"/>
  <c r="AB141" i="16"/>
  <c r="AB142" i="16"/>
  <c r="AB143" i="16"/>
  <c r="AB144" i="16"/>
  <c r="AB145" i="16"/>
  <c r="AB146" i="16"/>
  <c r="AB147" i="16"/>
  <c r="AB148" i="16"/>
  <c r="AB149" i="16"/>
  <c r="AB150" i="16"/>
  <c r="AB151" i="16"/>
  <c r="AB152" i="16"/>
  <c r="AB153" i="16"/>
  <c r="AB154" i="16"/>
  <c r="AB155" i="16"/>
  <c r="AB156" i="16"/>
  <c r="AB157" i="16"/>
  <c r="AB158" i="16"/>
  <c r="AB159" i="16"/>
  <c r="AB160" i="16"/>
  <c r="AB161" i="16"/>
  <c r="AB162" i="16"/>
  <c r="AB163" i="16"/>
  <c r="AB164" i="16"/>
  <c r="AB165" i="16"/>
  <c r="AB166" i="16"/>
  <c r="AB167" i="16"/>
  <c r="AB168" i="16"/>
  <c r="AB169" i="16"/>
  <c r="AB170" i="16"/>
  <c r="AB171" i="16"/>
  <c r="AB172" i="16"/>
  <c r="AB173" i="16"/>
  <c r="AB174" i="16"/>
  <c r="AB175" i="16"/>
  <c r="AB176" i="16"/>
  <c r="AB177" i="16"/>
  <c r="AB178" i="16"/>
  <c r="AB179" i="16"/>
  <c r="AB180" i="16"/>
  <c r="AB181" i="16"/>
  <c r="AB182" i="16"/>
  <c r="AB183" i="16"/>
  <c r="AB184" i="16"/>
  <c r="AB185" i="16"/>
  <c r="AB186" i="16"/>
  <c r="AB187" i="16"/>
  <c r="AB188" i="16"/>
  <c r="AB189" i="16"/>
  <c r="AB190" i="16"/>
  <c r="AB191" i="16"/>
  <c r="AB192" i="16"/>
  <c r="AB193" i="16"/>
  <c r="AB194" i="16"/>
  <c r="AB195" i="16"/>
  <c r="AB196" i="16"/>
  <c r="AB17" i="16"/>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74" i="18"/>
  <c r="AB75" i="18"/>
  <c r="AB76" i="18"/>
  <c r="AB77" i="18"/>
  <c r="AB78" i="18"/>
  <c r="AB79" i="18"/>
  <c r="AB80" i="18"/>
  <c r="AB81" i="18"/>
  <c r="AB82" i="18"/>
  <c r="AB83" i="18"/>
  <c r="AB84" i="18"/>
  <c r="AB85" i="18"/>
  <c r="AB86" i="18"/>
  <c r="AB87" i="18"/>
  <c r="AB88" i="18"/>
  <c r="AB89" i="18"/>
  <c r="AB90" i="18"/>
  <c r="AB91" i="18"/>
  <c r="AB92" i="18"/>
  <c r="AB93" i="18"/>
  <c r="AB94" i="18"/>
  <c r="AB95" i="18"/>
  <c r="AB96" i="18"/>
  <c r="AB97" i="18"/>
  <c r="AB98" i="18"/>
  <c r="AB99" i="18"/>
  <c r="AB100" i="18"/>
  <c r="AB101" i="18"/>
  <c r="AB102" i="18"/>
  <c r="AB103" i="18"/>
  <c r="AB104" i="18"/>
  <c r="AB105" i="18"/>
  <c r="AB106" i="18"/>
  <c r="AB107" i="18"/>
  <c r="AB108" i="18"/>
  <c r="AB109" i="18"/>
  <c r="AB110" i="18"/>
  <c r="AB111" i="18"/>
  <c r="AB112" i="18"/>
  <c r="AB113" i="18"/>
  <c r="AB114" i="18"/>
  <c r="AB115" i="18"/>
  <c r="AB116" i="18"/>
  <c r="AB117" i="18"/>
  <c r="AB118" i="18"/>
  <c r="AB119" i="18"/>
  <c r="AB120" i="18"/>
  <c r="AB121" i="18"/>
  <c r="AB122" i="18"/>
  <c r="AB123" i="18"/>
  <c r="AB124" i="18"/>
  <c r="AB125" i="18"/>
  <c r="AB126" i="18"/>
  <c r="AB127" i="18"/>
  <c r="AB128" i="18"/>
  <c r="AB129" i="18"/>
  <c r="AB130" i="18"/>
  <c r="AB131" i="18"/>
  <c r="AB132" i="18"/>
  <c r="AB133" i="18"/>
  <c r="AB134" i="18"/>
  <c r="AB135" i="18"/>
  <c r="AB136" i="18"/>
  <c r="AB137" i="18"/>
  <c r="AB138" i="18"/>
  <c r="AB139" i="18"/>
  <c r="AB140" i="18"/>
  <c r="AB141" i="18"/>
  <c r="AB142" i="18"/>
  <c r="AB143" i="18"/>
  <c r="AB144" i="18"/>
  <c r="AB145" i="18"/>
  <c r="AB146" i="18"/>
  <c r="AB147" i="18"/>
  <c r="AB148" i="18"/>
  <c r="AB149" i="18"/>
  <c r="AB150" i="18"/>
  <c r="AB151" i="18"/>
  <c r="AB152" i="18"/>
  <c r="AB153" i="18"/>
  <c r="AB154" i="18"/>
  <c r="AB155" i="18"/>
  <c r="AB156" i="18"/>
  <c r="AB157" i="18"/>
  <c r="AB158" i="18"/>
  <c r="AB159" i="18"/>
  <c r="AB160" i="18"/>
  <c r="AB161" i="18"/>
  <c r="AB162" i="18"/>
  <c r="AB163" i="18"/>
  <c r="AB164" i="18"/>
  <c r="AB165" i="18"/>
  <c r="AB166" i="18"/>
  <c r="AB167" i="18"/>
  <c r="AB168" i="18"/>
  <c r="AB169" i="18"/>
  <c r="AB170" i="18"/>
  <c r="AB171" i="18"/>
  <c r="AB172" i="18"/>
  <c r="AB173" i="18"/>
  <c r="AB174" i="18"/>
  <c r="AB175" i="18"/>
  <c r="AB176" i="18"/>
  <c r="AB177" i="18"/>
  <c r="AB178" i="18"/>
  <c r="AB179" i="18"/>
  <c r="AB180" i="18"/>
  <c r="AB181" i="18"/>
  <c r="AB182" i="18"/>
  <c r="AB183" i="18"/>
  <c r="AB184" i="18"/>
  <c r="AB185" i="18"/>
  <c r="AB186" i="18"/>
  <c r="AB187" i="18"/>
  <c r="AB188" i="18"/>
  <c r="AB189" i="18"/>
  <c r="AB190" i="18"/>
  <c r="AB191" i="18"/>
  <c r="AB192" i="18"/>
  <c r="AB193" i="18"/>
  <c r="AB194" i="18"/>
  <c r="AB195" i="18"/>
  <c r="AB196" i="18"/>
  <c r="AB17" i="18"/>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AA92" i="19"/>
  <c r="AA93" i="19"/>
  <c r="AA94" i="19"/>
  <c r="AA95" i="19"/>
  <c r="AA96" i="19"/>
  <c r="AA97" i="19"/>
  <c r="AA98" i="19"/>
  <c r="AA99" i="19"/>
  <c r="AA100" i="19"/>
  <c r="AA101" i="19"/>
  <c r="AA102" i="19"/>
  <c r="AA103" i="19"/>
  <c r="AA104" i="19"/>
  <c r="AA105" i="19"/>
  <c r="AA106" i="19"/>
  <c r="AA107" i="19"/>
  <c r="AA108" i="19"/>
  <c r="AA109" i="19"/>
  <c r="AA110" i="19"/>
  <c r="AA111" i="19"/>
  <c r="AA112" i="19"/>
  <c r="AA113" i="19"/>
  <c r="AA114" i="19"/>
  <c r="AA115" i="19"/>
  <c r="AA116" i="19"/>
  <c r="AA117" i="19"/>
  <c r="AA118" i="19"/>
  <c r="AA119" i="19"/>
  <c r="AA120" i="19"/>
  <c r="AA121" i="19"/>
  <c r="AA122" i="19"/>
  <c r="AA123" i="19"/>
  <c r="AA124" i="19"/>
  <c r="AA125" i="19"/>
  <c r="AA126" i="19"/>
  <c r="AA127" i="19"/>
  <c r="AA128" i="19"/>
  <c r="AA129" i="19"/>
  <c r="AA130" i="19"/>
  <c r="AA131" i="19"/>
  <c r="AA132" i="19"/>
  <c r="AA133" i="19"/>
  <c r="AA134" i="19"/>
  <c r="AA135" i="19"/>
  <c r="AA136" i="19"/>
  <c r="AA137" i="19"/>
  <c r="AA138" i="19"/>
  <c r="AA139" i="19"/>
  <c r="AA140" i="19"/>
  <c r="AA141" i="19"/>
  <c r="AA142" i="19"/>
  <c r="AA143" i="19"/>
  <c r="AA144" i="19"/>
  <c r="AA145" i="19"/>
  <c r="AA146" i="19"/>
  <c r="AA147" i="19"/>
  <c r="AA148" i="19"/>
  <c r="AA149" i="19"/>
  <c r="AA150" i="19"/>
  <c r="AA151" i="19"/>
  <c r="AA152" i="19"/>
  <c r="AA153" i="19"/>
  <c r="AA154" i="19"/>
  <c r="AA155" i="19"/>
  <c r="AA156" i="19"/>
  <c r="AA157" i="19"/>
  <c r="AA158" i="19"/>
  <c r="AA159" i="19"/>
  <c r="AA160" i="19"/>
  <c r="AA161" i="19"/>
  <c r="AA162" i="19"/>
  <c r="AA163" i="19"/>
  <c r="AA164" i="19"/>
  <c r="AA165" i="19"/>
  <c r="AA166" i="19"/>
  <c r="AA167" i="19"/>
  <c r="AA168" i="19"/>
  <c r="AA169" i="19"/>
  <c r="AA170" i="19"/>
  <c r="AA171" i="19"/>
  <c r="AA172" i="19"/>
  <c r="AA173" i="19"/>
  <c r="AA174" i="19"/>
  <c r="AA175" i="19"/>
  <c r="AA176" i="19"/>
  <c r="AA177" i="19"/>
  <c r="AA178" i="19"/>
  <c r="AA179" i="19"/>
  <c r="AA180" i="19"/>
  <c r="AA181" i="19"/>
  <c r="AA182" i="19"/>
  <c r="AA183" i="19"/>
  <c r="AA184" i="19"/>
  <c r="AA185" i="19"/>
  <c r="AA186" i="19"/>
  <c r="AA187" i="19"/>
  <c r="AA188" i="19"/>
  <c r="AA189" i="19"/>
  <c r="AA190" i="19"/>
  <c r="AA191" i="19"/>
  <c r="AA192" i="19"/>
  <c r="AA193" i="19"/>
  <c r="AA194" i="19"/>
  <c r="AA195" i="19"/>
  <c r="AA196" i="19"/>
  <c r="AA17" i="19"/>
  <c r="V16" i="19" l="1"/>
  <c r="W16" i="18" l="1"/>
  <c r="W16" i="16" l="1"/>
  <c r="H15" i="7" l="1"/>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14" i="7"/>
  <c r="D27" i="14" l="1"/>
  <c r="E54" i="29" l="1"/>
  <c r="R13" i="15" l="1"/>
  <c r="P13" i="15"/>
  <c r="J90" i="32"/>
  <c r="D90" i="32"/>
  <c r="B38" i="14" l="1"/>
  <c r="D57" i="1" l="1"/>
  <c r="J69" i="1" l="1"/>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J31" i="32"/>
  <c r="D31" i="32"/>
  <c r="X18" i="11" l="1"/>
  <c r="Y18" i="11"/>
  <c r="X19" i="11"/>
  <c r="Y19" i="11"/>
  <c r="X20" i="11"/>
  <c r="Y20" i="11"/>
  <c r="X21" i="11"/>
  <c r="Y21" i="11"/>
  <c r="X22" i="11"/>
  <c r="Y22" i="11"/>
  <c r="X23" i="11"/>
  <c r="Y23" i="11"/>
  <c r="X24" i="11"/>
  <c r="Y24" i="11"/>
  <c r="X25" i="11"/>
  <c r="Y25" i="11"/>
  <c r="X26" i="11"/>
  <c r="Y26" i="11"/>
  <c r="X27" i="11"/>
  <c r="Y27" i="11"/>
  <c r="X28" i="11"/>
  <c r="Y28" i="11"/>
  <c r="X29" i="11"/>
  <c r="Y29" i="11"/>
  <c r="X30" i="11"/>
  <c r="Y30" i="11"/>
  <c r="X31" i="11"/>
  <c r="Y31" i="11"/>
  <c r="X32" i="11"/>
  <c r="Y32" i="11"/>
  <c r="X33" i="11"/>
  <c r="Y33" i="11"/>
  <c r="X34" i="11"/>
  <c r="Y34" i="11"/>
  <c r="X35" i="11"/>
  <c r="Y35" i="11"/>
  <c r="X36" i="11"/>
  <c r="Y36" i="11"/>
  <c r="X37" i="11"/>
  <c r="Y37" i="11"/>
  <c r="X38" i="11"/>
  <c r="Y38" i="11"/>
  <c r="X39" i="11"/>
  <c r="Y39" i="11"/>
  <c r="X40" i="11"/>
  <c r="Y40" i="11"/>
  <c r="X41" i="11"/>
  <c r="Y41" i="11"/>
  <c r="X42" i="11"/>
  <c r="Y42" i="11"/>
  <c r="X43" i="11"/>
  <c r="Y43" i="11"/>
  <c r="X44" i="11"/>
  <c r="Y44" i="11"/>
  <c r="X45" i="11"/>
  <c r="Y45" i="11"/>
  <c r="X46" i="11"/>
  <c r="Y46" i="11"/>
  <c r="X47" i="11"/>
  <c r="Y47" i="11"/>
  <c r="X48" i="11"/>
  <c r="Y48" i="11"/>
  <c r="X49" i="11"/>
  <c r="Y49" i="11"/>
  <c r="X50" i="11"/>
  <c r="Y50" i="11"/>
  <c r="X51" i="11"/>
  <c r="Y51" i="11"/>
  <c r="X52" i="11"/>
  <c r="Y52" i="11"/>
  <c r="X53" i="11"/>
  <c r="Y53" i="11"/>
  <c r="X54" i="11"/>
  <c r="Y54" i="11"/>
  <c r="X55" i="11"/>
  <c r="Y55" i="11"/>
  <c r="X56" i="11"/>
  <c r="Y56" i="11"/>
  <c r="X57" i="11"/>
  <c r="Y57" i="11"/>
  <c r="X58" i="11"/>
  <c r="Y58" i="11"/>
  <c r="X59" i="11"/>
  <c r="Y59" i="11"/>
  <c r="X60" i="11"/>
  <c r="Y60" i="11"/>
  <c r="X61" i="11"/>
  <c r="Y61" i="11"/>
  <c r="X62" i="11"/>
  <c r="Y62" i="11"/>
  <c r="X63" i="11"/>
  <c r="Y63" i="11"/>
  <c r="X64" i="11"/>
  <c r="Y64" i="11"/>
  <c r="X65" i="11"/>
  <c r="Y65" i="11"/>
  <c r="X66" i="11"/>
  <c r="Y66" i="11"/>
  <c r="X67" i="11"/>
  <c r="Y67" i="11"/>
  <c r="X68" i="11"/>
  <c r="Y68" i="11"/>
  <c r="X69" i="11"/>
  <c r="Y69" i="11"/>
  <c r="X70" i="11"/>
  <c r="Y70" i="11"/>
  <c r="X71" i="11"/>
  <c r="Y71" i="11"/>
  <c r="X72" i="11"/>
  <c r="Y72" i="11"/>
  <c r="X73" i="11"/>
  <c r="Y73" i="11"/>
  <c r="X74" i="11"/>
  <c r="Y74" i="11"/>
  <c r="X75" i="11"/>
  <c r="Y75" i="11"/>
  <c r="X76" i="11"/>
  <c r="Y76" i="11"/>
  <c r="X77" i="11"/>
  <c r="Y77" i="11"/>
  <c r="X78" i="11"/>
  <c r="Y78" i="11"/>
  <c r="X79" i="11"/>
  <c r="Y79" i="11"/>
  <c r="X80" i="11"/>
  <c r="Y80" i="11"/>
  <c r="X81" i="11"/>
  <c r="Y81" i="11"/>
  <c r="X82" i="11"/>
  <c r="Y82" i="11"/>
  <c r="X83" i="11"/>
  <c r="Y83" i="11"/>
  <c r="X84" i="11"/>
  <c r="Y84" i="11"/>
  <c r="X85" i="11"/>
  <c r="Y85" i="11"/>
  <c r="X86" i="11"/>
  <c r="Y86" i="11"/>
  <c r="X87" i="11"/>
  <c r="Y87" i="11"/>
  <c r="X88" i="11"/>
  <c r="Y88" i="11"/>
  <c r="X89" i="11"/>
  <c r="Y89" i="11"/>
  <c r="X90" i="11"/>
  <c r="Y90" i="11"/>
  <c r="X91" i="11"/>
  <c r="Y91" i="11"/>
  <c r="X92" i="11"/>
  <c r="Y92" i="11"/>
  <c r="X93" i="11"/>
  <c r="Y93" i="11"/>
  <c r="X94" i="11"/>
  <c r="Y94" i="11"/>
  <c r="X95" i="11"/>
  <c r="Y95" i="11"/>
  <c r="X96" i="11"/>
  <c r="Y96" i="11"/>
  <c r="X97" i="11"/>
  <c r="Y97" i="11"/>
  <c r="X98" i="11"/>
  <c r="Y98" i="11"/>
  <c r="X99" i="11"/>
  <c r="Y99" i="11"/>
  <c r="X100" i="11"/>
  <c r="Y100" i="11"/>
  <c r="X101" i="11"/>
  <c r="Y101" i="11"/>
  <c r="X102" i="11"/>
  <c r="Y102" i="11"/>
  <c r="X103" i="11"/>
  <c r="Y103" i="11"/>
  <c r="X104" i="11"/>
  <c r="Y104" i="11"/>
  <c r="X105" i="11"/>
  <c r="Y105" i="11"/>
  <c r="X106" i="11"/>
  <c r="Y106" i="11"/>
  <c r="X107" i="11"/>
  <c r="Y107" i="11"/>
  <c r="X108" i="11"/>
  <c r="Y108" i="11"/>
  <c r="X109" i="11"/>
  <c r="Y109" i="11"/>
  <c r="X110" i="11"/>
  <c r="Y110" i="11"/>
  <c r="X111" i="11"/>
  <c r="Y111" i="11"/>
  <c r="X112" i="11"/>
  <c r="Y112" i="11"/>
  <c r="X113" i="11"/>
  <c r="Y113" i="11"/>
  <c r="X114" i="11"/>
  <c r="Y114" i="11"/>
  <c r="X115" i="11"/>
  <c r="Y115" i="11"/>
  <c r="X116" i="11"/>
  <c r="Y116" i="11"/>
  <c r="X117" i="11"/>
  <c r="Y117" i="11"/>
  <c r="X118" i="11"/>
  <c r="Y118" i="11"/>
  <c r="X119" i="11"/>
  <c r="Y119" i="11"/>
  <c r="X120" i="11"/>
  <c r="Y120" i="11"/>
  <c r="X121" i="11"/>
  <c r="Y121" i="11"/>
  <c r="X122" i="11"/>
  <c r="Y122" i="11"/>
  <c r="X123" i="11"/>
  <c r="Y123" i="11"/>
  <c r="X124" i="11"/>
  <c r="Y124" i="11"/>
  <c r="X125" i="11"/>
  <c r="Y125" i="11"/>
  <c r="X126" i="11"/>
  <c r="Y126" i="11"/>
  <c r="X127" i="11"/>
  <c r="Y127" i="11"/>
  <c r="X128" i="11"/>
  <c r="Y128" i="11"/>
  <c r="X129" i="11"/>
  <c r="Y129" i="11"/>
  <c r="X130" i="11"/>
  <c r="Y130" i="11"/>
  <c r="X131" i="11"/>
  <c r="Y131" i="11"/>
  <c r="X132" i="11"/>
  <c r="Y132" i="11"/>
  <c r="X133" i="11"/>
  <c r="Y133" i="11"/>
  <c r="X134" i="11"/>
  <c r="Y134" i="11"/>
  <c r="X135" i="11"/>
  <c r="Y135" i="11"/>
  <c r="X136" i="11"/>
  <c r="Y136" i="11"/>
  <c r="X137" i="11"/>
  <c r="Y137" i="11"/>
  <c r="X138" i="11"/>
  <c r="Y138" i="11"/>
  <c r="X139" i="11"/>
  <c r="Y139" i="11"/>
  <c r="X140" i="11"/>
  <c r="Y140" i="11"/>
  <c r="X141" i="11"/>
  <c r="Y141" i="11"/>
  <c r="X142" i="11"/>
  <c r="Y142" i="11"/>
  <c r="X143" i="11"/>
  <c r="Y143" i="11"/>
  <c r="X144" i="11"/>
  <c r="Y144" i="11"/>
  <c r="X145" i="11"/>
  <c r="Y145" i="11"/>
  <c r="X146" i="11"/>
  <c r="Y146" i="11"/>
  <c r="X147" i="11"/>
  <c r="Y147" i="11"/>
  <c r="X148" i="11"/>
  <c r="Y148" i="11"/>
  <c r="X149" i="11"/>
  <c r="Y149" i="11"/>
  <c r="X150" i="11"/>
  <c r="Y150" i="11"/>
  <c r="X151" i="11"/>
  <c r="Y151" i="11"/>
  <c r="X152" i="11"/>
  <c r="Y152" i="11"/>
  <c r="X153" i="11"/>
  <c r="Y153" i="11"/>
  <c r="X154" i="11"/>
  <c r="Y154" i="11"/>
  <c r="X155" i="11"/>
  <c r="Y155" i="11"/>
  <c r="X156" i="11"/>
  <c r="Y156" i="11"/>
  <c r="X157" i="11"/>
  <c r="Y157" i="11"/>
  <c r="X158" i="11"/>
  <c r="Y158" i="11"/>
  <c r="X159" i="11"/>
  <c r="Y159" i="11"/>
  <c r="X160" i="11"/>
  <c r="Y160" i="11"/>
  <c r="X161" i="11"/>
  <c r="Y161" i="11"/>
  <c r="X162" i="11"/>
  <c r="Y162" i="11"/>
  <c r="X163" i="11"/>
  <c r="Y163" i="11"/>
  <c r="X164" i="11"/>
  <c r="Y164" i="11"/>
  <c r="X165" i="11"/>
  <c r="Y165" i="11"/>
  <c r="X166" i="11"/>
  <c r="Y166" i="11"/>
  <c r="X167" i="11"/>
  <c r="Y167" i="11"/>
  <c r="X168" i="11"/>
  <c r="Y168" i="11"/>
  <c r="X169" i="11"/>
  <c r="Y169" i="11"/>
  <c r="X170" i="11"/>
  <c r="Y170" i="11"/>
  <c r="X171" i="11"/>
  <c r="Y171" i="11"/>
  <c r="X172" i="11"/>
  <c r="Y172" i="11"/>
  <c r="X173" i="11"/>
  <c r="Y173" i="11"/>
  <c r="X174" i="11"/>
  <c r="Y174" i="11"/>
  <c r="X175" i="11"/>
  <c r="Y175" i="11"/>
  <c r="X176" i="11"/>
  <c r="Y176" i="11"/>
  <c r="X177" i="11"/>
  <c r="Y177" i="11"/>
  <c r="X178" i="11"/>
  <c r="Y178" i="11"/>
  <c r="X179" i="11"/>
  <c r="Y179" i="11"/>
  <c r="X180" i="11"/>
  <c r="Y180" i="11"/>
  <c r="X181" i="11"/>
  <c r="Y181" i="11"/>
  <c r="X182" i="11"/>
  <c r="Y182" i="11"/>
  <c r="X183" i="11"/>
  <c r="Y183" i="11"/>
  <c r="X184" i="11"/>
  <c r="Y184" i="11"/>
  <c r="X185" i="11"/>
  <c r="Y185" i="11"/>
  <c r="X186" i="11"/>
  <c r="Y186" i="11"/>
  <c r="X187" i="11"/>
  <c r="Y187" i="11"/>
  <c r="X188" i="11"/>
  <c r="Y188" i="11"/>
  <c r="X189" i="11"/>
  <c r="Y189" i="11"/>
  <c r="X190" i="11"/>
  <c r="Y190" i="11"/>
  <c r="X191" i="11"/>
  <c r="Y191" i="11"/>
  <c r="X192" i="11"/>
  <c r="Y192" i="11"/>
  <c r="X193" i="11"/>
  <c r="Y193" i="11"/>
  <c r="X194" i="11"/>
  <c r="Y194" i="11"/>
  <c r="X195" i="11"/>
  <c r="Y195" i="11"/>
  <c r="X196" i="11"/>
  <c r="Y196" i="11"/>
  <c r="Y17" i="11"/>
  <c r="X17" i="11"/>
  <c r="E17" i="13"/>
  <c r="AB18" i="13"/>
  <c r="AC18" i="13"/>
  <c r="AD18" i="13"/>
  <c r="AE18" i="13"/>
  <c r="AF18" i="13"/>
  <c r="AB19" i="13"/>
  <c r="AC19" i="13"/>
  <c r="AD19" i="13"/>
  <c r="AE19" i="13"/>
  <c r="AF19" i="13"/>
  <c r="AB20" i="13"/>
  <c r="AC20" i="13"/>
  <c r="AD20" i="13"/>
  <c r="AE20" i="13"/>
  <c r="AF20" i="13"/>
  <c r="AB21" i="13"/>
  <c r="AC21" i="13"/>
  <c r="AD21" i="13"/>
  <c r="AE21" i="13"/>
  <c r="AF21" i="13"/>
  <c r="AB22" i="13"/>
  <c r="AC22" i="13"/>
  <c r="AD22" i="13"/>
  <c r="AE22" i="13"/>
  <c r="AF22" i="13"/>
  <c r="AB23" i="13"/>
  <c r="AC23" i="13"/>
  <c r="AD23" i="13"/>
  <c r="AE23" i="13"/>
  <c r="AF23" i="13"/>
  <c r="AB24" i="13"/>
  <c r="AC24" i="13"/>
  <c r="AD24" i="13"/>
  <c r="AE24" i="13"/>
  <c r="AF24" i="13"/>
  <c r="AB25" i="13"/>
  <c r="AC25" i="13"/>
  <c r="AD25" i="13"/>
  <c r="AE25" i="13"/>
  <c r="AF25" i="13"/>
  <c r="AB26" i="13"/>
  <c r="AC26" i="13"/>
  <c r="AD26" i="13"/>
  <c r="AE26" i="13"/>
  <c r="AF26" i="13"/>
  <c r="AB27" i="13"/>
  <c r="E27" i="13" s="1"/>
  <c r="AC27" i="13"/>
  <c r="AD27" i="13"/>
  <c r="AE27" i="13"/>
  <c r="AF27" i="13"/>
  <c r="AB28" i="13"/>
  <c r="AC28" i="13"/>
  <c r="AD28" i="13"/>
  <c r="AE28" i="13"/>
  <c r="AF28" i="13"/>
  <c r="AB29" i="13"/>
  <c r="AC29" i="13"/>
  <c r="AD29" i="13"/>
  <c r="AE29" i="13"/>
  <c r="AF29" i="13"/>
  <c r="AB30" i="13"/>
  <c r="AC30" i="13"/>
  <c r="AD30" i="13"/>
  <c r="AE30" i="13"/>
  <c r="AF30" i="13"/>
  <c r="AB31" i="13"/>
  <c r="AC31" i="13"/>
  <c r="AD31" i="13"/>
  <c r="AE31" i="13"/>
  <c r="AF31" i="13"/>
  <c r="AB32" i="13"/>
  <c r="AC32" i="13"/>
  <c r="AD32" i="13"/>
  <c r="AE32" i="13"/>
  <c r="AF32" i="13"/>
  <c r="AB33" i="13"/>
  <c r="AC33" i="13"/>
  <c r="AD33" i="13"/>
  <c r="AE33" i="13"/>
  <c r="AF33" i="13"/>
  <c r="AB34" i="13"/>
  <c r="AC34" i="13"/>
  <c r="AD34" i="13"/>
  <c r="AE34" i="13"/>
  <c r="AF34" i="13"/>
  <c r="AB35" i="13"/>
  <c r="AC35" i="13"/>
  <c r="AD35" i="13"/>
  <c r="AE35" i="13"/>
  <c r="AF35" i="13"/>
  <c r="AB36" i="13"/>
  <c r="AC36" i="13"/>
  <c r="AD36" i="13"/>
  <c r="AE36" i="13"/>
  <c r="AF36" i="13"/>
  <c r="AB37" i="13"/>
  <c r="AC37" i="13"/>
  <c r="AD37" i="13"/>
  <c r="AE37" i="13"/>
  <c r="AF37" i="13"/>
  <c r="AB38" i="13"/>
  <c r="AC38" i="13"/>
  <c r="AD38" i="13"/>
  <c r="AE38" i="13"/>
  <c r="AF38" i="13"/>
  <c r="AB39" i="13"/>
  <c r="AC39" i="13"/>
  <c r="AD39" i="13"/>
  <c r="AE39" i="13"/>
  <c r="AF39" i="13"/>
  <c r="AB40" i="13"/>
  <c r="AC40" i="13"/>
  <c r="AD40" i="13"/>
  <c r="AE40" i="13"/>
  <c r="AF40" i="13"/>
  <c r="AB41" i="13"/>
  <c r="AC41" i="13"/>
  <c r="AD41" i="13"/>
  <c r="AE41" i="13"/>
  <c r="AF41" i="13"/>
  <c r="AB42" i="13"/>
  <c r="AC42" i="13"/>
  <c r="AD42" i="13"/>
  <c r="AE42" i="13"/>
  <c r="AF42" i="13"/>
  <c r="AB43" i="13"/>
  <c r="AC43" i="13"/>
  <c r="AD43" i="13"/>
  <c r="AE43" i="13"/>
  <c r="AF43" i="13"/>
  <c r="AB44" i="13"/>
  <c r="AC44" i="13"/>
  <c r="AD44" i="13"/>
  <c r="AE44" i="13"/>
  <c r="AF44" i="13"/>
  <c r="AB45" i="13"/>
  <c r="AC45" i="13"/>
  <c r="AD45" i="13"/>
  <c r="AE45" i="13"/>
  <c r="AF45" i="13"/>
  <c r="AB46" i="13"/>
  <c r="AC46" i="13"/>
  <c r="AD46" i="13"/>
  <c r="AE46" i="13"/>
  <c r="AF46" i="13"/>
  <c r="AB47" i="13"/>
  <c r="AC47" i="13"/>
  <c r="AD47" i="13"/>
  <c r="AE47" i="13"/>
  <c r="AF47" i="13"/>
  <c r="AB48" i="13"/>
  <c r="AC48" i="13"/>
  <c r="AD48" i="13"/>
  <c r="AE48" i="13"/>
  <c r="AF48" i="13"/>
  <c r="AB49" i="13"/>
  <c r="AC49" i="13"/>
  <c r="AD49" i="13"/>
  <c r="AE49" i="13"/>
  <c r="AF49" i="13"/>
  <c r="AB50" i="13"/>
  <c r="AC50" i="13"/>
  <c r="AD50" i="13"/>
  <c r="AE50" i="13"/>
  <c r="AF50" i="13"/>
  <c r="AB51" i="13"/>
  <c r="AC51" i="13"/>
  <c r="AD51" i="13"/>
  <c r="AE51" i="13"/>
  <c r="AF51" i="13"/>
  <c r="AB52" i="13"/>
  <c r="AC52" i="13"/>
  <c r="AD52" i="13"/>
  <c r="AE52" i="13"/>
  <c r="AF52" i="13"/>
  <c r="AB53" i="13"/>
  <c r="AC53" i="13"/>
  <c r="AD53" i="13"/>
  <c r="AE53" i="13"/>
  <c r="AF53" i="13"/>
  <c r="AB54" i="13"/>
  <c r="AC54" i="13"/>
  <c r="AD54" i="13"/>
  <c r="AE54" i="13"/>
  <c r="AF54" i="13"/>
  <c r="AB55" i="13"/>
  <c r="AC55" i="13"/>
  <c r="AD55" i="13"/>
  <c r="AE55" i="13"/>
  <c r="AF55" i="13"/>
  <c r="AB56" i="13"/>
  <c r="AC56" i="13"/>
  <c r="AD56" i="13"/>
  <c r="AE56" i="13"/>
  <c r="AF56" i="13"/>
  <c r="AB57" i="13"/>
  <c r="AC57" i="13"/>
  <c r="AD57" i="13"/>
  <c r="AE57" i="13"/>
  <c r="AF57" i="13"/>
  <c r="AB58" i="13"/>
  <c r="AC58" i="13"/>
  <c r="AD58" i="13"/>
  <c r="AE58" i="13"/>
  <c r="AF58" i="13"/>
  <c r="AB59" i="13"/>
  <c r="AC59" i="13"/>
  <c r="AD59" i="13"/>
  <c r="AE59" i="13"/>
  <c r="AF59" i="13"/>
  <c r="AB60" i="13"/>
  <c r="AC60" i="13"/>
  <c r="AD60" i="13"/>
  <c r="AE60" i="13"/>
  <c r="AF60" i="13"/>
  <c r="AB61" i="13"/>
  <c r="AC61" i="13"/>
  <c r="AD61" i="13"/>
  <c r="AE61" i="13"/>
  <c r="AF61" i="13"/>
  <c r="AB62" i="13"/>
  <c r="AC62" i="13"/>
  <c r="AD62" i="13"/>
  <c r="AE62" i="13"/>
  <c r="AF62" i="13"/>
  <c r="AB63" i="13"/>
  <c r="AC63" i="13"/>
  <c r="AD63" i="13"/>
  <c r="AE63" i="13"/>
  <c r="AF63" i="13"/>
  <c r="AB64" i="13"/>
  <c r="AC64" i="13"/>
  <c r="AD64" i="13"/>
  <c r="AE64" i="13"/>
  <c r="AF64" i="13"/>
  <c r="AB65" i="13"/>
  <c r="AC65" i="13"/>
  <c r="AD65" i="13"/>
  <c r="AE65" i="13"/>
  <c r="AF65" i="13"/>
  <c r="AB66" i="13"/>
  <c r="AC66" i="13"/>
  <c r="AD66" i="13"/>
  <c r="AE66" i="13"/>
  <c r="AF66" i="13"/>
  <c r="AB67" i="13"/>
  <c r="AC67" i="13"/>
  <c r="AD67" i="13"/>
  <c r="AE67" i="13"/>
  <c r="AF67" i="13"/>
  <c r="AB68" i="13"/>
  <c r="AC68" i="13"/>
  <c r="AD68" i="13"/>
  <c r="AE68" i="13"/>
  <c r="AF68" i="13"/>
  <c r="AB69" i="13"/>
  <c r="AC69" i="13"/>
  <c r="AD69" i="13"/>
  <c r="AE69" i="13"/>
  <c r="AF69" i="13"/>
  <c r="AB70" i="13"/>
  <c r="AC70" i="13"/>
  <c r="AD70" i="13"/>
  <c r="AE70" i="13"/>
  <c r="AF70" i="13"/>
  <c r="AB71" i="13"/>
  <c r="AC71" i="13"/>
  <c r="AD71" i="13"/>
  <c r="AE71" i="13"/>
  <c r="AF71" i="13"/>
  <c r="AB72" i="13"/>
  <c r="AC72" i="13"/>
  <c r="AD72" i="13"/>
  <c r="AE72" i="13"/>
  <c r="AF72" i="13"/>
  <c r="AB73" i="13"/>
  <c r="AC73" i="13"/>
  <c r="AD73" i="13"/>
  <c r="AE73" i="13"/>
  <c r="AF73" i="13"/>
  <c r="AB74" i="13"/>
  <c r="AC74" i="13"/>
  <c r="AD74" i="13"/>
  <c r="AE74" i="13"/>
  <c r="AF74" i="13"/>
  <c r="AB75" i="13"/>
  <c r="AC75" i="13"/>
  <c r="AD75" i="13"/>
  <c r="AE75" i="13"/>
  <c r="AF75" i="13"/>
  <c r="AB76" i="13"/>
  <c r="AC76" i="13"/>
  <c r="AD76" i="13"/>
  <c r="AE76" i="13"/>
  <c r="AF76" i="13"/>
  <c r="AB77" i="13"/>
  <c r="AC77" i="13"/>
  <c r="AD77" i="13"/>
  <c r="AE77" i="13"/>
  <c r="AF77" i="13"/>
  <c r="AB78" i="13"/>
  <c r="AC78" i="13"/>
  <c r="AD78" i="13"/>
  <c r="AE78" i="13"/>
  <c r="AF78" i="13"/>
  <c r="AB79" i="13"/>
  <c r="AC79" i="13"/>
  <c r="AD79" i="13"/>
  <c r="AE79" i="13"/>
  <c r="AF79" i="13"/>
  <c r="AB80" i="13"/>
  <c r="AC80" i="13"/>
  <c r="AD80" i="13"/>
  <c r="AE80" i="13"/>
  <c r="AF80" i="13"/>
  <c r="AB81" i="13"/>
  <c r="AC81" i="13"/>
  <c r="AD81" i="13"/>
  <c r="AE81" i="13"/>
  <c r="AF81" i="13"/>
  <c r="AB82" i="13"/>
  <c r="AC82" i="13"/>
  <c r="AD82" i="13"/>
  <c r="AE82" i="13"/>
  <c r="AF82" i="13"/>
  <c r="AB83" i="13"/>
  <c r="AC83" i="13"/>
  <c r="AD83" i="13"/>
  <c r="AE83" i="13"/>
  <c r="AF83" i="13"/>
  <c r="AB84" i="13"/>
  <c r="AC84" i="13"/>
  <c r="AD84" i="13"/>
  <c r="AE84" i="13"/>
  <c r="AF84" i="13"/>
  <c r="AB85" i="13"/>
  <c r="AC85" i="13"/>
  <c r="AD85" i="13"/>
  <c r="AE85" i="13"/>
  <c r="AF85" i="13"/>
  <c r="AB86" i="13"/>
  <c r="AC86" i="13"/>
  <c r="AD86" i="13"/>
  <c r="AE86" i="13"/>
  <c r="AF86" i="13"/>
  <c r="AB87" i="13"/>
  <c r="AC87" i="13"/>
  <c r="AD87" i="13"/>
  <c r="AE87" i="13"/>
  <c r="AF87" i="13"/>
  <c r="AB88" i="13"/>
  <c r="AC88" i="13"/>
  <c r="AD88" i="13"/>
  <c r="AE88" i="13"/>
  <c r="AF88" i="13"/>
  <c r="AB89" i="13"/>
  <c r="AC89" i="13"/>
  <c r="AD89" i="13"/>
  <c r="AE89" i="13"/>
  <c r="AF89" i="13"/>
  <c r="AB90" i="13"/>
  <c r="AC90" i="13"/>
  <c r="AD90" i="13"/>
  <c r="AE90" i="13"/>
  <c r="AF90" i="13"/>
  <c r="AB91" i="13"/>
  <c r="AC91" i="13"/>
  <c r="AD91" i="13"/>
  <c r="AE91" i="13"/>
  <c r="AF91" i="13"/>
  <c r="AB92" i="13"/>
  <c r="AC92" i="13"/>
  <c r="AD92" i="13"/>
  <c r="AE92" i="13"/>
  <c r="AF92" i="13"/>
  <c r="AB93" i="13"/>
  <c r="AC93" i="13"/>
  <c r="AD93" i="13"/>
  <c r="AE93" i="13"/>
  <c r="AF93" i="13"/>
  <c r="AB94" i="13"/>
  <c r="AC94" i="13"/>
  <c r="AD94" i="13"/>
  <c r="AE94" i="13"/>
  <c r="AF94" i="13"/>
  <c r="AB95" i="13"/>
  <c r="AC95" i="13"/>
  <c r="AD95" i="13"/>
  <c r="AE95" i="13"/>
  <c r="AF95" i="13"/>
  <c r="AB96" i="13"/>
  <c r="AC96" i="13"/>
  <c r="AD96" i="13"/>
  <c r="AE96" i="13"/>
  <c r="AF96" i="13"/>
  <c r="AB97" i="13"/>
  <c r="AC97" i="13"/>
  <c r="AD97" i="13"/>
  <c r="AE97" i="13"/>
  <c r="AF97" i="13"/>
  <c r="AB98" i="13"/>
  <c r="AC98" i="13"/>
  <c r="AD98" i="13"/>
  <c r="AE98" i="13"/>
  <c r="AF98" i="13"/>
  <c r="AB99" i="13"/>
  <c r="AC99" i="13"/>
  <c r="AD99" i="13"/>
  <c r="AE99" i="13"/>
  <c r="AF99" i="13"/>
  <c r="AB100" i="13"/>
  <c r="AC100" i="13"/>
  <c r="AD100" i="13"/>
  <c r="AE100" i="13"/>
  <c r="AF100" i="13"/>
  <c r="AB101" i="13"/>
  <c r="AC101" i="13"/>
  <c r="AD101" i="13"/>
  <c r="AE101" i="13"/>
  <c r="AF101" i="13"/>
  <c r="AB102" i="13"/>
  <c r="AC102" i="13"/>
  <c r="AD102" i="13"/>
  <c r="AE102" i="13"/>
  <c r="AF102" i="13"/>
  <c r="AB103" i="13"/>
  <c r="AC103" i="13"/>
  <c r="AD103" i="13"/>
  <c r="AE103" i="13"/>
  <c r="AF103" i="13"/>
  <c r="AB104" i="13"/>
  <c r="AC104" i="13"/>
  <c r="AD104" i="13"/>
  <c r="AE104" i="13"/>
  <c r="AF104" i="13"/>
  <c r="AB105" i="13"/>
  <c r="AC105" i="13"/>
  <c r="AD105" i="13"/>
  <c r="AE105" i="13"/>
  <c r="AF105" i="13"/>
  <c r="AB106" i="13"/>
  <c r="AC106" i="13"/>
  <c r="AD106" i="13"/>
  <c r="AE106" i="13"/>
  <c r="AF106" i="13"/>
  <c r="AB107" i="13"/>
  <c r="AC107" i="13"/>
  <c r="AD107" i="13"/>
  <c r="AE107" i="13"/>
  <c r="AF107" i="13"/>
  <c r="AB108" i="13"/>
  <c r="AC108" i="13"/>
  <c r="AD108" i="13"/>
  <c r="AE108" i="13"/>
  <c r="AF108" i="13"/>
  <c r="AB109" i="13"/>
  <c r="AC109" i="13"/>
  <c r="AD109" i="13"/>
  <c r="AE109" i="13"/>
  <c r="AF109" i="13"/>
  <c r="AB110" i="13"/>
  <c r="AC110" i="13"/>
  <c r="AD110" i="13"/>
  <c r="AE110" i="13"/>
  <c r="AF110" i="13"/>
  <c r="AB111" i="13"/>
  <c r="AC111" i="13"/>
  <c r="AD111" i="13"/>
  <c r="AE111" i="13"/>
  <c r="AF111" i="13"/>
  <c r="AB112" i="13"/>
  <c r="AC112" i="13"/>
  <c r="AD112" i="13"/>
  <c r="AE112" i="13"/>
  <c r="AF112" i="13"/>
  <c r="AB113" i="13"/>
  <c r="AC113" i="13"/>
  <c r="AD113" i="13"/>
  <c r="AE113" i="13"/>
  <c r="AF113" i="13"/>
  <c r="AB114" i="13"/>
  <c r="AC114" i="13"/>
  <c r="AD114" i="13"/>
  <c r="AE114" i="13"/>
  <c r="AF114" i="13"/>
  <c r="AB115" i="13"/>
  <c r="AC115" i="13"/>
  <c r="AD115" i="13"/>
  <c r="AE115" i="13"/>
  <c r="AF115" i="13"/>
  <c r="AB116" i="13"/>
  <c r="AC116" i="13"/>
  <c r="AD116" i="13"/>
  <c r="AE116" i="13"/>
  <c r="AF116" i="13"/>
  <c r="AB117" i="13"/>
  <c r="AC117" i="13"/>
  <c r="AD117" i="13"/>
  <c r="AE117" i="13"/>
  <c r="AF117" i="13"/>
  <c r="AB118" i="13"/>
  <c r="AC118" i="13"/>
  <c r="AD118" i="13"/>
  <c r="AE118" i="13"/>
  <c r="AF118" i="13"/>
  <c r="AB119" i="13"/>
  <c r="AC119" i="13"/>
  <c r="AD119" i="13"/>
  <c r="AE119" i="13"/>
  <c r="AF119" i="13"/>
  <c r="AB120" i="13"/>
  <c r="AC120" i="13"/>
  <c r="AD120" i="13"/>
  <c r="AE120" i="13"/>
  <c r="AF120" i="13"/>
  <c r="AB121" i="13"/>
  <c r="AC121" i="13"/>
  <c r="AD121" i="13"/>
  <c r="AE121" i="13"/>
  <c r="AF121" i="13"/>
  <c r="AB122" i="13"/>
  <c r="AC122" i="13"/>
  <c r="AD122" i="13"/>
  <c r="AE122" i="13"/>
  <c r="AF122" i="13"/>
  <c r="AB123" i="13"/>
  <c r="AC123" i="13"/>
  <c r="AD123" i="13"/>
  <c r="AE123" i="13"/>
  <c r="AF123" i="13"/>
  <c r="AB124" i="13"/>
  <c r="AC124" i="13"/>
  <c r="AD124" i="13"/>
  <c r="AE124" i="13"/>
  <c r="AF124" i="13"/>
  <c r="AB125" i="13"/>
  <c r="AC125" i="13"/>
  <c r="AD125" i="13"/>
  <c r="AE125" i="13"/>
  <c r="AF125" i="13"/>
  <c r="AB126" i="13"/>
  <c r="AC126" i="13"/>
  <c r="AD126" i="13"/>
  <c r="AE126" i="13"/>
  <c r="AF126" i="13"/>
  <c r="AB127" i="13"/>
  <c r="AC127" i="13"/>
  <c r="AD127" i="13"/>
  <c r="AE127" i="13"/>
  <c r="AF127" i="13"/>
  <c r="AB128" i="13"/>
  <c r="AC128" i="13"/>
  <c r="AD128" i="13"/>
  <c r="AE128" i="13"/>
  <c r="AF128" i="13"/>
  <c r="AB129" i="13"/>
  <c r="AC129" i="13"/>
  <c r="AD129" i="13"/>
  <c r="AE129" i="13"/>
  <c r="AF129" i="13"/>
  <c r="AB130" i="13"/>
  <c r="AC130" i="13"/>
  <c r="AD130" i="13"/>
  <c r="AE130" i="13"/>
  <c r="AF130" i="13"/>
  <c r="AB131" i="13"/>
  <c r="AC131" i="13"/>
  <c r="AD131" i="13"/>
  <c r="AE131" i="13"/>
  <c r="AF131" i="13"/>
  <c r="AB132" i="13"/>
  <c r="AC132" i="13"/>
  <c r="AD132" i="13"/>
  <c r="AE132" i="13"/>
  <c r="AF132" i="13"/>
  <c r="AB133" i="13"/>
  <c r="AC133" i="13"/>
  <c r="AD133" i="13"/>
  <c r="AE133" i="13"/>
  <c r="AF133" i="13"/>
  <c r="AB134" i="13"/>
  <c r="AC134" i="13"/>
  <c r="AD134" i="13"/>
  <c r="AE134" i="13"/>
  <c r="AF134" i="13"/>
  <c r="AB135" i="13"/>
  <c r="AC135" i="13"/>
  <c r="AD135" i="13"/>
  <c r="AE135" i="13"/>
  <c r="AF135" i="13"/>
  <c r="AB136" i="13"/>
  <c r="AC136" i="13"/>
  <c r="AD136" i="13"/>
  <c r="AE136" i="13"/>
  <c r="AF136" i="13"/>
  <c r="AB137" i="13"/>
  <c r="AC137" i="13"/>
  <c r="AD137" i="13"/>
  <c r="AE137" i="13"/>
  <c r="AF137" i="13"/>
  <c r="AB138" i="13"/>
  <c r="AC138" i="13"/>
  <c r="AD138" i="13"/>
  <c r="AE138" i="13"/>
  <c r="AF138" i="13"/>
  <c r="AB139" i="13"/>
  <c r="AC139" i="13"/>
  <c r="AD139" i="13"/>
  <c r="AE139" i="13"/>
  <c r="AF139" i="13"/>
  <c r="AB140" i="13"/>
  <c r="AC140" i="13"/>
  <c r="AD140" i="13"/>
  <c r="AE140" i="13"/>
  <c r="AF140" i="13"/>
  <c r="AB141" i="13"/>
  <c r="AC141" i="13"/>
  <c r="AD141" i="13"/>
  <c r="AE141" i="13"/>
  <c r="AF141" i="13"/>
  <c r="AB142" i="13"/>
  <c r="AC142" i="13"/>
  <c r="AD142" i="13"/>
  <c r="AE142" i="13"/>
  <c r="AF142" i="13"/>
  <c r="AB143" i="13"/>
  <c r="AC143" i="13"/>
  <c r="AD143" i="13"/>
  <c r="AE143" i="13"/>
  <c r="AF143" i="13"/>
  <c r="AB144" i="13"/>
  <c r="AC144" i="13"/>
  <c r="AD144" i="13"/>
  <c r="AE144" i="13"/>
  <c r="AF144" i="13"/>
  <c r="AB145" i="13"/>
  <c r="AC145" i="13"/>
  <c r="AD145" i="13"/>
  <c r="AE145" i="13"/>
  <c r="AF145" i="13"/>
  <c r="AB146" i="13"/>
  <c r="AC146" i="13"/>
  <c r="AD146" i="13"/>
  <c r="AE146" i="13"/>
  <c r="AF146" i="13"/>
  <c r="AB147" i="13"/>
  <c r="AC147" i="13"/>
  <c r="AD147" i="13"/>
  <c r="AE147" i="13"/>
  <c r="AF147" i="13"/>
  <c r="AB148" i="13"/>
  <c r="AC148" i="13"/>
  <c r="AD148" i="13"/>
  <c r="AE148" i="13"/>
  <c r="AF148" i="13"/>
  <c r="AB149" i="13"/>
  <c r="AC149" i="13"/>
  <c r="AD149" i="13"/>
  <c r="AE149" i="13"/>
  <c r="AF149" i="13"/>
  <c r="AB150" i="13"/>
  <c r="AC150" i="13"/>
  <c r="AD150" i="13"/>
  <c r="AE150" i="13"/>
  <c r="AF150" i="13"/>
  <c r="AB151" i="13"/>
  <c r="AC151" i="13"/>
  <c r="AD151" i="13"/>
  <c r="AE151" i="13"/>
  <c r="AF151" i="13"/>
  <c r="AB152" i="13"/>
  <c r="AC152" i="13"/>
  <c r="AD152" i="13"/>
  <c r="AE152" i="13"/>
  <c r="AF152" i="13"/>
  <c r="AB153" i="13"/>
  <c r="AC153" i="13"/>
  <c r="AD153" i="13"/>
  <c r="AE153" i="13"/>
  <c r="AF153" i="13"/>
  <c r="AB154" i="13"/>
  <c r="AC154" i="13"/>
  <c r="AD154" i="13"/>
  <c r="AE154" i="13"/>
  <c r="AF154" i="13"/>
  <c r="AB155" i="13"/>
  <c r="AC155" i="13"/>
  <c r="AD155" i="13"/>
  <c r="AE155" i="13"/>
  <c r="AF155" i="13"/>
  <c r="AB156" i="13"/>
  <c r="AC156" i="13"/>
  <c r="AD156" i="13"/>
  <c r="AE156" i="13"/>
  <c r="AF156" i="13"/>
  <c r="AB157" i="13"/>
  <c r="AC157" i="13"/>
  <c r="AD157" i="13"/>
  <c r="AE157" i="13"/>
  <c r="AF157" i="13"/>
  <c r="AB158" i="13"/>
  <c r="AC158" i="13"/>
  <c r="AD158" i="13"/>
  <c r="AE158" i="13"/>
  <c r="AF158" i="13"/>
  <c r="AB159" i="13"/>
  <c r="AC159" i="13"/>
  <c r="AD159" i="13"/>
  <c r="AE159" i="13"/>
  <c r="AF159" i="13"/>
  <c r="AB160" i="13"/>
  <c r="AC160" i="13"/>
  <c r="AD160" i="13"/>
  <c r="AE160" i="13"/>
  <c r="AF160" i="13"/>
  <c r="AB161" i="13"/>
  <c r="AC161" i="13"/>
  <c r="AD161" i="13"/>
  <c r="AE161" i="13"/>
  <c r="AF161" i="13"/>
  <c r="AB162" i="13"/>
  <c r="AC162" i="13"/>
  <c r="AD162" i="13"/>
  <c r="AE162" i="13"/>
  <c r="AF162" i="13"/>
  <c r="AB163" i="13"/>
  <c r="AC163" i="13"/>
  <c r="AD163" i="13"/>
  <c r="AE163" i="13"/>
  <c r="AF163" i="13"/>
  <c r="AB164" i="13"/>
  <c r="AC164" i="13"/>
  <c r="AD164" i="13"/>
  <c r="AE164" i="13"/>
  <c r="AF164" i="13"/>
  <c r="AB165" i="13"/>
  <c r="AC165" i="13"/>
  <c r="AD165" i="13"/>
  <c r="AE165" i="13"/>
  <c r="AF165" i="13"/>
  <c r="AB166" i="13"/>
  <c r="AC166" i="13"/>
  <c r="AD166" i="13"/>
  <c r="AE166" i="13"/>
  <c r="AF166" i="13"/>
  <c r="AB167" i="13"/>
  <c r="AC167" i="13"/>
  <c r="AD167" i="13"/>
  <c r="AE167" i="13"/>
  <c r="AF167" i="13"/>
  <c r="AB168" i="13"/>
  <c r="AC168" i="13"/>
  <c r="AD168" i="13"/>
  <c r="AE168" i="13"/>
  <c r="AF168" i="13"/>
  <c r="AB169" i="13"/>
  <c r="AC169" i="13"/>
  <c r="AD169" i="13"/>
  <c r="AE169" i="13"/>
  <c r="AF169" i="13"/>
  <c r="AB170" i="13"/>
  <c r="AC170" i="13"/>
  <c r="AD170" i="13"/>
  <c r="AE170" i="13"/>
  <c r="AF170" i="13"/>
  <c r="AB171" i="13"/>
  <c r="AC171" i="13"/>
  <c r="AD171" i="13"/>
  <c r="AE171" i="13"/>
  <c r="AF171" i="13"/>
  <c r="AB172" i="13"/>
  <c r="AC172" i="13"/>
  <c r="AD172" i="13"/>
  <c r="AE172" i="13"/>
  <c r="AF172" i="13"/>
  <c r="AB173" i="13"/>
  <c r="AC173" i="13"/>
  <c r="AD173" i="13"/>
  <c r="AE173" i="13"/>
  <c r="AF173" i="13"/>
  <c r="AB174" i="13"/>
  <c r="AC174" i="13"/>
  <c r="AD174" i="13"/>
  <c r="AE174" i="13"/>
  <c r="AF174" i="13"/>
  <c r="AB175" i="13"/>
  <c r="AC175" i="13"/>
  <c r="AD175" i="13"/>
  <c r="AE175" i="13"/>
  <c r="AF175" i="13"/>
  <c r="AB176" i="13"/>
  <c r="AC176" i="13"/>
  <c r="AD176" i="13"/>
  <c r="AE176" i="13"/>
  <c r="AF176" i="13"/>
  <c r="AB177" i="13"/>
  <c r="AC177" i="13"/>
  <c r="AD177" i="13"/>
  <c r="AE177" i="13"/>
  <c r="AF177" i="13"/>
  <c r="AB178" i="13"/>
  <c r="AC178" i="13"/>
  <c r="AD178" i="13"/>
  <c r="AE178" i="13"/>
  <c r="AF178" i="13"/>
  <c r="AB179" i="13"/>
  <c r="AC179" i="13"/>
  <c r="AD179" i="13"/>
  <c r="AE179" i="13"/>
  <c r="AF179" i="13"/>
  <c r="AB180" i="13"/>
  <c r="AC180" i="13"/>
  <c r="AD180" i="13"/>
  <c r="AE180" i="13"/>
  <c r="AF180" i="13"/>
  <c r="AB181" i="13"/>
  <c r="AC181" i="13"/>
  <c r="AD181" i="13"/>
  <c r="AE181" i="13"/>
  <c r="AF181" i="13"/>
  <c r="AB182" i="13"/>
  <c r="AC182" i="13"/>
  <c r="AD182" i="13"/>
  <c r="AE182" i="13"/>
  <c r="AF182" i="13"/>
  <c r="AB183" i="13"/>
  <c r="AC183" i="13"/>
  <c r="AD183" i="13"/>
  <c r="AE183" i="13"/>
  <c r="AF183" i="13"/>
  <c r="AB184" i="13"/>
  <c r="AC184" i="13"/>
  <c r="AD184" i="13"/>
  <c r="AE184" i="13"/>
  <c r="AF184" i="13"/>
  <c r="AB185" i="13"/>
  <c r="AC185" i="13"/>
  <c r="AD185" i="13"/>
  <c r="AE185" i="13"/>
  <c r="AF185" i="13"/>
  <c r="AB186" i="13"/>
  <c r="AC186" i="13"/>
  <c r="AD186" i="13"/>
  <c r="AE186" i="13"/>
  <c r="AF186" i="13"/>
  <c r="AB187" i="13"/>
  <c r="AC187" i="13"/>
  <c r="AD187" i="13"/>
  <c r="AE187" i="13"/>
  <c r="AF187" i="13"/>
  <c r="AB188" i="13"/>
  <c r="AC188" i="13"/>
  <c r="AD188" i="13"/>
  <c r="AE188" i="13"/>
  <c r="AF188" i="13"/>
  <c r="AB189" i="13"/>
  <c r="AC189" i="13"/>
  <c r="AD189" i="13"/>
  <c r="AE189" i="13"/>
  <c r="AF189" i="13"/>
  <c r="AB190" i="13"/>
  <c r="AC190" i="13"/>
  <c r="AD190" i="13"/>
  <c r="AE190" i="13"/>
  <c r="AF190" i="13"/>
  <c r="AB191" i="13"/>
  <c r="AC191" i="13"/>
  <c r="AD191" i="13"/>
  <c r="AE191" i="13"/>
  <c r="AF191" i="13"/>
  <c r="AB192" i="13"/>
  <c r="AC192" i="13"/>
  <c r="AD192" i="13"/>
  <c r="AE192" i="13"/>
  <c r="AF192" i="13"/>
  <c r="AB193" i="13"/>
  <c r="AC193" i="13"/>
  <c r="AD193" i="13"/>
  <c r="AE193" i="13"/>
  <c r="AF193" i="13"/>
  <c r="AB194" i="13"/>
  <c r="AC194" i="13"/>
  <c r="AD194" i="13"/>
  <c r="AE194" i="13"/>
  <c r="AF194" i="13"/>
  <c r="AB195" i="13"/>
  <c r="AC195" i="13"/>
  <c r="AD195" i="13"/>
  <c r="AE195" i="13"/>
  <c r="AF195" i="13"/>
  <c r="AB196" i="13"/>
  <c r="AC196" i="13"/>
  <c r="AD196" i="13"/>
  <c r="AE196" i="13"/>
  <c r="AF196" i="13"/>
  <c r="AG18" i="13"/>
  <c r="AG19" i="13"/>
  <c r="AG20" i="13"/>
  <c r="AG21" i="13"/>
  <c r="AG22" i="13"/>
  <c r="AG23" i="13"/>
  <c r="AG24" i="13"/>
  <c r="AG25" i="13"/>
  <c r="AG26" i="13"/>
  <c r="AG27" i="13"/>
  <c r="AG28" i="13"/>
  <c r="AG29" i="13"/>
  <c r="AG30" i="13"/>
  <c r="AG31" i="13"/>
  <c r="AG32" i="13"/>
  <c r="AG33" i="13"/>
  <c r="AG34" i="13"/>
  <c r="AG35" i="13"/>
  <c r="AG36" i="13"/>
  <c r="AG37" i="13"/>
  <c r="AG38" i="13"/>
  <c r="AG39" i="13"/>
  <c r="AG40" i="13"/>
  <c r="AG41" i="13"/>
  <c r="AG42" i="13"/>
  <c r="AG43" i="13"/>
  <c r="AG44" i="13"/>
  <c r="AG45" i="13"/>
  <c r="AG46" i="13"/>
  <c r="AG47" i="13"/>
  <c r="AG48" i="13"/>
  <c r="AG49" i="13"/>
  <c r="AG50" i="13"/>
  <c r="AG51" i="13"/>
  <c r="AG52" i="13"/>
  <c r="AG53" i="13"/>
  <c r="AG54" i="13"/>
  <c r="AG55" i="13"/>
  <c r="AG56" i="13"/>
  <c r="AG57" i="13"/>
  <c r="AG58" i="13"/>
  <c r="AG59" i="13"/>
  <c r="AG60" i="13"/>
  <c r="AG61" i="13"/>
  <c r="AG62" i="13"/>
  <c r="AG63" i="13"/>
  <c r="AG64" i="13"/>
  <c r="AG65" i="13"/>
  <c r="AG66" i="13"/>
  <c r="AG67" i="13"/>
  <c r="AG68" i="13"/>
  <c r="AG69" i="13"/>
  <c r="AG70" i="13"/>
  <c r="AG71" i="13"/>
  <c r="AG72" i="13"/>
  <c r="AG73" i="13"/>
  <c r="AG74" i="13"/>
  <c r="AG75" i="13"/>
  <c r="AG76" i="13"/>
  <c r="AG77" i="13"/>
  <c r="AG78" i="13"/>
  <c r="AG79" i="13"/>
  <c r="AG80" i="13"/>
  <c r="AG81" i="13"/>
  <c r="AG82" i="13"/>
  <c r="AG83" i="13"/>
  <c r="AG84" i="13"/>
  <c r="AG85" i="13"/>
  <c r="AG86" i="13"/>
  <c r="AG87" i="13"/>
  <c r="AG88" i="13"/>
  <c r="AG89" i="13"/>
  <c r="AG90" i="13"/>
  <c r="AG91" i="13"/>
  <c r="AG92" i="13"/>
  <c r="AG93" i="13"/>
  <c r="AG94" i="13"/>
  <c r="AG95" i="13"/>
  <c r="AG96" i="13"/>
  <c r="AG97" i="13"/>
  <c r="AG98" i="13"/>
  <c r="AG99" i="13"/>
  <c r="AG100" i="13"/>
  <c r="AG101" i="13"/>
  <c r="AG102" i="13"/>
  <c r="AG103" i="13"/>
  <c r="AG104" i="13"/>
  <c r="AG105" i="13"/>
  <c r="AG106" i="13"/>
  <c r="AG107" i="13"/>
  <c r="AG108" i="13"/>
  <c r="AG109" i="13"/>
  <c r="AG110" i="13"/>
  <c r="AG111" i="13"/>
  <c r="AG112" i="13"/>
  <c r="AG113" i="13"/>
  <c r="AG114" i="13"/>
  <c r="AG115" i="13"/>
  <c r="AG116" i="13"/>
  <c r="AG117" i="13"/>
  <c r="AG118" i="13"/>
  <c r="AG119" i="13"/>
  <c r="AG120" i="13"/>
  <c r="AG121" i="13"/>
  <c r="AG122" i="13"/>
  <c r="AG123" i="13"/>
  <c r="AG124" i="13"/>
  <c r="AG125" i="13"/>
  <c r="AG126" i="13"/>
  <c r="AG127" i="13"/>
  <c r="AG128" i="13"/>
  <c r="AG129" i="13"/>
  <c r="AG130" i="13"/>
  <c r="AG131" i="13"/>
  <c r="AG132" i="13"/>
  <c r="AG133" i="13"/>
  <c r="AG134" i="13"/>
  <c r="AG135" i="13"/>
  <c r="AG136" i="13"/>
  <c r="AG137" i="13"/>
  <c r="AG138" i="13"/>
  <c r="AG139" i="13"/>
  <c r="AG140" i="13"/>
  <c r="AG141" i="13"/>
  <c r="AG142" i="13"/>
  <c r="AG143" i="13"/>
  <c r="AG144" i="13"/>
  <c r="AG145" i="13"/>
  <c r="AG146" i="13"/>
  <c r="AG147" i="13"/>
  <c r="AG148" i="13"/>
  <c r="AG149" i="13"/>
  <c r="AG150" i="13"/>
  <c r="AG151" i="13"/>
  <c r="AG152" i="13"/>
  <c r="AG153" i="13"/>
  <c r="AG154" i="13"/>
  <c r="AG155" i="13"/>
  <c r="AG156" i="13"/>
  <c r="AG157" i="13"/>
  <c r="AG158" i="13"/>
  <c r="AG159" i="13"/>
  <c r="AG160" i="13"/>
  <c r="AG161" i="13"/>
  <c r="AG162" i="13"/>
  <c r="AG163" i="13"/>
  <c r="AG164" i="13"/>
  <c r="AG165" i="13"/>
  <c r="AG166" i="13"/>
  <c r="AG167" i="13"/>
  <c r="AG168" i="13"/>
  <c r="AG169" i="13"/>
  <c r="AG170" i="13"/>
  <c r="AG171" i="13"/>
  <c r="AG172" i="13"/>
  <c r="AG173" i="13"/>
  <c r="AG174" i="13"/>
  <c r="AG175" i="13"/>
  <c r="AG176" i="13"/>
  <c r="AG177" i="13"/>
  <c r="AG178" i="13"/>
  <c r="AG179" i="13"/>
  <c r="AG180" i="13"/>
  <c r="AG181" i="13"/>
  <c r="AG182" i="13"/>
  <c r="AG183" i="13"/>
  <c r="AG184" i="13"/>
  <c r="AG185" i="13"/>
  <c r="AG186" i="13"/>
  <c r="AG187" i="13"/>
  <c r="AG188" i="13"/>
  <c r="AG189" i="13"/>
  <c r="AG190" i="13"/>
  <c r="AG191" i="13"/>
  <c r="AG192" i="13"/>
  <c r="AG193" i="13"/>
  <c r="AG194" i="13"/>
  <c r="AG195" i="13"/>
  <c r="AG196" i="13"/>
  <c r="AC17" i="13"/>
  <c r="AD17" i="13"/>
  <c r="AE17" i="13"/>
  <c r="AF17" i="13"/>
  <c r="AG17" i="13"/>
  <c r="AB17" i="13"/>
  <c r="AH18" i="13"/>
  <c r="AH19" i="13"/>
  <c r="AH20" i="13"/>
  <c r="AH21" i="13"/>
  <c r="AH22" i="13"/>
  <c r="AH23" i="13"/>
  <c r="AH24" i="13"/>
  <c r="AH25" i="13"/>
  <c r="AH26" i="13"/>
  <c r="AH27" i="13"/>
  <c r="AH28" i="13"/>
  <c r="AH29" i="13"/>
  <c r="AH30" i="13"/>
  <c r="AH31" i="13"/>
  <c r="AH32" i="13"/>
  <c r="AH33" i="13"/>
  <c r="AH34" i="13"/>
  <c r="AH35" i="13"/>
  <c r="AH36" i="13"/>
  <c r="AH37" i="13"/>
  <c r="AH38" i="13"/>
  <c r="AH39" i="13"/>
  <c r="AH40" i="13"/>
  <c r="AH41" i="13"/>
  <c r="AH42" i="13"/>
  <c r="AH43" i="13"/>
  <c r="AH44" i="13"/>
  <c r="AH45" i="13"/>
  <c r="AH46" i="13"/>
  <c r="AH47" i="13"/>
  <c r="AH48" i="13"/>
  <c r="AH49" i="13"/>
  <c r="AH50" i="13"/>
  <c r="AH51" i="13"/>
  <c r="AH52" i="13"/>
  <c r="AH53" i="13"/>
  <c r="AH54" i="13"/>
  <c r="AH55" i="13"/>
  <c r="AH56" i="13"/>
  <c r="AH57" i="13"/>
  <c r="AH58" i="13"/>
  <c r="AH59" i="13"/>
  <c r="AH60" i="13"/>
  <c r="AH61" i="13"/>
  <c r="AH62" i="13"/>
  <c r="AH63" i="13"/>
  <c r="AH64" i="13"/>
  <c r="AH65" i="13"/>
  <c r="AH66" i="13"/>
  <c r="AH67" i="13"/>
  <c r="AH68" i="13"/>
  <c r="AH69" i="13"/>
  <c r="AH70" i="13"/>
  <c r="AH71" i="13"/>
  <c r="AH72" i="13"/>
  <c r="AH73" i="13"/>
  <c r="AH74" i="13"/>
  <c r="AH75" i="13"/>
  <c r="AH76" i="13"/>
  <c r="AH77" i="13"/>
  <c r="AH78" i="13"/>
  <c r="AH79" i="13"/>
  <c r="AH80" i="13"/>
  <c r="AH81" i="13"/>
  <c r="AH82" i="13"/>
  <c r="AH83" i="13"/>
  <c r="AH84" i="13"/>
  <c r="AH85" i="13"/>
  <c r="AH86" i="13"/>
  <c r="AH87" i="13"/>
  <c r="AH88" i="13"/>
  <c r="AH89" i="13"/>
  <c r="AH90" i="13"/>
  <c r="AH91" i="13"/>
  <c r="AH92" i="13"/>
  <c r="AH93" i="13"/>
  <c r="AH94" i="13"/>
  <c r="AH95" i="13"/>
  <c r="AH96" i="13"/>
  <c r="AH97" i="13"/>
  <c r="AH98" i="13"/>
  <c r="AH99" i="13"/>
  <c r="AH100" i="13"/>
  <c r="AH101" i="13"/>
  <c r="AH102" i="13"/>
  <c r="AH103" i="13"/>
  <c r="AH104" i="13"/>
  <c r="AH105" i="13"/>
  <c r="AH106" i="13"/>
  <c r="AH107" i="13"/>
  <c r="AH108" i="13"/>
  <c r="AH109" i="13"/>
  <c r="AH110" i="13"/>
  <c r="AH111" i="13"/>
  <c r="AH112" i="13"/>
  <c r="AH113" i="13"/>
  <c r="AH114" i="13"/>
  <c r="AH115" i="13"/>
  <c r="AH116" i="13"/>
  <c r="AH117" i="13"/>
  <c r="AH118" i="13"/>
  <c r="AH119" i="13"/>
  <c r="AH120" i="13"/>
  <c r="AH121" i="13"/>
  <c r="AH122" i="13"/>
  <c r="AH123" i="13"/>
  <c r="AH124" i="13"/>
  <c r="AH125" i="13"/>
  <c r="AH126" i="13"/>
  <c r="AH127" i="13"/>
  <c r="AH128" i="13"/>
  <c r="AH129" i="13"/>
  <c r="AH130" i="13"/>
  <c r="AH131" i="13"/>
  <c r="AH132" i="13"/>
  <c r="AH133" i="13"/>
  <c r="AH134" i="13"/>
  <c r="AH135" i="13"/>
  <c r="AH136" i="13"/>
  <c r="AH137" i="13"/>
  <c r="AH138" i="13"/>
  <c r="AH139" i="13"/>
  <c r="AH140" i="13"/>
  <c r="AH141" i="13"/>
  <c r="AH142" i="13"/>
  <c r="AH143" i="13"/>
  <c r="AH144" i="13"/>
  <c r="AH145" i="13"/>
  <c r="AH146" i="13"/>
  <c r="AH147" i="13"/>
  <c r="AH148" i="13"/>
  <c r="AH149" i="13"/>
  <c r="AH150" i="13"/>
  <c r="AH151" i="13"/>
  <c r="AH152" i="13"/>
  <c r="AH153" i="13"/>
  <c r="AH154" i="13"/>
  <c r="AH155" i="13"/>
  <c r="AH156" i="13"/>
  <c r="AH157" i="13"/>
  <c r="AH158" i="13"/>
  <c r="AH159" i="13"/>
  <c r="AH160" i="13"/>
  <c r="AH161" i="13"/>
  <c r="AH162" i="13"/>
  <c r="AH163" i="13"/>
  <c r="AH164" i="13"/>
  <c r="AH165" i="13"/>
  <c r="AH166" i="13"/>
  <c r="AH167" i="13"/>
  <c r="AH168" i="13"/>
  <c r="AH169" i="13"/>
  <c r="AH170" i="13"/>
  <c r="AH171" i="13"/>
  <c r="AH172" i="13"/>
  <c r="AH173" i="13"/>
  <c r="AH174" i="13"/>
  <c r="AH175" i="13"/>
  <c r="AH176" i="13"/>
  <c r="AH177" i="13"/>
  <c r="AH178" i="13"/>
  <c r="AH179" i="13"/>
  <c r="AH180" i="13"/>
  <c r="AH181" i="13"/>
  <c r="AH182" i="13"/>
  <c r="AH183" i="13"/>
  <c r="AH184" i="13"/>
  <c r="AH185" i="13"/>
  <c r="AH186" i="13"/>
  <c r="AH187" i="13"/>
  <c r="AH188" i="13"/>
  <c r="AH189" i="13"/>
  <c r="AH190" i="13"/>
  <c r="AH191" i="13"/>
  <c r="AH192" i="13"/>
  <c r="AH193" i="13"/>
  <c r="AH194" i="13"/>
  <c r="AH195" i="13"/>
  <c r="AH196" i="13"/>
  <c r="AH17" i="13"/>
  <c r="S18" i="3"/>
  <c r="T18" i="3"/>
  <c r="Z18" i="3"/>
  <c r="S19" i="3"/>
  <c r="T19" i="3"/>
  <c r="Z19" i="3"/>
  <c r="S20" i="3"/>
  <c r="T20" i="3"/>
  <c r="Z20" i="3"/>
  <c r="S21" i="3"/>
  <c r="T21" i="3"/>
  <c r="Z21" i="3"/>
  <c r="S22" i="3"/>
  <c r="T22" i="3"/>
  <c r="Z22" i="3"/>
  <c r="S23" i="3"/>
  <c r="T23" i="3"/>
  <c r="Z23" i="3"/>
  <c r="S24" i="3"/>
  <c r="T24" i="3"/>
  <c r="Z24" i="3"/>
  <c r="S25" i="3"/>
  <c r="T25" i="3"/>
  <c r="Z25" i="3"/>
  <c r="S26" i="3"/>
  <c r="T26" i="3"/>
  <c r="Z26" i="3"/>
  <c r="S27" i="3"/>
  <c r="T27" i="3"/>
  <c r="Z27" i="3"/>
  <c r="S28" i="3"/>
  <c r="T28" i="3"/>
  <c r="Z28" i="3"/>
  <c r="S29" i="3"/>
  <c r="T29" i="3"/>
  <c r="Z29" i="3"/>
  <c r="S30" i="3"/>
  <c r="T30" i="3"/>
  <c r="Z30" i="3"/>
  <c r="S31" i="3"/>
  <c r="T31" i="3"/>
  <c r="Z31" i="3"/>
  <c r="S32" i="3"/>
  <c r="T32" i="3"/>
  <c r="Z32" i="3"/>
  <c r="S33" i="3"/>
  <c r="T33" i="3"/>
  <c r="Z33" i="3"/>
  <c r="S34" i="3"/>
  <c r="T34" i="3"/>
  <c r="Z34" i="3"/>
  <c r="S35" i="3"/>
  <c r="T35" i="3"/>
  <c r="Z35" i="3"/>
  <c r="S36" i="3"/>
  <c r="T36" i="3"/>
  <c r="Z36" i="3"/>
  <c r="S37" i="3"/>
  <c r="T37" i="3"/>
  <c r="Z37" i="3"/>
  <c r="S38" i="3"/>
  <c r="T38" i="3"/>
  <c r="Z38" i="3"/>
  <c r="S39" i="3"/>
  <c r="T39" i="3"/>
  <c r="Z39" i="3"/>
  <c r="S40" i="3"/>
  <c r="T40" i="3"/>
  <c r="Z40" i="3"/>
  <c r="S41" i="3"/>
  <c r="T41" i="3"/>
  <c r="Z41" i="3"/>
  <c r="S42" i="3"/>
  <c r="T42" i="3"/>
  <c r="Z42" i="3"/>
  <c r="S43" i="3"/>
  <c r="T43" i="3"/>
  <c r="Z43" i="3"/>
  <c r="S44" i="3"/>
  <c r="T44" i="3"/>
  <c r="Z44" i="3"/>
  <c r="S45" i="3"/>
  <c r="T45" i="3"/>
  <c r="Z45" i="3"/>
  <c r="S46" i="3"/>
  <c r="T46" i="3"/>
  <c r="Z46" i="3"/>
  <c r="S47" i="3"/>
  <c r="T47" i="3"/>
  <c r="Z47" i="3"/>
  <c r="S48" i="3"/>
  <c r="T48" i="3"/>
  <c r="Z48" i="3"/>
  <c r="S49" i="3"/>
  <c r="T49" i="3"/>
  <c r="Z49" i="3"/>
  <c r="S50" i="3"/>
  <c r="T50" i="3"/>
  <c r="Z50" i="3"/>
  <c r="S51" i="3"/>
  <c r="T51" i="3"/>
  <c r="Z51" i="3"/>
  <c r="S52" i="3"/>
  <c r="T52" i="3"/>
  <c r="Z52" i="3"/>
  <c r="S53" i="3"/>
  <c r="T53" i="3"/>
  <c r="Z53" i="3"/>
  <c r="S54" i="3"/>
  <c r="T54" i="3"/>
  <c r="Z54" i="3"/>
  <c r="S55" i="3"/>
  <c r="T55" i="3"/>
  <c r="Z55" i="3"/>
  <c r="S56" i="3"/>
  <c r="T56" i="3"/>
  <c r="Z56" i="3"/>
  <c r="S57" i="3"/>
  <c r="T57" i="3"/>
  <c r="Z57" i="3"/>
  <c r="S58" i="3"/>
  <c r="T58" i="3"/>
  <c r="Z58" i="3"/>
  <c r="S59" i="3"/>
  <c r="T59" i="3"/>
  <c r="Z59" i="3"/>
  <c r="S60" i="3"/>
  <c r="T60" i="3"/>
  <c r="Z60" i="3"/>
  <c r="S61" i="3"/>
  <c r="T61" i="3"/>
  <c r="Z61" i="3"/>
  <c r="S62" i="3"/>
  <c r="T62" i="3"/>
  <c r="Z62" i="3"/>
  <c r="S63" i="3"/>
  <c r="T63" i="3"/>
  <c r="Z63" i="3"/>
  <c r="S64" i="3"/>
  <c r="T64" i="3"/>
  <c r="Z64" i="3"/>
  <c r="S65" i="3"/>
  <c r="T65" i="3"/>
  <c r="Z65" i="3"/>
  <c r="S66" i="3"/>
  <c r="T66" i="3"/>
  <c r="Z66" i="3"/>
  <c r="S67" i="3"/>
  <c r="T67" i="3"/>
  <c r="Z67" i="3"/>
  <c r="S68" i="3"/>
  <c r="T68" i="3"/>
  <c r="Z68" i="3"/>
  <c r="S69" i="3"/>
  <c r="T69" i="3"/>
  <c r="Z69" i="3"/>
  <c r="S70" i="3"/>
  <c r="T70" i="3"/>
  <c r="Z70" i="3"/>
  <c r="S71" i="3"/>
  <c r="T71" i="3"/>
  <c r="Z71" i="3"/>
  <c r="S72" i="3"/>
  <c r="T72" i="3"/>
  <c r="Z72" i="3"/>
  <c r="S73" i="3"/>
  <c r="T73" i="3"/>
  <c r="Z73" i="3"/>
  <c r="S74" i="3"/>
  <c r="T74" i="3"/>
  <c r="Z74" i="3"/>
  <c r="S75" i="3"/>
  <c r="T75" i="3"/>
  <c r="Z75" i="3"/>
  <c r="S76" i="3"/>
  <c r="T76" i="3"/>
  <c r="Z76" i="3"/>
  <c r="S77" i="3"/>
  <c r="T77" i="3"/>
  <c r="Z77" i="3"/>
  <c r="S78" i="3"/>
  <c r="T78" i="3"/>
  <c r="Z78" i="3"/>
  <c r="S79" i="3"/>
  <c r="T79" i="3"/>
  <c r="Z79" i="3"/>
  <c r="S80" i="3"/>
  <c r="T80" i="3"/>
  <c r="Z80" i="3"/>
  <c r="S81" i="3"/>
  <c r="T81" i="3"/>
  <c r="Z81" i="3"/>
  <c r="S82" i="3"/>
  <c r="T82" i="3"/>
  <c r="Z82" i="3"/>
  <c r="S83" i="3"/>
  <c r="T83" i="3"/>
  <c r="Z83" i="3"/>
  <c r="S84" i="3"/>
  <c r="T84" i="3"/>
  <c r="Z84" i="3"/>
  <c r="S85" i="3"/>
  <c r="T85" i="3"/>
  <c r="Z85" i="3"/>
  <c r="S86" i="3"/>
  <c r="T86" i="3"/>
  <c r="Z86" i="3"/>
  <c r="S87" i="3"/>
  <c r="T87" i="3"/>
  <c r="Z87" i="3"/>
  <c r="S88" i="3"/>
  <c r="T88" i="3"/>
  <c r="Z88" i="3"/>
  <c r="S89" i="3"/>
  <c r="T89" i="3"/>
  <c r="Z89" i="3"/>
  <c r="S90" i="3"/>
  <c r="T90" i="3"/>
  <c r="Z90" i="3"/>
  <c r="S91" i="3"/>
  <c r="T91" i="3"/>
  <c r="Z91" i="3"/>
  <c r="S92" i="3"/>
  <c r="T92" i="3"/>
  <c r="Z92" i="3"/>
  <c r="S93" i="3"/>
  <c r="T93" i="3"/>
  <c r="Z93" i="3"/>
  <c r="S94" i="3"/>
  <c r="T94" i="3"/>
  <c r="Z94" i="3"/>
  <c r="S95" i="3"/>
  <c r="T95" i="3"/>
  <c r="Z95" i="3"/>
  <c r="S96" i="3"/>
  <c r="T96" i="3"/>
  <c r="Z96" i="3"/>
  <c r="S97" i="3"/>
  <c r="T97" i="3"/>
  <c r="Z97" i="3"/>
  <c r="S98" i="3"/>
  <c r="T98" i="3"/>
  <c r="Z98" i="3"/>
  <c r="S99" i="3"/>
  <c r="T99" i="3"/>
  <c r="Z99" i="3"/>
  <c r="S100" i="3"/>
  <c r="T100" i="3"/>
  <c r="Z100" i="3"/>
  <c r="S101" i="3"/>
  <c r="T101" i="3"/>
  <c r="Z101" i="3"/>
  <c r="S102" i="3"/>
  <c r="T102" i="3"/>
  <c r="Z102" i="3"/>
  <c r="S103" i="3"/>
  <c r="T103" i="3"/>
  <c r="Z103" i="3"/>
  <c r="S104" i="3"/>
  <c r="T104" i="3"/>
  <c r="Z104" i="3"/>
  <c r="S105" i="3"/>
  <c r="T105" i="3"/>
  <c r="Z105" i="3"/>
  <c r="S106" i="3"/>
  <c r="T106" i="3"/>
  <c r="Z106" i="3"/>
  <c r="S107" i="3"/>
  <c r="T107" i="3"/>
  <c r="Z107" i="3"/>
  <c r="S108" i="3"/>
  <c r="T108" i="3"/>
  <c r="Z108" i="3"/>
  <c r="S109" i="3"/>
  <c r="T109" i="3"/>
  <c r="Z109" i="3"/>
  <c r="S110" i="3"/>
  <c r="T110" i="3"/>
  <c r="Z110" i="3"/>
  <c r="S111" i="3"/>
  <c r="T111" i="3"/>
  <c r="Z111" i="3"/>
  <c r="S112" i="3"/>
  <c r="T112" i="3"/>
  <c r="Z112" i="3"/>
  <c r="S113" i="3"/>
  <c r="T113" i="3"/>
  <c r="Z113" i="3"/>
  <c r="S114" i="3"/>
  <c r="T114" i="3"/>
  <c r="Z114" i="3"/>
  <c r="S115" i="3"/>
  <c r="T115" i="3"/>
  <c r="Z115" i="3"/>
  <c r="S116" i="3"/>
  <c r="T116" i="3"/>
  <c r="Z116" i="3"/>
  <c r="S117" i="3"/>
  <c r="T117" i="3"/>
  <c r="Z117" i="3"/>
  <c r="S118" i="3"/>
  <c r="T118" i="3"/>
  <c r="Z118" i="3"/>
  <c r="S119" i="3"/>
  <c r="T119" i="3"/>
  <c r="Z119" i="3"/>
  <c r="S120" i="3"/>
  <c r="T120" i="3"/>
  <c r="Z120" i="3"/>
  <c r="S121" i="3"/>
  <c r="T121" i="3"/>
  <c r="Z121" i="3"/>
  <c r="S122" i="3"/>
  <c r="T122" i="3"/>
  <c r="Z122" i="3"/>
  <c r="S123" i="3"/>
  <c r="T123" i="3"/>
  <c r="Z123" i="3"/>
  <c r="S124" i="3"/>
  <c r="T124" i="3"/>
  <c r="Z124" i="3"/>
  <c r="S125" i="3"/>
  <c r="T125" i="3"/>
  <c r="Z125" i="3"/>
  <c r="S126" i="3"/>
  <c r="T126" i="3"/>
  <c r="Z126" i="3"/>
  <c r="S127" i="3"/>
  <c r="T127" i="3"/>
  <c r="Z127" i="3"/>
  <c r="S128" i="3"/>
  <c r="T128" i="3"/>
  <c r="Z128" i="3"/>
  <c r="S129" i="3"/>
  <c r="T129" i="3"/>
  <c r="Z129" i="3"/>
  <c r="S130" i="3"/>
  <c r="T130" i="3"/>
  <c r="Z130" i="3"/>
  <c r="S131" i="3"/>
  <c r="T131" i="3"/>
  <c r="Z131" i="3"/>
  <c r="S132" i="3"/>
  <c r="T132" i="3"/>
  <c r="Z132" i="3"/>
  <c r="S133" i="3"/>
  <c r="T133" i="3"/>
  <c r="Z133" i="3"/>
  <c r="S134" i="3"/>
  <c r="T134" i="3"/>
  <c r="Z134" i="3"/>
  <c r="S135" i="3"/>
  <c r="T135" i="3"/>
  <c r="Z135" i="3"/>
  <c r="S136" i="3"/>
  <c r="T136" i="3"/>
  <c r="Z136" i="3"/>
  <c r="S137" i="3"/>
  <c r="T137" i="3"/>
  <c r="Z137" i="3"/>
  <c r="S138" i="3"/>
  <c r="T138" i="3"/>
  <c r="Z138" i="3"/>
  <c r="S139" i="3"/>
  <c r="T139" i="3"/>
  <c r="Z139" i="3"/>
  <c r="S140" i="3"/>
  <c r="T140" i="3"/>
  <c r="Z140" i="3"/>
  <c r="S141" i="3"/>
  <c r="T141" i="3"/>
  <c r="Z141" i="3"/>
  <c r="S142" i="3"/>
  <c r="T142" i="3"/>
  <c r="Z142" i="3"/>
  <c r="S143" i="3"/>
  <c r="T143" i="3"/>
  <c r="Z143" i="3"/>
  <c r="S144" i="3"/>
  <c r="T144" i="3"/>
  <c r="Z144" i="3"/>
  <c r="S145" i="3"/>
  <c r="T145" i="3"/>
  <c r="Z145" i="3"/>
  <c r="S146" i="3"/>
  <c r="T146" i="3"/>
  <c r="Z146" i="3"/>
  <c r="S147" i="3"/>
  <c r="T147" i="3"/>
  <c r="Z147" i="3"/>
  <c r="S148" i="3"/>
  <c r="T148" i="3"/>
  <c r="Z148" i="3"/>
  <c r="S149" i="3"/>
  <c r="T149" i="3"/>
  <c r="Z149" i="3"/>
  <c r="S150" i="3"/>
  <c r="T150" i="3"/>
  <c r="Z150" i="3"/>
  <c r="S151" i="3"/>
  <c r="T151" i="3"/>
  <c r="Z151" i="3"/>
  <c r="S152" i="3"/>
  <c r="T152" i="3"/>
  <c r="Z152" i="3"/>
  <c r="S153" i="3"/>
  <c r="T153" i="3"/>
  <c r="Z153" i="3"/>
  <c r="S154" i="3"/>
  <c r="T154" i="3"/>
  <c r="Z154" i="3"/>
  <c r="S155" i="3"/>
  <c r="T155" i="3"/>
  <c r="Z155" i="3"/>
  <c r="S156" i="3"/>
  <c r="T156" i="3"/>
  <c r="Z156" i="3"/>
  <c r="S157" i="3"/>
  <c r="T157" i="3"/>
  <c r="Z157" i="3"/>
  <c r="S158" i="3"/>
  <c r="T158" i="3"/>
  <c r="Z158" i="3"/>
  <c r="S159" i="3"/>
  <c r="T159" i="3"/>
  <c r="Z159" i="3"/>
  <c r="S160" i="3"/>
  <c r="T160" i="3"/>
  <c r="Z160" i="3"/>
  <c r="S161" i="3"/>
  <c r="T161" i="3"/>
  <c r="Z161" i="3"/>
  <c r="S162" i="3"/>
  <c r="T162" i="3"/>
  <c r="Z162" i="3"/>
  <c r="S163" i="3"/>
  <c r="T163" i="3"/>
  <c r="Z163" i="3"/>
  <c r="S164" i="3"/>
  <c r="T164" i="3"/>
  <c r="Z164" i="3"/>
  <c r="S165" i="3"/>
  <c r="T165" i="3"/>
  <c r="Z165" i="3"/>
  <c r="S166" i="3"/>
  <c r="T166" i="3"/>
  <c r="Z166" i="3"/>
  <c r="S167" i="3"/>
  <c r="T167" i="3"/>
  <c r="Z167" i="3"/>
  <c r="S168" i="3"/>
  <c r="T168" i="3"/>
  <c r="Z168" i="3"/>
  <c r="S169" i="3"/>
  <c r="T169" i="3"/>
  <c r="Z169" i="3"/>
  <c r="S170" i="3"/>
  <c r="T170" i="3"/>
  <c r="Z170" i="3"/>
  <c r="S171" i="3"/>
  <c r="T171" i="3"/>
  <c r="Z171" i="3"/>
  <c r="S172" i="3"/>
  <c r="T172" i="3"/>
  <c r="Z172" i="3"/>
  <c r="S173" i="3"/>
  <c r="T173" i="3"/>
  <c r="Z173" i="3"/>
  <c r="S174" i="3"/>
  <c r="T174" i="3"/>
  <c r="Z174" i="3"/>
  <c r="S175" i="3"/>
  <c r="T175" i="3"/>
  <c r="Z175" i="3"/>
  <c r="S176" i="3"/>
  <c r="T176" i="3"/>
  <c r="Z176" i="3"/>
  <c r="S177" i="3"/>
  <c r="T177" i="3"/>
  <c r="Z177" i="3"/>
  <c r="S178" i="3"/>
  <c r="T178" i="3"/>
  <c r="Z178" i="3"/>
  <c r="S179" i="3"/>
  <c r="T179" i="3"/>
  <c r="Z179" i="3"/>
  <c r="S180" i="3"/>
  <c r="T180" i="3"/>
  <c r="Z180" i="3"/>
  <c r="S181" i="3"/>
  <c r="T181" i="3"/>
  <c r="Z181" i="3"/>
  <c r="S182" i="3"/>
  <c r="T182" i="3"/>
  <c r="Z182" i="3"/>
  <c r="S183" i="3"/>
  <c r="T183" i="3"/>
  <c r="Z183" i="3"/>
  <c r="S184" i="3"/>
  <c r="T184" i="3"/>
  <c r="Z184" i="3"/>
  <c r="S185" i="3"/>
  <c r="T185" i="3"/>
  <c r="Z185" i="3"/>
  <c r="S186" i="3"/>
  <c r="T186" i="3"/>
  <c r="Z186" i="3"/>
  <c r="S187" i="3"/>
  <c r="T187" i="3"/>
  <c r="Z187" i="3"/>
  <c r="S188" i="3"/>
  <c r="T188" i="3"/>
  <c r="Z188" i="3"/>
  <c r="S189" i="3"/>
  <c r="T189" i="3"/>
  <c r="Z189" i="3"/>
  <c r="S190" i="3"/>
  <c r="T190" i="3"/>
  <c r="Z190" i="3"/>
  <c r="S191" i="3"/>
  <c r="T191" i="3"/>
  <c r="Z191" i="3"/>
  <c r="S192" i="3"/>
  <c r="T192" i="3"/>
  <c r="Z192" i="3"/>
  <c r="S193" i="3"/>
  <c r="T193" i="3"/>
  <c r="Z193" i="3"/>
  <c r="S194" i="3"/>
  <c r="T194" i="3"/>
  <c r="Z194" i="3"/>
  <c r="S195" i="3"/>
  <c r="T195" i="3"/>
  <c r="Z195" i="3"/>
  <c r="S196" i="3"/>
  <c r="T196" i="3"/>
  <c r="Z196" i="3"/>
  <c r="Z17" i="3"/>
  <c r="T17" i="3"/>
  <c r="S17" i="3"/>
  <c r="AI82" i="13" l="1"/>
  <c r="AI42" i="13"/>
  <c r="F19" i="15"/>
  <c r="R14" i="15"/>
  <c r="R15" i="15" s="1"/>
  <c r="U170" i="3"/>
  <c r="V170" i="3" s="1"/>
  <c r="U150" i="3"/>
  <c r="V150" i="3" s="1"/>
  <c r="U90" i="3"/>
  <c r="W90" i="3" s="1"/>
  <c r="U190" i="3"/>
  <c r="U110" i="3"/>
  <c r="U17" i="3"/>
  <c r="W190" i="3"/>
  <c r="Y190" i="3"/>
  <c r="X190" i="3"/>
  <c r="V190" i="3"/>
  <c r="W150" i="3"/>
  <c r="U130" i="3"/>
  <c r="U70" i="3"/>
  <c r="U50" i="3"/>
  <c r="U30" i="3"/>
  <c r="F30" i="3" s="1"/>
  <c r="U179" i="3"/>
  <c r="U159" i="3"/>
  <c r="U139" i="3"/>
  <c r="U119" i="3"/>
  <c r="U99" i="3"/>
  <c r="U79" i="3"/>
  <c r="U59" i="3"/>
  <c r="U41" i="3"/>
  <c r="U193" i="3"/>
  <c r="U173" i="3"/>
  <c r="U153" i="3"/>
  <c r="U133" i="3"/>
  <c r="U113" i="3"/>
  <c r="U93" i="3"/>
  <c r="U73" i="3"/>
  <c r="U53" i="3"/>
  <c r="U33" i="3"/>
  <c r="U161" i="3"/>
  <c r="U81" i="3"/>
  <c r="U85" i="3"/>
  <c r="U141" i="3"/>
  <c r="U101" i="3"/>
  <c r="U125" i="3"/>
  <c r="U105" i="3"/>
  <c r="U45" i="3"/>
  <c r="U25" i="3"/>
  <c r="U184" i="3"/>
  <c r="U144" i="3"/>
  <c r="U104" i="3"/>
  <c r="U84" i="3"/>
  <c r="U64" i="3"/>
  <c r="U44" i="3"/>
  <c r="U24" i="3"/>
  <c r="U181" i="3"/>
  <c r="U121" i="3"/>
  <c r="U61" i="3"/>
  <c r="U21" i="3"/>
  <c r="F21" i="3" s="1"/>
  <c r="U185" i="3"/>
  <c r="U165" i="3"/>
  <c r="U145" i="3"/>
  <c r="U65" i="3"/>
  <c r="U164" i="3"/>
  <c r="U124" i="3"/>
  <c r="U95" i="3"/>
  <c r="U75" i="3"/>
  <c r="U55" i="3"/>
  <c r="U35" i="3"/>
  <c r="U188" i="3"/>
  <c r="U168" i="3"/>
  <c r="U148" i="3"/>
  <c r="U128" i="3"/>
  <c r="U108" i="3"/>
  <c r="U88" i="3"/>
  <c r="U68" i="3"/>
  <c r="U48" i="3"/>
  <c r="U28" i="3"/>
  <c r="F28" i="3" s="1"/>
  <c r="U194" i="3"/>
  <c r="U154" i="3"/>
  <c r="U134" i="3"/>
  <c r="U114" i="3"/>
  <c r="U34" i="3"/>
  <c r="U187" i="3"/>
  <c r="U167" i="3"/>
  <c r="U147" i="3"/>
  <c r="U127" i="3"/>
  <c r="U107" i="3"/>
  <c r="U87" i="3"/>
  <c r="U67" i="3"/>
  <c r="U47" i="3"/>
  <c r="U27" i="3"/>
  <c r="U180" i="3"/>
  <c r="U160" i="3"/>
  <c r="U140" i="3"/>
  <c r="U120" i="3"/>
  <c r="U100" i="3"/>
  <c r="U80" i="3"/>
  <c r="U60" i="3"/>
  <c r="U40" i="3"/>
  <c r="U20" i="3"/>
  <c r="F20" i="3" s="1"/>
  <c r="U186" i="3"/>
  <c r="U166" i="3"/>
  <c r="U146" i="3"/>
  <c r="U126" i="3"/>
  <c r="U106" i="3"/>
  <c r="U86" i="3"/>
  <c r="U66" i="3"/>
  <c r="U46" i="3"/>
  <c r="U26" i="3"/>
  <c r="U143" i="3"/>
  <c r="U39" i="3"/>
  <c r="U23" i="3"/>
  <c r="U116" i="3"/>
  <c r="U36" i="3"/>
  <c r="U169" i="3"/>
  <c r="U69" i="3"/>
  <c r="U182" i="3"/>
  <c r="U195" i="3"/>
  <c r="U135" i="3"/>
  <c r="U54" i="3"/>
  <c r="U192" i="3"/>
  <c r="U172" i="3"/>
  <c r="U152" i="3"/>
  <c r="U132" i="3"/>
  <c r="U112" i="3"/>
  <c r="U92" i="3"/>
  <c r="U72" i="3"/>
  <c r="U52" i="3"/>
  <c r="U32" i="3"/>
  <c r="F32" i="3" s="1"/>
  <c r="U163" i="3"/>
  <c r="U43" i="3"/>
  <c r="U96" i="3"/>
  <c r="U149" i="3"/>
  <c r="U89" i="3"/>
  <c r="U122" i="3"/>
  <c r="U22" i="3"/>
  <c r="U175" i="3"/>
  <c r="U115" i="3"/>
  <c r="U94" i="3"/>
  <c r="U156" i="3"/>
  <c r="U56" i="3"/>
  <c r="U29" i="3"/>
  <c r="F29" i="3" s="1"/>
  <c r="U42" i="3"/>
  <c r="U155" i="3"/>
  <c r="U178" i="3"/>
  <c r="U158" i="3"/>
  <c r="U138" i="3"/>
  <c r="U118" i="3"/>
  <c r="U98" i="3"/>
  <c r="U78" i="3"/>
  <c r="U58" i="3"/>
  <c r="U38" i="3"/>
  <c r="U103" i="3"/>
  <c r="U63" i="3"/>
  <c r="U189" i="3"/>
  <c r="U109" i="3"/>
  <c r="U62" i="3"/>
  <c r="U191" i="3"/>
  <c r="U171" i="3"/>
  <c r="U151" i="3"/>
  <c r="U131" i="3"/>
  <c r="U111" i="3"/>
  <c r="U91" i="3"/>
  <c r="U71" i="3"/>
  <c r="U51" i="3"/>
  <c r="U31" i="3"/>
  <c r="F31" i="3" s="1"/>
  <c r="U183" i="3"/>
  <c r="U176" i="3"/>
  <c r="U136" i="3"/>
  <c r="U49" i="3"/>
  <c r="U142" i="3"/>
  <c r="U102" i="3"/>
  <c r="U174" i="3"/>
  <c r="U123" i="3"/>
  <c r="U83" i="3"/>
  <c r="U196" i="3"/>
  <c r="U76" i="3"/>
  <c r="U129" i="3"/>
  <c r="U162" i="3"/>
  <c r="U82" i="3"/>
  <c r="U74" i="3"/>
  <c r="U177" i="3"/>
  <c r="U157" i="3"/>
  <c r="U137" i="3"/>
  <c r="U117" i="3"/>
  <c r="U97" i="3"/>
  <c r="U77" i="3"/>
  <c r="U57" i="3"/>
  <c r="U37" i="3"/>
  <c r="U18" i="3"/>
  <c r="F18" i="3" s="1"/>
  <c r="U19" i="3"/>
  <c r="F19" i="3" s="1"/>
  <c r="AI38" i="13"/>
  <c r="AI18" i="13"/>
  <c r="AI23" i="13"/>
  <c r="AI162" i="13"/>
  <c r="AI118" i="13"/>
  <c r="AI98" i="13"/>
  <c r="AI140" i="13"/>
  <c r="AI60" i="13"/>
  <c r="AI106" i="13"/>
  <c r="AI50" i="13"/>
  <c r="AI39" i="13"/>
  <c r="AI19" i="13"/>
  <c r="AI115" i="13"/>
  <c r="AI55" i="13"/>
  <c r="AI114" i="13"/>
  <c r="AI54" i="13"/>
  <c r="AI34" i="13"/>
  <c r="AI66" i="13"/>
  <c r="AI146" i="13"/>
  <c r="AI178" i="13"/>
  <c r="AI116" i="13"/>
  <c r="AI96" i="13"/>
  <c r="AI84" i="13"/>
  <c r="AI170" i="13"/>
  <c r="AI68" i="13"/>
  <c r="AI29" i="13"/>
  <c r="AI176" i="13"/>
  <c r="AI64" i="13"/>
  <c r="AI44" i="13"/>
  <c r="AI36" i="13"/>
  <c r="AI20" i="13"/>
  <c r="AI89" i="13"/>
  <c r="AI37" i="13"/>
  <c r="AI25" i="13"/>
  <c r="AI128" i="13"/>
  <c r="AI186" i="13"/>
  <c r="AI132" i="13"/>
  <c r="AI76" i="13"/>
  <c r="AI153" i="13"/>
  <c r="AI93" i="13"/>
  <c r="AI71" i="13"/>
  <c r="AI51" i="13"/>
  <c r="AI69" i="13"/>
  <c r="AI195" i="13"/>
  <c r="AI57" i="13"/>
  <c r="AI28" i="13"/>
  <c r="AI121" i="13"/>
  <c r="AI147" i="13"/>
  <c r="AI157" i="13"/>
  <c r="AI32" i="13"/>
  <c r="AI185" i="13"/>
  <c r="AI180" i="13"/>
  <c r="AI166" i="13"/>
  <c r="AI156" i="13"/>
  <c r="AI154" i="13"/>
  <c r="AI137" i="13"/>
  <c r="AI130" i="13"/>
  <c r="AI108" i="13"/>
  <c r="AI58" i="13"/>
  <c r="AI41" i="13"/>
  <c r="AI163" i="13"/>
  <c r="AI149" i="13"/>
  <c r="AI144" i="13"/>
  <c r="AI125" i="13"/>
  <c r="AI101" i="13"/>
  <c r="AI77" i="13"/>
  <c r="AI67" i="13"/>
  <c r="AI53" i="13"/>
  <c r="AI48" i="13"/>
  <c r="AI196" i="13"/>
  <c r="AI148" i="13"/>
  <c r="AI134" i="13"/>
  <c r="AI124" i="13"/>
  <c r="AI122" i="13"/>
  <c r="AI105" i="13"/>
  <c r="AI100" i="13"/>
  <c r="AI86" i="13"/>
  <c r="AI74" i="13"/>
  <c r="AI52" i="13"/>
  <c r="AI26" i="13"/>
  <c r="AI189" i="13"/>
  <c r="AI179" i="13"/>
  <c r="AI165" i="13"/>
  <c r="AI160" i="13"/>
  <c r="AI141" i="13"/>
  <c r="AI131" i="13"/>
  <c r="AI117" i="13"/>
  <c r="AI112" i="13"/>
  <c r="AI83" i="13"/>
  <c r="AI45" i="13"/>
  <c r="AI35" i="13"/>
  <c r="AI21" i="13"/>
  <c r="AI184" i="13"/>
  <c r="AI188" i="13"/>
  <c r="AI164" i="13"/>
  <c r="AI150" i="13"/>
  <c r="AI138" i="13"/>
  <c r="AI102" i="13"/>
  <c r="AI92" i="13"/>
  <c r="AI90" i="13"/>
  <c r="AI73" i="13"/>
  <c r="AI181" i="13"/>
  <c r="AI169" i="13"/>
  <c r="AI133" i="13"/>
  <c r="AI109" i="13"/>
  <c r="AI99" i="13"/>
  <c r="AI85" i="13"/>
  <c r="AI80" i="13"/>
  <c r="AI70" i="13"/>
  <c r="AI61" i="13"/>
  <c r="AI22" i="13"/>
  <c r="AI175" i="13"/>
  <c r="AI159" i="13"/>
  <c r="AI143" i="13"/>
  <c r="AI127" i="13"/>
  <c r="AI111" i="13"/>
  <c r="AI95" i="13"/>
  <c r="AI79" i="13"/>
  <c r="AI63" i="13"/>
  <c r="AI47" i="13"/>
  <c r="AI31" i="13"/>
  <c r="AI173" i="13"/>
  <c r="AI192" i="13"/>
  <c r="AI182" i="13"/>
  <c r="AI183" i="13"/>
  <c r="AI167" i="13"/>
  <c r="AI151" i="13"/>
  <c r="AI135" i="13"/>
  <c r="AI119" i="13"/>
  <c r="AI103" i="13"/>
  <c r="AI87" i="13"/>
  <c r="AI172" i="13"/>
  <c r="AI194" i="13"/>
  <c r="AI190" i="13"/>
  <c r="AI187" i="13"/>
  <c r="AI174" i="13"/>
  <c r="AI171" i="13"/>
  <c r="AI168" i="13"/>
  <c r="AI158" i="13"/>
  <c r="AI155" i="13"/>
  <c r="AI152" i="13"/>
  <c r="AI142" i="13"/>
  <c r="AI139" i="13"/>
  <c r="AI136" i="13"/>
  <c r="AI126" i="13"/>
  <c r="AI123" i="13"/>
  <c r="AI120" i="13"/>
  <c r="AI110" i="13"/>
  <c r="AI107" i="13"/>
  <c r="AI104" i="13"/>
  <c r="AI94" i="13"/>
  <c r="AI91" i="13"/>
  <c r="AI88" i="13"/>
  <c r="AI78" i="13"/>
  <c r="AI75" i="13"/>
  <c r="AI72" i="13"/>
  <c r="AI62" i="13"/>
  <c r="AI59" i="13"/>
  <c r="AI56" i="13"/>
  <c r="AI46" i="13"/>
  <c r="AI43" i="13"/>
  <c r="AI40" i="13"/>
  <c r="AI30" i="13"/>
  <c r="AI27" i="13"/>
  <c r="AI24" i="13"/>
  <c r="AI17" i="13"/>
  <c r="AI193" i="13"/>
  <c r="AI177" i="13"/>
  <c r="AI161" i="13"/>
  <c r="AI145" i="13"/>
  <c r="AI129" i="13"/>
  <c r="AI113" i="13"/>
  <c r="AI97" i="13"/>
  <c r="AI81" i="13"/>
  <c r="AI65" i="13"/>
  <c r="AI49" i="13"/>
  <c r="AI33" i="13"/>
  <c r="AI191" i="13"/>
  <c r="V17" i="3" l="1"/>
  <c r="F17" i="3"/>
  <c r="Y150" i="3"/>
  <c r="W170" i="3"/>
  <c r="X170" i="3"/>
  <c r="X150" i="3"/>
  <c r="Y170" i="3"/>
  <c r="V90" i="3"/>
  <c r="X90" i="3"/>
  <c r="V110" i="3"/>
  <c r="Y90" i="3"/>
  <c r="X110" i="3"/>
  <c r="Y110" i="3"/>
  <c r="W110" i="3"/>
  <c r="X61" i="3"/>
  <c r="W61" i="3"/>
  <c r="Y61" i="3"/>
  <c r="V61" i="3"/>
  <c r="X53" i="3"/>
  <c r="V53" i="3"/>
  <c r="Y53" i="3"/>
  <c r="W53" i="3"/>
  <c r="X173" i="3"/>
  <c r="V173" i="3"/>
  <c r="Y173" i="3"/>
  <c r="W173" i="3"/>
  <c r="W109" i="3"/>
  <c r="X109" i="3"/>
  <c r="V109" i="3"/>
  <c r="Y109" i="3"/>
  <c r="W169" i="3"/>
  <c r="V169" i="3"/>
  <c r="Y169" i="3"/>
  <c r="X169" i="3"/>
  <c r="W89" i="3"/>
  <c r="X89" i="3"/>
  <c r="V89" i="3"/>
  <c r="Y89" i="3"/>
  <c r="V103" i="3"/>
  <c r="Y103" i="3"/>
  <c r="X103" i="3"/>
  <c r="W103" i="3"/>
  <c r="W38" i="3"/>
  <c r="Y38" i="3"/>
  <c r="V38" i="3"/>
  <c r="X38" i="3"/>
  <c r="X27" i="3"/>
  <c r="Y27" i="3"/>
  <c r="V27" i="3"/>
  <c r="W27" i="3"/>
  <c r="X67" i="3"/>
  <c r="Y67" i="3"/>
  <c r="W67" i="3"/>
  <c r="V67" i="3"/>
  <c r="W41" i="3"/>
  <c r="V41" i="3"/>
  <c r="Y41" i="3"/>
  <c r="X41" i="3"/>
  <c r="W80" i="3"/>
  <c r="V80" i="3"/>
  <c r="Y80" i="3"/>
  <c r="X80" i="3"/>
  <c r="X58" i="3"/>
  <c r="W58" i="3"/>
  <c r="V58" i="3"/>
  <c r="Y58" i="3"/>
  <c r="V143" i="3"/>
  <c r="W143" i="3"/>
  <c r="X143" i="3"/>
  <c r="Y143" i="3"/>
  <c r="X59" i="3"/>
  <c r="W59" i="3"/>
  <c r="V59" i="3"/>
  <c r="Y59" i="3"/>
  <c r="X160" i="3"/>
  <c r="W160" i="3"/>
  <c r="Y160" i="3"/>
  <c r="V160" i="3"/>
  <c r="V76" i="3"/>
  <c r="Y76" i="3"/>
  <c r="X76" i="3"/>
  <c r="W76" i="3"/>
  <c r="Y22" i="3"/>
  <c r="X22" i="3"/>
  <c r="V22" i="3"/>
  <c r="W22" i="3"/>
  <c r="X68" i="3"/>
  <c r="W68" i="3"/>
  <c r="Y68" i="3"/>
  <c r="V68" i="3"/>
  <c r="Y24" i="3"/>
  <c r="X24" i="3"/>
  <c r="W24" i="3"/>
  <c r="V24" i="3"/>
  <c r="X133" i="3"/>
  <c r="Y133" i="3"/>
  <c r="W133" i="3"/>
  <c r="V133" i="3"/>
  <c r="W39" i="3"/>
  <c r="Y39" i="3"/>
  <c r="V39" i="3"/>
  <c r="X39" i="3"/>
  <c r="V57" i="3"/>
  <c r="X57" i="3"/>
  <c r="W57" i="3"/>
  <c r="Y57" i="3"/>
  <c r="Y100" i="3"/>
  <c r="W100" i="3"/>
  <c r="X100" i="3"/>
  <c r="V100" i="3"/>
  <c r="X153" i="3"/>
  <c r="V153" i="3"/>
  <c r="Y153" i="3"/>
  <c r="W153" i="3"/>
  <c r="W104" i="3"/>
  <c r="V104" i="3"/>
  <c r="Y104" i="3"/>
  <c r="X104" i="3"/>
  <c r="W35" i="3"/>
  <c r="X35" i="3"/>
  <c r="Y35" i="3"/>
  <c r="V35" i="3"/>
  <c r="X119" i="3"/>
  <c r="W119" i="3"/>
  <c r="Y119" i="3"/>
  <c r="V119" i="3"/>
  <c r="X48" i="3"/>
  <c r="Y48" i="3"/>
  <c r="V48" i="3"/>
  <c r="W48" i="3"/>
  <c r="W189" i="3"/>
  <c r="X189" i="3"/>
  <c r="Y189" i="3"/>
  <c r="V189" i="3"/>
  <c r="Y63" i="3"/>
  <c r="X63" i="3"/>
  <c r="W63" i="3"/>
  <c r="V63" i="3"/>
  <c r="V116" i="3"/>
  <c r="W116" i="3"/>
  <c r="Y116" i="3"/>
  <c r="X116" i="3"/>
  <c r="Y23" i="3"/>
  <c r="X23" i="3"/>
  <c r="V23" i="3"/>
  <c r="W23" i="3"/>
  <c r="V142" i="3"/>
  <c r="X142" i="3"/>
  <c r="Y142" i="3"/>
  <c r="W142" i="3"/>
  <c r="X193" i="3"/>
  <c r="W193" i="3"/>
  <c r="Y193" i="3"/>
  <c r="V193" i="3"/>
  <c r="X188" i="3"/>
  <c r="V188" i="3"/>
  <c r="Y188" i="3"/>
  <c r="W188" i="3"/>
  <c r="X87" i="3"/>
  <c r="Y87" i="3"/>
  <c r="W87" i="3"/>
  <c r="V87" i="3"/>
  <c r="V79" i="3"/>
  <c r="X79" i="3"/>
  <c r="Y79" i="3"/>
  <c r="W79" i="3"/>
  <c r="V31" i="3"/>
  <c r="Y31" i="3"/>
  <c r="W31" i="3"/>
  <c r="X31" i="3"/>
  <c r="X127" i="3"/>
  <c r="Y127" i="3"/>
  <c r="V127" i="3"/>
  <c r="W127" i="3"/>
  <c r="V51" i="3"/>
  <c r="Y51" i="3"/>
  <c r="X51" i="3"/>
  <c r="W51" i="3"/>
  <c r="V132" i="3"/>
  <c r="X132" i="3"/>
  <c r="W132" i="3"/>
  <c r="Y132" i="3"/>
  <c r="Y126" i="3"/>
  <c r="V126" i="3"/>
  <c r="W126" i="3"/>
  <c r="X126" i="3"/>
  <c r="X167" i="3"/>
  <c r="Y167" i="3"/>
  <c r="V167" i="3"/>
  <c r="W167" i="3"/>
  <c r="Y124" i="3"/>
  <c r="X124" i="3"/>
  <c r="W124" i="3"/>
  <c r="V124" i="3"/>
  <c r="Y125" i="3"/>
  <c r="W125" i="3"/>
  <c r="V125" i="3"/>
  <c r="X125" i="3"/>
  <c r="V139" i="3"/>
  <c r="Y139" i="3"/>
  <c r="W139" i="3"/>
  <c r="X139" i="3"/>
  <c r="X182" i="3"/>
  <c r="W182" i="3"/>
  <c r="V182" i="3"/>
  <c r="Y182" i="3"/>
  <c r="W69" i="3"/>
  <c r="X69" i="3"/>
  <c r="Y69" i="3"/>
  <c r="V69" i="3"/>
  <c r="W181" i="3"/>
  <c r="Y181" i="3"/>
  <c r="X181" i="3"/>
  <c r="V181" i="3"/>
  <c r="W180" i="3"/>
  <c r="Y180" i="3"/>
  <c r="V180" i="3"/>
  <c r="X180" i="3"/>
  <c r="W84" i="3"/>
  <c r="Y84" i="3"/>
  <c r="V84" i="3"/>
  <c r="X84" i="3"/>
  <c r="X168" i="3"/>
  <c r="V168" i="3"/>
  <c r="Y168" i="3"/>
  <c r="W168" i="3"/>
  <c r="Y26" i="3"/>
  <c r="X26" i="3"/>
  <c r="V26" i="3"/>
  <c r="W26" i="3"/>
  <c r="X184" i="3"/>
  <c r="W184" i="3"/>
  <c r="V184" i="3"/>
  <c r="Y184" i="3"/>
  <c r="X107" i="3"/>
  <c r="Y107" i="3"/>
  <c r="V107" i="3"/>
  <c r="W107" i="3"/>
  <c r="V97" i="3"/>
  <c r="W97" i="3"/>
  <c r="Y97" i="3"/>
  <c r="X97" i="3"/>
  <c r="Y45" i="3"/>
  <c r="V45" i="3"/>
  <c r="X45" i="3"/>
  <c r="W45" i="3"/>
  <c r="V112" i="3"/>
  <c r="X112" i="3"/>
  <c r="Y112" i="3"/>
  <c r="W112" i="3"/>
  <c r="V157" i="3"/>
  <c r="W157" i="3"/>
  <c r="Y157" i="3"/>
  <c r="X157" i="3"/>
  <c r="Y146" i="3"/>
  <c r="X146" i="3"/>
  <c r="V146" i="3"/>
  <c r="W146" i="3"/>
  <c r="X187" i="3"/>
  <c r="Y187" i="3"/>
  <c r="W187" i="3"/>
  <c r="V187" i="3"/>
  <c r="Y164" i="3"/>
  <c r="W164" i="3"/>
  <c r="V164" i="3"/>
  <c r="X164" i="3"/>
  <c r="Y101" i="3"/>
  <c r="W101" i="3"/>
  <c r="X101" i="3"/>
  <c r="V101" i="3"/>
  <c r="X159" i="3"/>
  <c r="W159" i="3"/>
  <c r="Y159" i="3"/>
  <c r="V159" i="3"/>
  <c r="W175" i="3"/>
  <c r="V175" i="3"/>
  <c r="X175" i="3"/>
  <c r="Y175" i="3"/>
  <c r="X121" i="3"/>
  <c r="V121" i="3"/>
  <c r="Y121" i="3"/>
  <c r="W121" i="3"/>
  <c r="X93" i="3"/>
  <c r="W93" i="3"/>
  <c r="Y93" i="3"/>
  <c r="V93" i="3"/>
  <c r="Y44" i="3"/>
  <c r="V44" i="3"/>
  <c r="X44" i="3"/>
  <c r="W44" i="3"/>
  <c r="X128" i="3"/>
  <c r="W128" i="3"/>
  <c r="Y128" i="3"/>
  <c r="V128" i="3"/>
  <c r="X148" i="3"/>
  <c r="Y148" i="3"/>
  <c r="W148" i="3"/>
  <c r="V148" i="3"/>
  <c r="X47" i="3"/>
  <c r="Y47" i="3"/>
  <c r="V47" i="3"/>
  <c r="W47" i="3"/>
  <c r="V32" i="3"/>
  <c r="X32" i="3"/>
  <c r="W32" i="3"/>
  <c r="Y32" i="3"/>
  <c r="W118" i="3"/>
  <c r="X118" i="3"/>
  <c r="Y118" i="3"/>
  <c r="V118" i="3"/>
  <c r="V77" i="3"/>
  <c r="X77" i="3"/>
  <c r="W77" i="3"/>
  <c r="Y77" i="3"/>
  <c r="Y66" i="3"/>
  <c r="W66" i="3"/>
  <c r="X66" i="3"/>
  <c r="V66" i="3"/>
  <c r="X158" i="3"/>
  <c r="W158" i="3"/>
  <c r="Y158" i="3"/>
  <c r="V158" i="3"/>
  <c r="Y99" i="3"/>
  <c r="W99" i="3"/>
  <c r="X99" i="3"/>
  <c r="V99" i="3"/>
  <c r="Y105" i="3"/>
  <c r="W105" i="3"/>
  <c r="X105" i="3"/>
  <c r="V105" i="3"/>
  <c r="V177" i="3"/>
  <c r="W177" i="3"/>
  <c r="X177" i="3"/>
  <c r="Y177" i="3"/>
  <c r="Y166" i="3"/>
  <c r="V166" i="3"/>
  <c r="X166" i="3"/>
  <c r="W166" i="3"/>
  <c r="W34" i="3"/>
  <c r="Y34" i="3"/>
  <c r="X34" i="3"/>
  <c r="V34" i="3"/>
  <c r="Y65" i="3"/>
  <c r="W65" i="3"/>
  <c r="X65" i="3"/>
  <c r="V65" i="3"/>
  <c r="V141" i="3"/>
  <c r="X141" i="3"/>
  <c r="W141" i="3"/>
  <c r="Y141" i="3"/>
  <c r="Y179" i="3"/>
  <c r="V179" i="3"/>
  <c r="X179" i="3"/>
  <c r="W179" i="3"/>
  <c r="X73" i="3"/>
  <c r="V73" i="3"/>
  <c r="W73" i="3"/>
  <c r="Y73" i="3"/>
  <c r="X120" i="3"/>
  <c r="V120" i="3"/>
  <c r="W120" i="3"/>
  <c r="Y120" i="3"/>
  <c r="X88" i="3"/>
  <c r="W88" i="3"/>
  <c r="Y88" i="3"/>
  <c r="V88" i="3"/>
  <c r="X108" i="3"/>
  <c r="W108" i="3"/>
  <c r="V108" i="3"/>
  <c r="Y108" i="3"/>
  <c r="Y64" i="3"/>
  <c r="X64" i="3"/>
  <c r="W64" i="3"/>
  <c r="V64" i="3"/>
  <c r="V176" i="3"/>
  <c r="W176" i="3"/>
  <c r="Y176" i="3"/>
  <c r="X176" i="3"/>
  <c r="X183" i="3"/>
  <c r="Y183" i="3"/>
  <c r="V183" i="3"/>
  <c r="W183" i="3"/>
  <c r="W55" i="3"/>
  <c r="X55" i="3"/>
  <c r="Y55" i="3"/>
  <c r="V55" i="3"/>
  <c r="X147" i="3"/>
  <c r="Y147" i="3"/>
  <c r="W147" i="3"/>
  <c r="V147" i="3"/>
  <c r="V71" i="3"/>
  <c r="Y71" i="3"/>
  <c r="W71" i="3"/>
  <c r="X71" i="3"/>
  <c r="V152" i="3"/>
  <c r="X152" i="3"/>
  <c r="W152" i="3"/>
  <c r="Y152" i="3"/>
  <c r="V56" i="3"/>
  <c r="X56" i="3"/>
  <c r="W56" i="3"/>
  <c r="Y56" i="3"/>
  <c r="V192" i="3"/>
  <c r="X192" i="3"/>
  <c r="W192" i="3"/>
  <c r="Y192" i="3"/>
  <c r="Y186" i="3"/>
  <c r="X186" i="3"/>
  <c r="W186" i="3"/>
  <c r="V186" i="3"/>
  <c r="W114" i="3"/>
  <c r="X114" i="3"/>
  <c r="Y114" i="3"/>
  <c r="V114" i="3"/>
  <c r="Y145" i="3"/>
  <c r="X145" i="3"/>
  <c r="V145" i="3"/>
  <c r="W145" i="3"/>
  <c r="Y85" i="3"/>
  <c r="X85" i="3"/>
  <c r="V85" i="3"/>
  <c r="W85" i="3"/>
  <c r="W30" i="3"/>
  <c r="Y30" i="3"/>
  <c r="X30" i="3"/>
  <c r="V30" i="3"/>
  <c r="X28" i="3"/>
  <c r="W28" i="3"/>
  <c r="V28" i="3"/>
  <c r="Y28" i="3"/>
  <c r="X123" i="3"/>
  <c r="Y123" i="3"/>
  <c r="V123" i="3"/>
  <c r="W123" i="3"/>
  <c r="X113" i="3"/>
  <c r="V113" i="3"/>
  <c r="Y113" i="3"/>
  <c r="W113" i="3"/>
  <c r="Y163" i="3"/>
  <c r="W163" i="3"/>
  <c r="V163" i="3"/>
  <c r="X163" i="3"/>
  <c r="W98" i="3"/>
  <c r="Y98" i="3"/>
  <c r="V98" i="3"/>
  <c r="X98" i="3"/>
  <c r="V52" i="3"/>
  <c r="X52" i="3"/>
  <c r="W52" i="3"/>
  <c r="Y52" i="3"/>
  <c r="Y25" i="3"/>
  <c r="X25" i="3"/>
  <c r="W25" i="3"/>
  <c r="V25" i="3"/>
  <c r="W75" i="3"/>
  <c r="Y75" i="3"/>
  <c r="V75" i="3"/>
  <c r="X75" i="3"/>
  <c r="Y106" i="3"/>
  <c r="X106" i="3"/>
  <c r="W106" i="3"/>
  <c r="V106" i="3"/>
  <c r="V137" i="3"/>
  <c r="Y137" i="3"/>
  <c r="W137" i="3"/>
  <c r="X137" i="3"/>
  <c r="Y42" i="3"/>
  <c r="V42" i="3"/>
  <c r="X42" i="3"/>
  <c r="W42" i="3"/>
  <c r="W29" i="3"/>
  <c r="X29" i="3"/>
  <c r="V29" i="3"/>
  <c r="Y29" i="3"/>
  <c r="V151" i="3"/>
  <c r="Y151" i="3"/>
  <c r="X151" i="3"/>
  <c r="W151" i="3"/>
  <c r="W54" i="3"/>
  <c r="V54" i="3"/>
  <c r="Y54" i="3"/>
  <c r="X54" i="3"/>
  <c r="Y20" i="3"/>
  <c r="X20" i="3"/>
  <c r="W20" i="3"/>
  <c r="V20" i="3"/>
  <c r="W134" i="3"/>
  <c r="X134" i="3"/>
  <c r="Y134" i="3"/>
  <c r="V134" i="3"/>
  <c r="Y165" i="3"/>
  <c r="W165" i="3"/>
  <c r="X165" i="3"/>
  <c r="V165" i="3"/>
  <c r="X81" i="3"/>
  <c r="W81" i="3"/>
  <c r="V81" i="3"/>
  <c r="Y81" i="3"/>
  <c r="W50" i="3"/>
  <c r="Y50" i="3"/>
  <c r="V50" i="3"/>
  <c r="X50" i="3"/>
  <c r="Y62" i="3"/>
  <c r="X62" i="3"/>
  <c r="V62" i="3"/>
  <c r="W62" i="3"/>
  <c r="V196" i="3"/>
  <c r="W196" i="3"/>
  <c r="X196" i="3"/>
  <c r="Y196" i="3"/>
  <c r="X122" i="3"/>
  <c r="V122" i="3"/>
  <c r="Y122" i="3"/>
  <c r="W122" i="3"/>
  <c r="V36" i="3"/>
  <c r="W36" i="3"/>
  <c r="Y36" i="3"/>
  <c r="X36" i="3"/>
  <c r="W174" i="3"/>
  <c r="V174" i="3"/>
  <c r="X174" i="3"/>
  <c r="Y174" i="3"/>
  <c r="V102" i="3"/>
  <c r="Y102" i="3"/>
  <c r="X102" i="3"/>
  <c r="W102" i="3"/>
  <c r="Y19" i="3"/>
  <c r="X19" i="3"/>
  <c r="V19" i="3"/>
  <c r="W19" i="3"/>
  <c r="W49" i="3"/>
  <c r="X49" i="3"/>
  <c r="Y49" i="3"/>
  <c r="V49" i="3"/>
  <c r="V136" i="3"/>
  <c r="X136" i="3"/>
  <c r="W136" i="3"/>
  <c r="Y136" i="3"/>
  <c r="Y46" i="3"/>
  <c r="V46" i="3"/>
  <c r="W46" i="3"/>
  <c r="X46" i="3"/>
  <c r="V72" i="3"/>
  <c r="X72" i="3"/>
  <c r="Y72" i="3"/>
  <c r="W72" i="3"/>
  <c r="Y86" i="3"/>
  <c r="X86" i="3"/>
  <c r="V86" i="3"/>
  <c r="W86" i="3"/>
  <c r="V178" i="3"/>
  <c r="Y178" i="3"/>
  <c r="X178" i="3"/>
  <c r="W178" i="3"/>
  <c r="W155" i="3"/>
  <c r="Y155" i="3"/>
  <c r="X155" i="3"/>
  <c r="V155" i="3"/>
  <c r="V111" i="3"/>
  <c r="Y111" i="3"/>
  <c r="X111" i="3"/>
  <c r="W111" i="3"/>
  <c r="W74" i="3"/>
  <c r="Y74" i="3"/>
  <c r="V74" i="3"/>
  <c r="X74" i="3"/>
  <c r="X82" i="3"/>
  <c r="W82" i="3"/>
  <c r="V82" i="3"/>
  <c r="Y82" i="3"/>
  <c r="V171" i="3"/>
  <c r="Y171" i="3"/>
  <c r="X171" i="3"/>
  <c r="W171" i="3"/>
  <c r="W94" i="3"/>
  <c r="X94" i="3"/>
  <c r="Y94" i="3"/>
  <c r="V94" i="3"/>
  <c r="W135" i="3"/>
  <c r="X135" i="3"/>
  <c r="Y135" i="3"/>
  <c r="V135" i="3"/>
  <c r="W40" i="3"/>
  <c r="Y40" i="3"/>
  <c r="V40" i="3"/>
  <c r="X40" i="3"/>
  <c r="W154" i="3"/>
  <c r="Y154" i="3"/>
  <c r="V154" i="3"/>
  <c r="X154" i="3"/>
  <c r="Y185" i="3"/>
  <c r="X185" i="3"/>
  <c r="W185" i="3"/>
  <c r="V185" i="3"/>
  <c r="W161" i="3"/>
  <c r="V161" i="3"/>
  <c r="X161" i="3"/>
  <c r="Y161" i="3"/>
  <c r="W70" i="3"/>
  <c r="Y70" i="3"/>
  <c r="V70" i="3"/>
  <c r="X70" i="3"/>
  <c r="X83" i="3"/>
  <c r="V83" i="3"/>
  <c r="Y83" i="3"/>
  <c r="W83" i="3"/>
  <c r="V140" i="3"/>
  <c r="Y140" i="3"/>
  <c r="W140" i="3"/>
  <c r="X140" i="3"/>
  <c r="W149" i="3"/>
  <c r="X149" i="3"/>
  <c r="Y149" i="3"/>
  <c r="V149" i="3"/>
  <c r="V96" i="3"/>
  <c r="Y96" i="3"/>
  <c r="X96" i="3"/>
  <c r="W96" i="3"/>
  <c r="V43" i="3"/>
  <c r="Y43" i="3"/>
  <c r="W43" i="3"/>
  <c r="X43" i="3"/>
  <c r="V78" i="3"/>
  <c r="Y78" i="3"/>
  <c r="X78" i="3"/>
  <c r="W78" i="3"/>
  <c r="V37" i="3"/>
  <c r="W37" i="3"/>
  <c r="Y37" i="3"/>
  <c r="X37" i="3"/>
  <c r="Y144" i="3"/>
  <c r="X144" i="3"/>
  <c r="W144" i="3"/>
  <c r="V144" i="3"/>
  <c r="X138" i="3"/>
  <c r="Y138" i="3"/>
  <c r="W138" i="3"/>
  <c r="V138" i="3"/>
  <c r="V92" i="3"/>
  <c r="X92" i="3"/>
  <c r="W92" i="3"/>
  <c r="Y92" i="3"/>
  <c r="V117" i="3"/>
  <c r="X117" i="3"/>
  <c r="W117" i="3"/>
  <c r="Y117" i="3"/>
  <c r="W95" i="3"/>
  <c r="X95" i="3"/>
  <c r="Y95" i="3"/>
  <c r="V95" i="3"/>
  <c r="V91" i="3"/>
  <c r="Y91" i="3"/>
  <c r="X91" i="3"/>
  <c r="W91" i="3"/>
  <c r="V172" i="3"/>
  <c r="X172" i="3"/>
  <c r="Y172" i="3"/>
  <c r="W172" i="3"/>
  <c r="V131" i="3"/>
  <c r="Y131" i="3"/>
  <c r="W131" i="3"/>
  <c r="X131" i="3"/>
  <c r="V156" i="3"/>
  <c r="W156" i="3"/>
  <c r="Y156" i="3"/>
  <c r="X156" i="3"/>
  <c r="X162" i="3"/>
  <c r="W162" i="3"/>
  <c r="V162" i="3"/>
  <c r="Y162" i="3"/>
  <c r="W129" i="3"/>
  <c r="Y129" i="3"/>
  <c r="V129" i="3"/>
  <c r="X129" i="3"/>
  <c r="V191" i="3"/>
  <c r="Y191" i="3"/>
  <c r="W191" i="3"/>
  <c r="X191" i="3"/>
  <c r="W115" i="3"/>
  <c r="Y115" i="3"/>
  <c r="X115" i="3"/>
  <c r="V115" i="3"/>
  <c r="W195" i="3"/>
  <c r="X195" i="3"/>
  <c r="Y195" i="3"/>
  <c r="V195" i="3"/>
  <c r="X60" i="3"/>
  <c r="W60" i="3"/>
  <c r="V60" i="3"/>
  <c r="Y60" i="3"/>
  <c r="W194" i="3"/>
  <c r="X194" i="3"/>
  <c r="Y194" i="3"/>
  <c r="V194" i="3"/>
  <c r="Y21" i="3"/>
  <c r="X21" i="3"/>
  <c r="W21" i="3"/>
  <c r="V21" i="3"/>
  <c r="X33" i="3"/>
  <c r="Y33" i="3"/>
  <c r="W33" i="3"/>
  <c r="V33" i="3"/>
  <c r="W130" i="3"/>
  <c r="Y130" i="3"/>
  <c r="V130" i="3"/>
  <c r="X130" i="3"/>
  <c r="Y17" i="3"/>
  <c r="W17" i="3"/>
  <c r="X17" i="3"/>
  <c r="Y18" i="3"/>
  <c r="X18" i="3"/>
  <c r="V18" i="3"/>
  <c r="W18" i="3"/>
  <c r="AA190" i="3"/>
  <c r="AA188" i="3"/>
  <c r="B18" i="14"/>
  <c r="D70" i="1"/>
  <c r="C24" i="1"/>
  <c r="F68" i="1" s="1"/>
  <c r="C25" i="1"/>
  <c r="B25" i="1"/>
  <c r="F90" i="32" l="1"/>
  <c r="F32" i="1"/>
  <c r="F27" i="32"/>
  <c r="F44" i="32"/>
  <c r="F55" i="32"/>
  <c r="F75" i="32"/>
  <c r="F56" i="32"/>
  <c r="F66" i="32"/>
  <c r="F57" i="32"/>
  <c r="F88" i="32"/>
  <c r="F78" i="32"/>
  <c r="F58" i="32"/>
  <c r="F89" i="32"/>
  <c r="F59" i="32"/>
  <c r="F40" i="32"/>
  <c r="F70" i="32"/>
  <c r="F41" i="32"/>
  <c r="F82" i="32"/>
  <c r="F42" i="32"/>
  <c r="F72" i="32"/>
  <c r="F33" i="32"/>
  <c r="F43" i="32"/>
  <c r="F53" i="32"/>
  <c r="F63" i="32"/>
  <c r="F73" i="32"/>
  <c r="F84" i="32"/>
  <c r="F34" i="32"/>
  <c r="F74" i="32"/>
  <c r="F45" i="32"/>
  <c r="F86" i="32"/>
  <c r="F46" i="32"/>
  <c r="F87" i="32"/>
  <c r="F37" i="32"/>
  <c r="F67" i="32"/>
  <c r="F38" i="32"/>
  <c r="F39" i="32"/>
  <c r="F69" i="32"/>
  <c r="F50" i="32"/>
  <c r="F61" i="32"/>
  <c r="F71" i="32"/>
  <c r="F52" i="32"/>
  <c r="F54" i="32"/>
  <c r="F64" i="32"/>
  <c r="F85" i="32"/>
  <c r="F35" i="32"/>
  <c r="F65" i="32"/>
  <c r="F36" i="32"/>
  <c r="F76" i="32"/>
  <c r="F47" i="32"/>
  <c r="F77" i="32"/>
  <c r="F48" i="32"/>
  <c r="F68" i="32"/>
  <c r="F79" i="32"/>
  <c r="F49" i="32"/>
  <c r="F60" i="32"/>
  <c r="F81" i="32"/>
  <c r="F51" i="32"/>
  <c r="F62" i="32"/>
  <c r="F83" i="32"/>
  <c r="F23" i="32"/>
  <c r="F21" i="32"/>
  <c r="F24" i="32"/>
  <c r="F22" i="32"/>
  <c r="F26" i="32"/>
  <c r="F25" i="32"/>
  <c r="F18" i="32"/>
  <c r="F19" i="32"/>
  <c r="F57" i="1"/>
  <c r="F70" i="1"/>
  <c r="F20" i="32"/>
  <c r="F80" i="32"/>
  <c r="AA157" i="3"/>
  <c r="AA95" i="3"/>
  <c r="AA167" i="3"/>
  <c r="AA106" i="3"/>
  <c r="AA33" i="3"/>
  <c r="AA189" i="3"/>
  <c r="AA30" i="3"/>
  <c r="AA122" i="3"/>
  <c r="AA52" i="3"/>
  <c r="AA45" i="3"/>
  <c r="AA174" i="3"/>
  <c r="AA66" i="3"/>
  <c r="AA75" i="3"/>
  <c r="AA101" i="3"/>
  <c r="AA127" i="3"/>
  <c r="AA113" i="3"/>
  <c r="AA130" i="3"/>
  <c r="AA160" i="3"/>
  <c r="AA154" i="3"/>
  <c r="AA47" i="3"/>
  <c r="AA119" i="3"/>
  <c r="AA124" i="3"/>
  <c r="AA50" i="3"/>
  <c r="AA172" i="3"/>
  <c r="AA195" i="3"/>
  <c r="AA67" i="3"/>
  <c r="AA77" i="3"/>
  <c r="AA103" i="3"/>
  <c r="AA73" i="3"/>
  <c r="AA43" i="3"/>
  <c r="AA71" i="3"/>
  <c r="AA139" i="3"/>
  <c r="AA88" i="3"/>
  <c r="AA116" i="3"/>
  <c r="AA162" i="3"/>
  <c r="AA61" i="3"/>
  <c r="AA148" i="3"/>
  <c r="AA81" i="3"/>
  <c r="AA42" i="3"/>
  <c r="AA65" i="3"/>
  <c r="AA58" i="3"/>
  <c r="AA150" i="3"/>
  <c r="AA29" i="3"/>
  <c r="AA28" i="3"/>
  <c r="AA35" i="3"/>
  <c r="AA161" i="3"/>
  <c r="AA39" i="3"/>
  <c r="AA19" i="3"/>
  <c r="AA129" i="3"/>
  <c r="AA133" i="3"/>
  <c r="AA184" i="3"/>
  <c r="AA68" i="3"/>
  <c r="AA97" i="3"/>
  <c r="AA49" i="3"/>
  <c r="AA114" i="3"/>
  <c r="AA22" i="3"/>
  <c r="AA96" i="3"/>
  <c r="AA163" i="3"/>
  <c r="AA135" i="3"/>
  <c r="AA64" i="3"/>
  <c r="AA152" i="3"/>
  <c r="AA100" i="3"/>
  <c r="AA90" i="3"/>
  <c r="AA23" i="3"/>
  <c r="AA179" i="3"/>
  <c r="AA151" i="3"/>
  <c r="AA136" i="3"/>
  <c r="AA104" i="3"/>
  <c r="AA125" i="3"/>
  <c r="AA169" i="3"/>
  <c r="AA63" i="3"/>
  <c r="AA98" i="3"/>
  <c r="AA44" i="3"/>
  <c r="AA38" i="3"/>
  <c r="AA137" i="3"/>
  <c r="AA177" i="3"/>
  <c r="AA173" i="3"/>
  <c r="AA156" i="3"/>
  <c r="AA112" i="3"/>
  <c r="AA196" i="3"/>
  <c r="AA159" i="3"/>
  <c r="AA111" i="3"/>
  <c r="AA27" i="3"/>
  <c r="F69" i="1"/>
  <c r="AA147" i="3"/>
  <c r="AA145" i="3"/>
  <c r="AA78" i="3"/>
  <c r="AA76" i="3"/>
  <c r="AA83" i="3"/>
  <c r="AA72" i="3"/>
  <c r="AA25" i="3"/>
  <c r="AA180" i="3"/>
  <c r="AA51" i="3"/>
  <c r="AA141" i="3"/>
  <c r="AA142" i="3"/>
  <c r="AA117" i="3"/>
  <c r="AA24" i="3"/>
  <c r="AA89" i="3"/>
  <c r="AA193" i="3"/>
  <c r="AA128" i="3"/>
  <c r="AA70" i="3"/>
  <c r="AA40" i="3"/>
  <c r="AA109" i="3"/>
  <c r="AA168" i="3"/>
  <c r="AA56" i="3"/>
  <c r="AA115" i="3"/>
  <c r="AA55" i="3"/>
  <c r="AA140" i="3"/>
  <c r="AA53" i="3"/>
  <c r="AA99" i="3"/>
  <c r="AA164" i="3"/>
  <c r="AA171" i="3"/>
  <c r="AA146" i="3"/>
  <c r="AA86" i="3"/>
  <c r="AA69" i="3"/>
  <c r="AA62" i="3"/>
  <c r="AA21" i="3"/>
  <c r="AA26" i="3"/>
  <c r="AA74" i="3"/>
  <c r="AA41" i="3"/>
  <c r="AA183" i="3"/>
  <c r="AA131" i="3"/>
  <c r="AA93" i="3"/>
  <c r="AA87" i="3"/>
  <c r="AA132" i="3"/>
  <c r="AA120" i="3"/>
  <c r="AA181" i="3"/>
  <c r="AA34" i="3"/>
  <c r="AA153" i="3"/>
  <c r="AA82" i="3"/>
  <c r="F31" i="32"/>
  <c r="F32" i="32"/>
  <c r="AA194" i="3"/>
  <c r="AA105" i="3"/>
  <c r="AA165" i="3"/>
  <c r="AA158" i="3"/>
  <c r="AA102" i="3"/>
  <c r="AA143" i="3"/>
  <c r="AA20" i="3"/>
  <c r="AA134" i="3"/>
  <c r="AA176" i="3"/>
  <c r="AA144" i="3"/>
  <c r="AA191" i="3"/>
  <c r="AA138" i="3"/>
  <c r="AA18" i="3"/>
  <c r="AA166" i="3"/>
  <c r="AA107" i="3"/>
  <c r="AA84" i="3"/>
  <c r="AA32" i="3"/>
  <c r="AA57" i="3"/>
  <c r="AA175" i="3"/>
  <c r="AA118" i="3"/>
  <c r="AA79" i="3"/>
  <c r="AA85" i="3"/>
  <c r="AA178" i="3"/>
  <c r="AA48" i="3"/>
  <c r="AA110" i="3"/>
  <c r="AA182" i="3"/>
  <c r="AA108" i="3"/>
  <c r="AA59" i="3"/>
  <c r="AA80" i="3"/>
  <c r="AA92" i="3"/>
  <c r="AA17" i="3"/>
  <c r="C20" i="15" s="1"/>
  <c r="AA31" i="3"/>
  <c r="AA186" i="3"/>
  <c r="AA54" i="3"/>
  <c r="AA126" i="3"/>
  <c r="AA155" i="3"/>
  <c r="AA37" i="3"/>
  <c r="AA94" i="3"/>
  <c r="AA91" i="3"/>
  <c r="AA121" i="3"/>
  <c r="AA149" i="3"/>
  <c r="AA192" i="3"/>
  <c r="AA36" i="3"/>
  <c r="AA187" i="3"/>
  <c r="AA170" i="3"/>
  <c r="AA60" i="3"/>
  <c r="AA46" i="3"/>
  <c r="AA185" i="3"/>
  <c r="AA123" i="3"/>
  <c r="P14" i="15" l="1"/>
  <c r="P15" i="15" s="1"/>
  <c r="C19" i="15"/>
  <c r="G13" i="15" s="1"/>
  <c r="F64" i="1"/>
  <c r="F65" i="1"/>
  <c r="F66" i="1"/>
  <c r="A17" i="9" l="1"/>
  <c r="B17" i="9"/>
  <c r="C17" i="9"/>
  <c r="E17" i="9"/>
  <c r="F17" i="9"/>
  <c r="X16" i="13" l="1"/>
  <c r="D64" i="1"/>
  <c r="D65" i="1"/>
  <c r="D66" i="1"/>
  <c r="D51" i="1" l="1"/>
  <c r="F76" i="1" l="1"/>
  <c r="D76" i="1"/>
  <c r="D75" i="1"/>
  <c r="F74" i="1"/>
  <c r="D74" i="1"/>
  <c r="F73" i="1"/>
  <c r="D73" i="1"/>
  <c r="F72" i="1"/>
  <c r="D72" i="1"/>
  <c r="F63" i="1"/>
  <c r="D63" i="1"/>
  <c r="F62" i="1"/>
  <c r="D62" i="1"/>
  <c r="F61" i="1"/>
  <c r="D61" i="1"/>
  <c r="F60" i="1"/>
  <c r="D60" i="1"/>
  <c r="F59" i="1"/>
  <c r="D59" i="1"/>
  <c r="F58" i="1"/>
  <c r="D58" i="1"/>
  <c r="F56" i="1"/>
  <c r="D56" i="1"/>
  <c r="F55" i="1"/>
  <c r="D55" i="1"/>
  <c r="F54" i="1"/>
  <c r="D54" i="1"/>
  <c r="F53" i="1"/>
  <c r="D53" i="1"/>
  <c r="F52" i="1"/>
  <c r="D52" i="1"/>
  <c r="F51" i="1"/>
  <c r="F50" i="1"/>
  <c r="D50" i="1"/>
  <c r="F49" i="1"/>
  <c r="D49" i="1"/>
  <c r="F48" i="1"/>
  <c r="D48" i="1"/>
  <c r="F47" i="1"/>
  <c r="D47" i="1"/>
  <c r="F46" i="1"/>
  <c r="D46" i="1"/>
  <c r="F45" i="1"/>
  <c r="D45" i="1"/>
  <c r="C20" i="33" s="1"/>
  <c r="F44" i="1"/>
  <c r="D44" i="1"/>
  <c r="F43" i="1"/>
  <c r="F41" i="1"/>
  <c r="D41" i="1"/>
  <c r="F40" i="1"/>
  <c r="D40" i="1"/>
  <c r="F39" i="1"/>
  <c r="D39" i="1"/>
  <c r="F38" i="1"/>
  <c r="D38" i="1"/>
  <c r="D37" i="1"/>
  <c r="F36" i="1"/>
  <c r="D36" i="1"/>
  <c r="F34" i="1"/>
  <c r="D34" i="1"/>
  <c r="D33" i="1"/>
  <c r="J31" i="1"/>
  <c r="D31" i="1"/>
  <c r="C64" i="29" s="1"/>
  <c r="J30" i="1"/>
  <c r="D30" i="1"/>
  <c r="C19" i="33" s="1"/>
  <c r="F30" i="1"/>
  <c r="W16" i="13"/>
  <c r="C24" i="33" l="1"/>
  <c r="D19" i="33" s="1"/>
  <c r="E19" i="33" s="1"/>
  <c r="C69" i="29"/>
  <c r="D25" i="1"/>
  <c r="F75" i="1"/>
  <c r="F37" i="1"/>
  <c r="F33" i="1"/>
  <c r="F31" i="1"/>
  <c r="D21" i="33" l="1"/>
  <c r="E21" i="33" s="1"/>
  <c r="D20" i="33"/>
  <c r="E20" i="33" s="1"/>
  <c r="D23" i="33"/>
  <c r="E23" i="33" s="1"/>
  <c r="D22" i="33"/>
  <c r="E22" i="33" s="1"/>
  <c r="K16" i="20"/>
  <c r="K16" i="19"/>
  <c r="L16" i="18"/>
  <c r="L16" i="16"/>
  <c r="L68" i="26"/>
  <c r="H68" i="26"/>
  <c r="I68" i="26"/>
  <c r="L67" i="23"/>
  <c r="H67" i="23"/>
  <c r="L68" i="5"/>
  <c r="H68" i="5"/>
  <c r="I68" i="5"/>
  <c r="L68" i="25"/>
  <c r="H68" i="25"/>
  <c r="U20" i="26" l="1"/>
  <c r="U19" i="26"/>
  <c r="U20" i="25"/>
  <c r="U19" i="25"/>
  <c r="U19" i="23"/>
  <c r="U18" i="23"/>
  <c r="U20" i="5"/>
  <c r="U18" i="26" l="1"/>
  <c r="U18" i="25"/>
  <c r="U17" i="23"/>
  <c r="U19" i="5"/>
  <c r="U18" i="5"/>
  <c r="Y18" i="13" l="1"/>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Y101" i="13"/>
  <c r="Y102" i="13"/>
  <c r="Y103" i="13"/>
  <c r="Y104" i="13"/>
  <c r="Y105" i="13"/>
  <c r="Y106" i="13"/>
  <c r="Y107" i="13"/>
  <c r="Y108" i="13"/>
  <c r="Y109" i="13"/>
  <c r="Y110" i="13"/>
  <c r="Y111" i="13"/>
  <c r="Y112" i="13"/>
  <c r="Y113" i="13"/>
  <c r="Y114" i="13"/>
  <c r="Y115" i="13"/>
  <c r="Y116" i="13"/>
  <c r="Y117" i="13"/>
  <c r="Y118" i="13"/>
  <c r="Y119" i="13"/>
  <c r="Y120" i="13"/>
  <c r="Y121" i="13"/>
  <c r="Y122" i="13"/>
  <c r="Y123" i="13"/>
  <c r="Y124" i="13"/>
  <c r="Y125" i="13"/>
  <c r="Y126" i="13"/>
  <c r="Y127" i="13"/>
  <c r="Y128" i="13"/>
  <c r="Y129" i="13"/>
  <c r="Y130" i="13"/>
  <c r="Y131" i="13"/>
  <c r="Y132" i="13"/>
  <c r="Y133" i="13"/>
  <c r="Y134" i="13"/>
  <c r="Y135" i="13"/>
  <c r="Y136" i="13"/>
  <c r="Y137" i="13"/>
  <c r="Y138" i="13"/>
  <c r="Y139" i="13"/>
  <c r="Y140" i="13"/>
  <c r="Y141" i="13"/>
  <c r="Y142" i="13"/>
  <c r="Y143" i="13"/>
  <c r="Y144" i="13"/>
  <c r="Y145" i="13"/>
  <c r="Y146" i="13"/>
  <c r="Y147" i="13"/>
  <c r="Y148" i="13"/>
  <c r="Y149" i="13"/>
  <c r="Y150" i="13"/>
  <c r="Y151" i="13"/>
  <c r="Y152" i="13"/>
  <c r="Y153" i="13"/>
  <c r="Y154" i="13"/>
  <c r="Y155" i="13"/>
  <c r="Y156" i="13"/>
  <c r="Y157" i="13"/>
  <c r="Y158" i="13"/>
  <c r="Y159" i="13"/>
  <c r="Y160" i="13"/>
  <c r="Y161" i="13"/>
  <c r="Y162" i="13"/>
  <c r="Y163" i="13"/>
  <c r="Y164" i="13"/>
  <c r="Y165" i="13"/>
  <c r="Y166" i="13"/>
  <c r="Y167" i="13"/>
  <c r="Y168" i="13"/>
  <c r="Y169" i="13"/>
  <c r="Y170" i="13"/>
  <c r="Y171" i="13"/>
  <c r="Y172" i="13"/>
  <c r="Y173" i="13"/>
  <c r="Y174" i="13"/>
  <c r="Y175" i="13"/>
  <c r="Y176" i="13"/>
  <c r="Y177" i="13"/>
  <c r="Y178" i="13"/>
  <c r="Y179" i="13"/>
  <c r="Y180" i="13"/>
  <c r="Y181" i="13"/>
  <c r="Y182" i="13"/>
  <c r="Y183" i="13"/>
  <c r="Y184" i="13"/>
  <c r="Y185" i="13"/>
  <c r="Y186" i="13"/>
  <c r="Y187" i="13"/>
  <c r="Y188" i="13"/>
  <c r="Y189" i="13"/>
  <c r="Y190" i="13"/>
  <c r="Y191" i="13"/>
  <c r="Y192" i="13"/>
  <c r="Y193" i="13"/>
  <c r="Y194" i="13"/>
  <c r="Y195" i="13"/>
  <c r="Y196" i="13"/>
  <c r="Y17" i="13"/>
  <c r="D55" i="28"/>
  <c r="D54" i="28"/>
  <c r="D53" i="28"/>
  <c r="D52" i="28"/>
  <c r="D51" i="28"/>
  <c r="D50" i="28"/>
  <c r="D49" i="28"/>
  <c r="D48" i="28"/>
  <c r="D47" i="28"/>
  <c r="D46" i="28"/>
  <c r="D30" i="28"/>
  <c r="D29" i="28"/>
  <c r="D28" i="28"/>
  <c r="D27" i="28"/>
  <c r="D26" i="28"/>
  <c r="D35" i="28"/>
  <c r="D34" i="28"/>
  <c r="D33" i="28"/>
  <c r="D32" i="28"/>
  <c r="D31" i="28"/>
  <c r="D45" i="28"/>
  <c r="D44" i="28"/>
  <c r="D43" i="28"/>
  <c r="D42" i="28"/>
  <c r="D41" i="28"/>
  <c r="B67" i="28" l="1"/>
  <c r="D65" i="28"/>
  <c r="D64" i="28"/>
  <c r="D63" i="28"/>
  <c r="D62" i="28"/>
  <c r="D61" i="28"/>
  <c r="D60" i="28"/>
  <c r="D59" i="28"/>
  <c r="D58" i="28"/>
  <c r="D57" i="28"/>
  <c r="D56" i="28"/>
  <c r="D40" i="28"/>
  <c r="D39" i="28"/>
  <c r="D38" i="28"/>
  <c r="D37" i="28"/>
  <c r="D36" i="28"/>
  <c r="D25" i="28"/>
  <c r="D24" i="28"/>
  <c r="D23" i="28"/>
  <c r="D22" i="28"/>
  <c r="D21" i="28"/>
  <c r="D20" i="28"/>
  <c r="D19" i="28"/>
  <c r="D18" i="28"/>
  <c r="D17" i="28"/>
  <c r="D16" i="28"/>
  <c r="D12" i="28" l="1"/>
  <c r="D67" i="28"/>
  <c r="D13" i="28" l="1"/>
  <c r="C67" i="28"/>
  <c r="D68" i="26" l="1"/>
  <c r="B68" i="26"/>
  <c r="D68" i="25"/>
  <c r="B68" i="25"/>
  <c r="D67" i="23"/>
  <c r="B67" i="23"/>
  <c r="D68" i="5"/>
  <c r="B68" i="5"/>
  <c r="C38" i="14" l="1"/>
  <c r="D38" i="14"/>
  <c r="E38" i="14"/>
  <c r="F38" i="14"/>
  <c r="G38" i="14"/>
  <c r="M68" i="26" l="1"/>
  <c r="K68" i="26"/>
  <c r="G68" i="26"/>
  <c r="U17" i="26"/>
  <c r="U16" i="26"/>
  <c r="M68" i="25"/>
  <c r="K68" i="25"/>
  <c r="I68" i="25"/>
  <c r="G68" i="25"/>
  <c r="U17" i="25"/>
  <c r="U16" i="25"/>
  <c r="M67" i="23"/>
  <c r="K67" i="23"/>
  <c r="I67" i="23"/>
  <c r="G67" i="23"/>
  <c r="U16" i="23"/>
  <c r="U15" i="23"/>
  <c r="U16" i="5"/>
  <c r="U17" i="5"/>
  <c r="K68" i="5" l="1"/>
  <c r="M68" i="5"/>
  <c r="G68" i="5"/>
  <c r="A18" i="20"/>
  <c r="B18" i="20"/>
  <c r="C18" i="20"/>
  <c r="A19" i="20"/>
  <c r="B19" i="20"/>
  <c r="C19" i="20"/>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5" i="20"/>
  <c r="B45" i="20"/>
  <c r="C45" i="20"/>
  <c r="A46" i="20"/>
  <c r="B46" i="20"/>
  <c r="C46" i="20"/>
  <c r="A47" i="20"/>
  <c r="B47" i="20"/>
  <c r="C47" i="20"/>
  <c r="A48" i="20"/>
  <c r="B48" i="20"/>
  <c r="C48" i="20"/>
  <c r="A49" i="20"/>
  <c r="B49" i="20"/>
  <c r="C49" i="20"/>
  <c r="A50" i="20"/>
  <c r="B50" i="20"/>
  <c r="C50" i="20"/>
  <c r="A51" i="20"/>
  <c r="B51" i="20"/>
  <c r="C51" i="20"/>
  <c r="A52" i="20"/>
  <c r="B52" i="20"/>
  <c r="C52" i="20"/>
  <c r="A53" i="20"/>
  <c r="B53" i="20"/>
  <c r="C53" i="20"/>
  <c r="A54" i="20"/>
  <c r="B54" i="20"/>
  <c r="C54" i="20"/>
  <c r="A55" i="20"/>
  <c r="B55" i="20"/>
  <c r="C55" i="20"/>
  <c r="A56" i="20"/>
  <c r="B56" i="20"/>
  <c r="C56" i="20"/>
  <c r="A57" i="20"/>
  <c r="B57" i="20"/>
  <c r="C57" i="20"/>
  <c r="A58" i="20"/>
  <c r="B58" i="20"/>
  <c r="C58" i="20"/>
  <c r="A59" i="20"/>
  <c r="B59" i="20"/>
  <c r="C59" i="20"/>
  <c r="A60" i="20"/>
  <c r="B60" i="20"/>
  <c r="C60" i="20"/>
  <c r="A61" i="20"/>
  <c r="B61" i="20"/>
  <c r="C61" i="20"/>
  <c r="A62" i="20"/>
  <c r="B62" i="20"/>
  <c r="C62" i="20"/>
  <c r="A63" i="20"/>
  <c r="B63" i="20"/>
  <c r="C63" i="20"/>
  <c r="A64" i="20"/>
  <c r="B64" i="20"/>
  <c r="C64" i="20"/>
  <c r="A65" i="20"/>
  <c r="B65" i="20"/>
  <c r="C65" i="20"/>
  <c r="A66" i="20"/>
  <c r="B66" i="20"/>
  <c r="C66" i="20"/>
  <c r="A67" i="20"/>
  <c r="B67" i="20"/>
  <c r="C67" i="20"/>
  <c r="A68" i="20"/>
  <c r="B68" i="20"/>
  <c r="C68" i="20"/>
  <c r="A69" i="20"/>
  <c r="B69" i="20"/>
  <c r="C69" i="20"/>
  <c r="A70" i="20"/>
  <c r="B70" i="20"/>
  <c r="C70" i="20"/>
  <c r="A71" i="20"/>
  <c r="B71" i="20"/>
  <c r="C71" i="20"/>
  <c r="A72" i="20"/>
  <c r="B72" i="20"/>
  <c r="C72" i="20"/>
  <c r="A73" i="20"/>
  <c r="B73" i="20"/>
  <c r="C73" i="20"/>
  <c r="A74" i="20"/>
  <c r="B74" i="20"/>
  <c r="C74" i="20"/>
  <c r="A75" i="20"/>
  <c r="B75" i="20"/>
  <c r="C75" i="20"/>
  <c r="A76" i="20"/>
  <c r="B76" i="20"/>
  <c r="C76" i="20"/>
  <c r="A77" i="20"/>
  <c r="B77" i="20"/>
  <c r="C77" i="20"/>
  <c r="A78" i="20"/>
  <c r="B78" i="20"/>
  <c r="C78" i="20"/>
  <c r="A79" i="20"/>
  <c r="B79" i="20"/>
  <c r="C79" i="20"/>
  <c r="A80" i="20"/>
  <c r="B80" i="20"/>
  <c r="C80" i="20"/>
  <c r="A81" i="20"/>
  <c r="B81" i="20"/>
  <c r="C81" i="20"/>
  <c r="A82" i="20"/>
  <c r="B82" i="20"/>
  <c r="C82" i="20"/>
  <c r="A83" i="20"/>
  <c r="B83" i="20"/>
  <c r="C83" i="20"/>
  <c r="A84" i="20"/>
  <c r="B84" i="20"/>
  <c r="C84" i="20"/>
  <c r="A85" i="20"/>
  <c r="B85" i="20"/>
  <c r="C85" i="20"/>
  <c r="A86" i="20"/>
  <c r="B86" i="20"/>
  <c r="C86" i="20"/>
  <c r="A87" i="20"/>
  <c r="B87" i="20"/>
  <c r="C87" i="20"/>
  <c r="A88" i="20"/>
  <c r="B88" i="20"/>
  <c r="C88" i="20"/>
  <c r="A89" i="20"/>
  <c r="B89" i="20"/>
  <c r="C89" i="20"/>
  <c r="A90" i="20"/>
  <c r="B90" i="20"/>
  <c r="C90" i="20"/>
  <c r="A91" i="20"/>
  <c r="B91" i="20"/>
  <c r="C91" i="20"/>
  <c r="A92" i="20"/>
  <c r="B92" i="20"/>
  <c r="C92" i="20"/>
  <c r="A93" i="20"/>
  <c r="B93" i="20"/>
  <c r="C93" i="20"/>
  <c r="A94" i="20"/>
  <c r="B94" i="20"/>
  <c r="C94" i="20"/>
  <c r="A95" i="20"/>
  <c r="B95" i="20"/>
  <c r="C95" i="20"/>
  <c r="A96" i="20"/>
  <c r="B96" i="20"/>
  <c r="C96" i="20"/>
  <c r="A97" i="20"/>
  <c r="B97" i="20"/>
  <c r="C97" i="20"/>
  <c r="A98" i="20"/>
  <c r="B98" i="20"/>
  <c r="C98" i="20"/>
  <c r="A99" i="20"/>
  <c r="B99" i="20"/>
  <c r="C99" i="20"/>
  <c r="A100" i="20"/>
  <c r="B100" i="20"/>
  <c r="C100" i="20"/>
  <c r="A101" i="20"/>
  <c r="B101" i="20"/>
  <c r="C101" i="20"/>
  <c r="A102" i="20"/>
  <c r="B102" i="20"/>
  <c r="C102" i="20"/>
  <c r="A103" i="20"/>
  <c r="B103" i="20"/>
  <c r="C103" i="20"/>
  <c r="A104" i="20"/>
  <c r="B104" i="20"/>
  <c r="C104" i="20"/>
  <c r="A105" i="20"/>
  <c r="B105" i="20"/>
  <c r="C105" i="20"/>
  <c r="A106" i="20"/>
  <c r="B106" i="20"/>
  <c r="C106" i="20"/>
  <c r="A107" i="20"/>
  <c r="B107" i="20"/>
  <c r="C107" i="20"/>
  <c r="A108" i="20"/>
  <c r="B108" i="20"/>
  <c r="C108" i="20"/>
  <c r="A109" i="20"/>
  <c r="B109" i="20"/>
  <c r="C109" i="20"/>
  <c r="A110" i="20"/>
  <c r="B110" i="20"/>
  <c r="C110" i="20"/>
  <c r="A111" i="20"/>
  <c r="B111" i="20"/>
  <c r="C111" i="20"/>
  <c r="A112" i="20"/>
  <c r="B112" i="20"/>
  <c r="C112" i="20"/>
  <c r="A113" i="20"/>
  <c r="B113" i="20"/>
  <c r="C113" i="20"/>
  <c r="A114" i="20"/>
  <c r="B114" i="20"/>
  <c r="C114" i="20"/>
  <c r="A115" i="20"/>
  <c r="B115" i="20"/>
  <c r="C115" i="20"/>
  <c r="A116" i="20"/>
  <c r="B116" i="20"/>
  <c r="C116" i="20"/>
  <c r="A117" i="20"/>
  <c r="B117" i="20"/>
  <c r="C117" i="20"/>
  <c r="A118" i="20"/>
  <c r="B118" i="20"/>
  <c r="C118" i="20"/>
  <c r="A119" i="20"/>
  <c r="B119" i="20"/>
  <c r="C119" i="20"/>
  <c r="A120" i="20"/>
  <c r="B120" i="20"/>
  <c r="C120" i="20"/>
  <c r="A121" i="20"/>
  <c r="B121" i="20"/>
  <c r="C121" i="20"/>
  <c r="A122" i="20"/>
  <c r="B122" i="20"/>
  <c r="C122" i="20"/>
  <c r="A123" i="20"/>
  <c r="B123" i="20"/>
  <c r="C123" i="20"/>
  <c r="A124" i="20"/>
  <c r="B124" i="20"/>
  <c r="C124" i="20"/>
  <c r="A125" i="20"/>
  <c r="B125" i="20"/>
  <c r="C125" i="20"/>
  <c r="A126" i="20"/>
  <c r="B126" i="20"/>
  <c r="C126" i="20"/>
  <c r="A127" i="20"/>
  <c r="B127" i="20"/>
  <c r="C127" i="20"/>
  <c r="A128" i="20"/>
  <c r="B128" i="20"/>
  <c r="C128" i="20"/>
  <c r="A129" i="20"/>
  <c r="B129" i="20"/>
  <c r="C129" i="20"/>
  <c r="A130" i="20"/>
  <c r="B130" i="20"/>
  <c r="C130" i="20"/>
  <c r="A131" i="20"/>
  <c r="B131" i="20"/>
  <c r="C131" i="20"/>
  <c r="A132" i="20"/>
  <c r="B132" i="20"/>
  <c r="C132" i="20"/>
  <c r="A133" i="20"/>
  <c r="B133" i="20"/>
  <c r="C133" i="20"/>
  <c r="A134" i="20"/>
  <c r="B134" i="20"/>
  <c r="C134" i="20"/>
  <c r="A135" i="20"/>
  <c r="B135" i="20"/>
  <c r="C135" i="20"/>
  <c r="A136" i="20"/>
  <c r="B136" i="20"/>
  <c r="C136" i="20"/>
  <c r="A137" i="20"/>
  <c r="B137" i="20"/>
  <c r="C137" i="20"/>
  <c r="A138" i="20"/>
  <c r="B138" i="20"/>
  <c r="C138" i="20"/>
  <c r="A139" i="20"/>
  <c r="B139" i="20"/>
  <c r="C139" i="20"/>
  <c r="A140" i="20"/>
  <c r="B140" i="20"/>
  <c r="C140" i="20"/>
  <c r="A141" i="20"/>
  <c r="B141" i="20"/>
  <c r="C141" i="20"/>
  <c r="A142" i="20"/>
  <c r="B142" i="20"/>
  <c r="C142" i="20"/>
  <c r="A143" i="20"/>
  <c r="B143" i="20"/>
  <c r="C143" i="20"/>
  <c r="A144" i="20"/>
  <c r="B144" i="20"/>
  <c r="C144" i="20"/>
  <c r="A145" i="20"/>
  <c r="B145" i="20"/>
  <c r="C145" i="20"/>
  <c r="A146" i="20"/>
  <c r="B146" i="20"/>
  <c r="C146" i="20"/>
  <c r="A147" i="20"/>
  <c r="B147" i="20"/>
  <c r="C147" i="20"/>
  <c r="A148" i="20"/>
  <c r="B148" i="20"/>
  <c r="C148" i="20"/>
  <c r="A149" i="20"/>
  <c r="B149" i="20"/>
  <c r="C149" i="20"/>
  <c r="A150" i="20"/>
  <c r="B150" i="20"/>
  <c r="C150" i="20"/>
  <c r="A151" i="20"/>
  <c r="B151" i="20"/>
  <c r="C151" i="20"/>
  <c r="A152" i="20"/>
  <c r="B152" i="20"/>
  <c r="C152" i="20"/>
  <c r="A153" i="20"/>
  <c r="B153" i="20"/>
  <c r="C153" i="20"/>
  <c r="A154" i="20"/>
  <c r="B154" i="20"/>
  <c r="C154" i="20"/>
  <c r="A155" i="20"/>
  <c r="B155" i="20"/>
  <c r="C155" i="20"/>
  <c r="A156" i="20"/>
  <c r="B156" i="20"/>
  <c r="C156" i="20"/>
  <c r="A157" i="20"/>
  <c r="B157" i="20"/>
  <c r="C157" i="20"/>
  <c r="A158" i="20"/>
  <c r="B158" i="20"/>
  <c r="C158" i="20"/>
  <c r="A159" i="20"/>
  <c r="B159" i="20"/>
  <c r="C159" i="20"/>
  <c r="A160" i="20"/>
  <c r="B160" i="20"/>
  <c r="C160" i="20"/>
  <c r="A161" i="20"/>
  <c r="B161" i="20"/>
  <c r="C161" i="20"/>
  <c r="A162" i="20"/>
  <c r="B162" i="20"/>
  <c r="C162" i="20"/>
  <c r="A163" i="20"/>
  <c r="B163" i="20"/>
  <c r="C163" i="20"/>
  <c r="A164" i="20"/>
  <c r="B164" i="20"/>
  <c r="C164" i="20"/>
  <c r="A165" i="20"/>
  <c r="B165" i="20"/>
  <c r="C165" i="20"/>
  <c r="A166" i="20"/>
  <c r="B166" i="20"/>
  <c r="C166" i="20"/>
  <c r="A167" i="20"/>
  <c r="B167" i="20"/>
  <c r="C167" i="20"/>
  <c r="A168" i="20"/>
  <c r="B168" i="20"/>
  <c r="C168" i="20"/>
  <c r="A169" i="20"/>
  <c r="B169" i="20"/>
  <c r="C169" i="20"/>
  <c r="A170" i="20"/>
  <c r="B170" i="20"/>
  <c r="C170" i="20"/>
  <c r="A171" i="20"/>
  <c r="B171" i="20"/>
  <c r="C171" i="20"/>
  <c r="A172" i="20"/>
  <c r="B172" i="20"/>
  <c r="C172" i="20"/>
  <c r="A173" i="20"/>
  <c r="B173" i="20"/>
  <c r="C173" i="20"/>
  <c r="A174" i="20"/>
  <c r="B174" i="20"/>
  <c r="C174" i="20"/>
  <c r="A175" i="20"/>
  <c r="B175" i="20"/>
  <c r="C175" i="20"/>
  <c r="A176" i="20"/>
  <c r="B176" i="20"/>
  <c r="C176" i="20"/>
  <c r="A177" i="20"/>
  <c r="B177" i="20"/>
  <c r="C177" i="20"/>
  <c r="A178" i="20"/>
  <c r="B178" i="20"/>
  <c r="C178" i="20"/>
  <c r="A179" i="20"/>
  <c r="B179" i="20"/>
  <c r="C179" i="20"/>
  <c r="A180" i="20"/>
  <c r="B180" i="20"/>
  <c r="C180" i="20"/>
  <c r="A181" i="20"/>
  <c r="B181" i="20"/>
  <c r="C181" i="20"/>
  <c r="A182" i="20"/>
  <c r="B182" i="20"/>
  <c r="C182" i="20"/>
  <c r="A183" i="20"/>
  <c r="B183" i="20"/>
  <c r="C183" i="20"/>
  <c r="A184" i="20"/>
  <c r="B184" i="20"/>
  <c r="C184" i="20"/>
  <c r="A185" i="20"/>
  <c r="B185" i="20"/>
  <c r="C185" i="20"/>
  <c r="A186" i="20"/>
  <c r="B186" i="20"/>
  <c r="C186" i="20"/>
  <c r="A187" i="20"/>
  <c r="B187" i="20"/>
  <c r="C187" i="20"/>
  <c r="A188" i="20"/>
  <c r="B188" i="20"/>
  <c r="C188" i="20"/>
  <c r="A189" i="20"/>
  <c r="B189" i="20"/>
  <c r="C189" i="20"/>
  <c r="A190" i="20"/>
  <c r="B190" i="20"/>
  <c r="C190" i="20"/>
  <c r="A191" i="20"/>
  <c r="B191" i="20"/>
  <c r="C191" i="20"/>
  <c r="A192" i="20"/>
  <c r="B192" i="20"/>
  <c r="C192" i="20"/>
  <c r="A193" i="20"/>
  <c r="B193" i="20"/>
  <c r="C193" i="20"/>
  <c r="A194" i="20"/>
  <c r="B194" i="20"/>
  <c r="C194" i="20"/>
  <c r="A195" i="20"/>
  <c r="B195" i="20"/>
  <c r="C195" i="20"/>
  <c r="A196" i="20"/>
  <c r="B196" i="20"/>
  <c r="C196" i="20"/>
  <c r="C17" i="20"/>
  <c r="B17" i="20"/>
  <c r="A17" i="20"/>
  <c r="Z196" i="20"/>
  <c r="Y196" i="20"/>
  <c r="X196" i="20"/>
  <c r="W196" i="20"/>
  <c r="Z195" i="20"/>
  <c r="Y195" i="20"/>
  <c r="X195" i="20"/>
  <c r="W195" i="20"/>
  <c r="Z194" i="20"/>
  <c r="Y194" i="20"/>
  <c r="X194" i="20"/>
  <c r="W194" i="20"/>
  <c r="Z193" i="20"/>
  <c r="Y193" i="20"/>
  <c r="X193" i="20"/>
  <c r="W193" i="20"/>
  <c r="Z192" i="20"/>
  <c r="Y192" i="20"/>
  <c r="X192" i="20"/>
  <c r="W192" i="20"/>
  <c r="Z191" i="20"/>
  <c r="Y191" i="20"/>
  <c r="X191" i="20"/>
  <c r="W191" i="20"/>
  <c r="Z190" i="20"/>
  <c r="Y190" i="20"/>
  <c r="X190" i="20"/>
  <c r="W190" i="20"/>
  <c r="Z189" i="20"/>
  <c r="Y189" i="20"/>
  <c r="X189" i="20"/>
  <c r="W189" i="20"/>
  <c r="Z188" i="20"/>
  <c r="Y188" i="20"/>
  <c r="X188" i="20"/>
  <c r="W188" i="20"/>
  <c r="Z187" i="20"/>
  <c r="Y187" i="20"/>
  <c r="X187" i="20"/>
  <c r="W187" i="20"/>
  <c r="Z186" i="20"/>
  <c r="Y186" i="20"/>
  <c r="X186" i="20"/>
  <c r="W186" i="20"/>
  <c r="Z185" i="20"/>
  <c r="Y185" i="20"/>
  <c r="X185" i="20"/>
  <c r="W185" i="20"/>
  <c r="Z184" i="20"/>
  <c r="Y184" i="20"/>
  <c r="X184" i="20"/>
  <c r="W184" i="20"/>
  <c r="Z183" i="20"/>
  <c r="Y183" i="20"/>
  <c r="X183" i="20"/>
  <c r="W183" i="20"/>
  <c r="Z182" i="20"/>
  <c r="Y182" i="20"/>
  <c r="X182" i="20"/>
  <c r="W182" i="20"/>
  <c r="Z181" i="20"/>
  <c r="Y181" i="20"/>
  <c r="X181" i="20"/>
  <c r="W181" i="20"/>
  <c r="Z180" i="20"/>
  <c r="Y180" i="20"/>
  <c r="X180" i="20"/>
  <c r="W180" i="20"/>
  <c r="Z179" i="20"/>
  <c r="Y179" i="20"/>
  <c r="X179" i="20"/>
  <c r="W179" i="20"/>
  <c r="Z178" i="20"/>
  <c r="Y178" i="20"/>
  <c r="X178" i="20"/>
  <c r="W178" i="20"/>
  <c r="Z177" i="20"/>
  <c r="Y177" i="20"/>
  <c r="X177" i="20"/>
  <c r="W177" i="20"/>
  <c r="Z176" i="20"/>
  <c r="Y176" i="20"/>
  <c r="X176" i="20"/>
  <c r="W176" i="20"/>
  <c r="Z175" i="20"/>
  <c r="Y175" i="20"/>
  <c r="X175" i="20"/>
  <c r="W175" i="20"/>
  <c r="Z174" i="20"/>
  <c r="Y174" i="20"/>
  <c r="X174" i="20"/>
  <c r="W174" i="20"/>
  <c r="Z173" i="20"/>
  <c r="Y173" i="20"/>
  <c r="X173" i="20"/>
  <c r="W173" i="20"/>
  <c r="Z172" i="20"/>
  <c r="Y172" i="20"/>
  <c r="X172" i="20"/>
  <c r="W172" i="20"/>
  <c r="Z171" i="20"/>
  <c r="Y171" i="20"/>
  <c r="X171" i="20"/>
  <c r="W171" i="20"/>
  <c r="Z170" i="20"/>
  <c r="Y170" i="20"/>
  <c r="X170" i="20"/>
  <c r="W170" i="20"/>
  <c r="Z169" i="20"/>
  <c r="Y169" i="20"/>
  <c r="X169" i="20"/>
  <c r="W169" i="20"/>
  <c r="Z168" i="20"/>
  <c r="Y168" i="20"/>
  <c r="X168" i="20"/>
  <c r="W168" i="20"/>
  <c r="Z167" i="20"/>
  <c r="Y167" i="20"/>
  <c r="X167" i="20"/>
  <c r="W167" i="20"/>
  <c r="Z166" i="20"/>
  <c r="Y166" i="20"/>
  <c r="X166" i="20"/>
  <c r="W166" i="20"/>
  <c r="Z165" i="20"/>
  <c r="Y165" i="20"/>
  <c r="X165" i="20"/>
  <c r="W165" i="20"/>
  <c r="Z164" i="20"/>
  <c r="Y164" i="20"/>
  <c r="X164" i="20"/>
  <c r="W164" i="20"/>
  <c r="Z163" i="20"/>
  <c r="Y163" i="20"/>
  <c r="X163" i="20"/>
  <c r="W163" i="20"/>
  <c r="Z162" i="20"/>
  <c r="Y162" i="20"/>
  <c r="X162" i="20"/>
  <c r="W162" i="20"/>
  <c r="Z161" i="20"/>
  <c r="Y161" i="20"/>
  <c r="X161" i="20"/>
  <c r="W161" i="20"/>
  <c r="Z160" i="20"/>
  <c r="Y160" i="20"/>
  <c r="X160" i="20"/>
  <c r="W160" i="20"/>
  <c r="Z159" i="20"/>
  <c r="Y159" i="20"/>
  <c r="X159" i="20"/>
  <c r="W159" i="20"/>
  <c r="Z158" i="20"/>
  <c r="Y158" i="20"/>
  <c r="X158" i="20"/>
  <c r="W158" i="20"/>
  <c r="Z157" i="20"/>
  <c r="Y157" i="20"/>
  <c r="X157" i="20"/>
  <c r="W157" i="20"/>
  <c r="Z156" i="20"/>
  <c r="Y156" i="20"/>
  <c r="X156" i="20"/>
  <c r="W156" i="20"/>
  <c r="Z155" i="20"/>
  <c r="Y155" i="20"/>
  <c r="X155" i="20"/>
  <c r="W155" i="20"/>
  <c r="Z154" i="20"/>
  <c r="Y154" i="20"/>
  <c r="X154" i="20"/>
  <c r="W154" i="20"/>
  <c r="Z153" i="20"/>
  <c r="Y153" i="20"/>
  <c r="X153" i="20"/>
  <c r="W153" i="20"/>
  <c r="Z152" i="20"/>
  <c r="Y152" i="20"/>
  <c r="X152" i="20"/>
  <c r="W152" i="20"/>
  <c r="Z151" i="20"/>
  <c r="Y151" i="20"/>
  <c r="X151" i="20"/>
  <c r="W151" i="20"/>
  <c r="Z150" i="20"/>
  <c r="Y150" i="20"/>
  <c r="X150" i="20"/>
  <c r="W150" i="20"/>
  <c r="Z149" i="20"/>
  <c r="Y149" i="20"/>
  <c r="X149" i="20"/>
  <c r="W149" i="20"/>
  <c r="Z148" i="20"/>
  <c r="Y148" i="20"/>
  <c r="X148" i="20"/>
  <c r="W148" i="20"/>
  <c r="Z147" i="20"/>
  <c r="Y147" i="20"/>
  <c r="X147" i="20"/>
  <c r="W147" i="20"/>
  <c r="Z146" i="20"/>
  <c r="Y146" i="20"/>
  <c r="X146" i="20"/>
  <c r="W146" i="20"/>
  <c r="Z145" i="20"/>
  <c r="Y145" i="20"/>
  <c r="X145" i="20"/>
  <c r="W145" i="20"/>
  <c r="Z144" i="20"/>
  <c r="Y144" i="20"/>
  <c r="X144" i="20"/>
  <c r="W144" i="20"/>
  <c r="Z143" i="20"/>
  <c r="Y143" i="20"/>
  <c r="X143" i="20"/>
  <c r="W143" i="20"/>
  <c r="Z142" i="20"/>
  <c r="Y142" i="20"/>
  <c r="X142" i="20"/>
  <c r="W142" i="20"/>
  <c r="Z141" i="20"/>
  <c r="Y141" i="20"/>
  <c r="X141" i="20"/>
  <c r="W141" i="20"/>
  <c r="Z140" i="20"/>
  <c r="Y140" i="20"/>
  <c r="X140" i="20"/>
  <c r="W140" i="20"/>
  <c r="Z139" i="20"/>
  <c r="Y139" i="20"/>
  <c r="X139" i="20"/>
  <c r="W139" i="20"/>
  <c r="Z138" i="20"/>
  <c r="Y138" i="20"/>
  <c r="X138" i="20"/>
  <c r="W138" i="20"/>
  <c r="Z137" i="20"/>
  <c r="Y137" i="20"/>
  <c r="X137" i="20"/>
  <c r="W137" i="20"/>
  <c r="Z136" i="20"/>
  <c r="Y136" i="20"/>
  <c r="X136" i="20"/>
  <c r="W136" i="20"/>
  <c r="Z135" i="20"/>
  <c r="Y135" i="20"/>
  <c r="X135" i="20"/>
  <c r="W135" i="20"/>
  <c r="Z134" i="20"/>
  <c r="Y134" i="20"/>
  <c r="X134" i="20"/>
  <c r="W134" i="20"/>
  <c r="Z133" i="20"/>
  <c r="Y133" i="20"/>
  <c r="X133" i="20"/>
  <c r="W133" i="20"/>
  <c r="Z132" i="20"/>
  <c r="Y132" i="20"/>
  <c r="X132" i="20"/>
  <c r="W132" i="20"/>
  <c r="Z131" i="20"/>
  <c r="Y131" i="20"/>
  <c r="X131" i="20"/>
  <c r="W131" i="20"/>
  <c r="Z130" i="20"/>
  <c r="Y130" i="20"/>
  <c r="X130" i="20"/>
  <c r="W130" i="20"/>
  <c r="Z129" i="20"/>
  <c r="Y129" i="20"/>
  <c r="X129" i="20"/>
  <c r="W129" i="20"/>
  <c r="Z128" i="20"/>
  <c r="Y128" i="20"/>
  <c r="X128" i="20"/>
  <c r="W128" i="20"/>
  <c r="Z127" i="20"/>
  <c r="Y127" i="20"/>
  <c r="X127" i="20"/>
  <c r="W127" i="20"/>
  <c r="Z126" i="20"/>
  <c r="Y126" i="20"/>
  <c r="X126" i="20"/>
  <c r="W126" i="20"/>
  <c r="Z125" i="20"/>
  <c r="Y125" i="20"/>
  <c r="X125" i="20"/>
  <c r="W125" i="20"/>
  <c r="Z124" i="20"/>
  <c r="Y124" i="20"/>
  <c r="X124" i="20"/>
  <c r="W124" i="20"/>
  <c r="Z123" i="20"/>
  <c r="Y123" i="20"/>
  <c r="X123" i="20"/>
  <c r="W123" i="20"/>
  <c r="Z122" i="20"/>
  <c r="Y122" i="20"/>
  <c r="X122" i="20"/>
  <c r="W122" i="20"/>
  <c r="Z121" i="20"/>
  <c r="Y121" i="20"/>
  <c r="X121" i="20"/>
  <c r="W121" i="20"/>
  <c r="Z120" i="20"/>
  <c r="Y120" i="20"/>
  <c r="X120" i="20"/>
  <c r="W120" i="20"/>
  <c r="Z119" i="20"/>
  <c r="Y119" i="20"/>
  <c r="X119" i="20"/>
  <c r="W119" i="20"/>
  <c r="Z118" i="20"/>
  <c r="Y118" i="20"/>
  <c r="X118" i="20"/>
  <c r="W118" i="20"/>
  <c r="Z117" i="20"/>
  <c r="Y117" i="20"/>
  <c r="X117" i="20"/>
  <c r="W117" i="20"/>
  <c r="Z116" i="20"/>
  <c r="Y116" i="20"/>
  <c r="X116" i="20"/>
  <c r="W116" i="20"/>
  <c r="Z115" i="20"/>
  <c r="Y115" i="20"/>
  <c r="X115" i="20"/>
  <c r="W115" i="20"/>
  <c r="Z114" i="20"/>
  <c r="Y114" i="20"/>
  <c r="X114" i="20"/>
  <c r="W114" i="20"/>
  <c r="Z113" i="20"/>
  <c r="Y113" i="20"/>
  <c r="X113" i="20"/>
  <c r="W113" i="20"/>
  <c r="Z112" i="20"/>
  <c r="Y112" i="20"/>
  <c r="X112" i="20"/>
  <c r="W112" i="20"/>
  <c r="Z111" i="20"/>
  <c r="Y111" i="20"/>
  <c r="X111" i="20"/>
  <c r="W111" i="20"/>
  <c r="Z110" i="20"/>
  <c r="Y110" i="20"/>
  <c r="X110" i="20"/>
  <c r="W110" i="20"/>
  <c r="Z109" i="20"/>
  <c r="Y109" i="20"/>
  <c r="X109" i="20"/>
  <c r="W109" i="20"/>
  <c r="Z108" i="20"/>
  <c r="Y108" i="20"/>
  <c r="X108" i="20"/>
  <c r="W108" i="20"/>
  <c r="Z107" i="20"/>
  <c r="Y107" i="20"/>
  <c r="X107" i="20"/>
  <c r="W107" i="20"/>
  <c r="Z106" i="20"/>
  <c r="Y106" i="20"/>
  <c r="X106" i="20"/>
  <c r="W106" i="20"/>
  <c r="Z105" i="20"/>
  <c r="Y105" i="20"/>
  <c r="X105" i="20"/>
  <c r="W105" i="20"/>
  <c r="Z104" i="20"/>
  <c r="Y104" i="20"/>
  <c r="X104" i="20"/>
  <c r="W104" i="20"/>
  <c r="Z103" i="20"/>
  <c r="Y103" i="20"/>
  <c r="X103" i="20"/>
  <c r="W103" i="20"/>
  <c r="Z102" i="20"/>
  <c r="Y102" i="20"/>
  <c r="X102" i="20"/>
  <c r="W102" i="20"/>
  <c r="Z101" i="20"/>
  <c r="Y101" i="20"/>
  <c r="X101" i="20"/>
  <c r="W101" i="20"/>
  <c r="Z100" i="20"/>
  <c r="Y100" i="20"/>
  <c r="X100" i="20"/>
  <c r="W100" i="20"/>
  <c r="Z99" i="20"/>
  <c r="Y99" i="20"/>
  <c r="X99" i="20"/>
  <c r="W99" i="20"/>
  <c r="Z98" i="20"/>
  <c r="Y98" i="20"/>
  <c r="X98" i="20"/>
  <c r="W98" i="20"/>
  <c r="Z97" i="20"/>
  <c r="Y97" i="20"/>
  <c r="X97" i="20"/>
  <c r="W97" i="20"/>
  <c r="Z96" i="20"/>
  <c r="Y96" i="20"/>
  <c r="X96" i="20"/>
  <c r="W96" i="20"/>
  <c r="Z95" i="20"/>
  <c r="Y95" i="20"/>
  <c r="X95" i="20"/>
  <c r="W95" i="20"/>
  <c r="Z94" i="20"/>
  <c r="Y94" i="20"/>
  <c r="X94" i="20"/>
  <c r="W94" i="20"/>
  <c r="Z93" i="20"/>
  <c r="Y93" i="20"/>
  <c r="X93" i="20"/>
  <c r="W93" i="20"/>
  <c r="Z92" i="20"/>
  <c r="Y92" i="20"/>
  <c r="X92" i="20"/>
  <c r="W92" i="20"/>
  <c r="Z91" i="20"/>
  <c r="Y91" i="20"/>
  <c r="X91" i="20"/>
  <c r="W91" i="20"/>
  <c r="Z90" i="20"/>
  <c r="Y90" i="20"/>
  <c r="X90" i="20"/>
  <c r="W90" i="20"/>
  <c r="Z89" i="20"/>
  <c r="Y89" i="20"/>
  <c r="X89" i="20"/>
  <c r="W89" i="20"/>
  <c r="Z88" i="20"/>
  <c r="Y88" i="20"/>
  <c r="X88" i="20"/>
  <c r="W88" i="20"/>
  <c r="Z87" i="20"/>
  <c r="Y87" i="20"/>
  <c r="X87" i="20"/>
  <c r="W87" i="20"/>
  <c r="Z86" i="20"/>
  <c r="Y86" i="20"/>
  <c r="X86" i="20"/>
  <c r="W86" i="20"/>
  <c r="Z85" i="20"/>
  <c r="Y85" i="20"/>
  <c r="X85" i="20"/>
  <c r="W85" i="20"/>
  <c r="Z84" i="20"/>
  <c r="Y84" i="20"/>
  <c r="X84" i="20"/>
  <c r="W84" i="20"/>
  <c r="Z83" i="20"/>
  <c r="Y83" i="20"/>
  <c r="X83" i="20"/>
  <c r="W83" i="20"/>
  <c r="Z82" i="20"/>
  <c r="Y82" i="20"/>
  <c r="X82" i="20"/>
  <c r="W82" i="20"/>
  <c r="Z81" i="20"/>
  <c r="Y81" i="20"/>
  <c r="X81" i="20"/>
  <c r="W81" i="20"/>
  <c r="Z80" i="20"/>
  <c r="Y80" i="20"/>
  <c r="X80" i="20"/>
  <c r="W80" i="20"/>
  <c r="Z79" i="20"/>
  <c r="Y79" i="20"/>
  <c r="X79" i="20"/>
  <c r="W79" i="20"/>
  <c r="Z78" i="20"/>
  <c r="Y78" i="20"/>
  <c r="X78" i="20"/>
  <c r="W78" i="20"/>
  <c r="Z77" i="20"/>
  <c r="Y77" i="20"/>
  <c r="X77" i="20"/>
  <c r="W77" i="20"/>
  <c r="Z76" i="20"/>
  <c r="Y76" i="20"/>
  <c r="X76" i="20"/>
  <c r="W76" i="20"/>
  <c r="Z75" i="20"/>
  <c r="Y75" i="20"/>
  <c r="X75" i="20"/>
  <c r="W75" i="20"/>
  <c r="Z74" i="20"/>
  <c r="Y74" i="20"/>
  <c r="X74" i="20"/>
  <c r="W74" i="20"/>
  <c r="Z73" i="20"/>
  <c r="Y73" i="20"/>
  <c r="X73" i="20"/>
  <c r="W73" i="20"/>
  <c r="Z72" i="20"/>
  <c r="Y72" i="20"/>
  <c r="X72" i="20"/>
  <c r="W72" i="20"/>
  <c r="Z71" i="20"/>
  <c r="Y71" i="20"/>
  <c r="X71" i="20"/>
  <c r="W71" i="20"/>
  <c r="Z70" i="20"/>
  <c r="Y70" i="20"/>
  <c r="X70" i="20"/>
  <c r="W70" i="20"/>
  <c r="Z69" i="20"/>
  <c r="Y69" i="20"/>
  <c r="X69" i="20"/>
  <c r="W69" i="20"/>
  <c r="Z68" i="20"/>
  <c r="Y68" i="20"/>
  <c r="X68" i="20"/>
  <c r="W68" i="20"/>
  <c r="Z67" i="20"/>
  <c r="Y67" i="20"/>
  <c r="X67" i="20"/>
  <c r="W67" i="20"/>
  <c r="Z66" i="20"/>
  <c r="Y66" i="20"/>
  <c r="X66" i="20"/>
  <c r="W66" i="20"/>
  <c r="Z65" i="20"/>
  <c r="Y65" i="20"/>
  <c r="X65" i="20"/>
  <c r="W65" i="20"/>
  <c r="Z64" i="20"/>
  <c r="Y64" i="20"/>
  <c r="X64" i="20"/>
  <c r="W64" i="20"/>
  <c r="Z63" i="20"/>
  <c r="Y63" i="20"/>
  <c r="X63" i="20"/>
  <c r="W63" i="20"/>
  <c r="Z62" i="20"/>
  <c r="Y62" i="20"/>
  <c r="X62" i="20"/>
  <c r="W62" i="20"/>
  <c r="Z61" i="20"/>
  <c r="Y61" i="20"/>
  <c r="X61" i="20"/>
  <c r="W61" i="20"/>
  <c r="Z60" i="20"/>
  <c r="Y60" i="20"/>
  <c r="X60" i="20"/>
  <c r="W60" i="20"/>
  <c r="Z59" i="20"/>
  <c r="Y59" i="20"/>
  <c r="X59" i="20"/>
  <c r="W59" i="20"/>
  <c r="Z58" i="20"/>
  <c r="Y58" i="20"/>
  <c r="X58" i="20"/>
  <c r="W58" i="20"/>
  <c r="Z57" i="20"/>
  <c r="Y57" i="20"/>
  <c r="X57" i="20"/>
  <c r="W57" i="20"/>
  <c r="Z56" i="20"/>
  <c r="Y56" i="20"/>
  <c r="X56" i="20"/>
  <c r="W56" i="20"/>
  <c r="Z55" i="20"/>
  <c r="Y55" i="20"/>
  <c r="X55" i="20"/>
  <c r="W55" i="20"/>
  <c r="Z54" i="20"/>
  <c r="Y54" i="20"/>
  <c r="X54" i="20"/>
  <c r="W54" i="20"/>
  <c r="Z53" i="20"/>
  <c r="Y53" i="20"/>
  <c r="X53" i="20"/>
  <c r="W53" i="20"/>
  <c r="Z52" i="20"/>
  <c r="Y52" i="20"/>
  <c r="X52" i="20"/>
  <c r="W52" i="20"/>
  <c r="Z51" i="20"/>
  <c r="Y51" i="20"/>
  <c r="X51" i="20"/>
  <c r="W51" i="20"/>
  <c r="Z50" i="20"/>
  <c r="Y50" i="20"/>
  <c r="X50" i="20"/>
  <c r="W50" i="20"/>
  <c r="Z49" i="20"/>
  <c r="Y49" i="20"/>
  <c r="X49" i="20"/>
  <c r="W49" i="20"/>
  <c r="Z48" i="20"/>
  <c r="Y48" i="20"/>
  <c r="X48" i="20"/>
  <c r="W48" i="20"/>
  <c r="Z47" i="20"/>
  <c r="Y47" i="20"/>
  <c r="X47" i="20"/>
  <c r="W47" i="20"/>
  <c r="Z46" i="20"/>
  <c r="Y46" i="20"/>
  <c r="X46" i="20"/>
  <c r="W46" i="20"/>
  <c r="Z45" i="20"/>
  <c r="Y45" i="20"/>
  <c r="X45" i="20"/>
  <c r="W45" i="20"/>
  <c r="Z44" i="20"/>
  <c r="Y44" i="20"/>
  <c r="X44" i="20"/>
  <c r="W44" i="20"/>
  <c r="Z43" i="20"/>
  <c r="Y43" i="20"/>
  <c r="X43" i="20"/>
  <c r="W43" i="20"/>
  <c r="Z42" i="20"/>
  <c r="Y42" i="20"/>
  <c r="X42" i="20"/>
  <c r="W42" i="20"/>
  <c r="Z41" i="20"/>
  <c r="Y41" i="20"/>
  <c r="X41" i="20"/>
  <c r="W41" i="20"/>
  <c r="Z40" i="20"/>
  <c r="Y40" i="20"/>
  <c r="X40" i="20"/>
  <c r="W40" i="20"/>
  <c r="Z39" i="20"/>
  <c r="Y39" i="20"/>
  <c r="X39" i="20"/>
  <c r="W39" i="20"/>
  <c r="Z38" i="20"/>
  <c r="Y38" i="20"/>
  <c r="X38" i="20"/>
  <c r="W38" i="20"/>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9" i="20"/>
  <c r="Y29" i="20"/>
  <c r="X29" i="20"/>
  <c r="W29" i="20"/>
  <c r="Z28" i="20"/>
  <c r="Y28" i="20"/>
  <c r="X28" i="20"/>
  <c r="W28" i="20"/>
  <c r="Z27" i="20"/>
  <c r="Y27" i="20"/>
  <c r="X27" i="20"/>
  <c r="W27" i="20"/>
  <c r="Z26" i="20"/>
  <c r="Y26" i="20"/>
  <c r="X26" i="20"/>
  <c r="W26" i="20"/>
  <c r="Z25" i="20"/>
  <c r="Y25" i="20"/>
  <c r="X25" i="20"/>
  <c r="W25" i="20"/>
  <c r="Z24" i="20"/>
  <c r="Y24" i="20"/>
  <c r="X24" i="20"/>
  <c r="W24" i="20"/>
  <c r="Z23" i="20"/>
  <c r="Y23" i="20"/>
  <c r="X23" i="20"/>
  <c r="W23" i="20"/>
  <c r="Z22" i="20"/>
  <c r="Y22" i="20"/>
  <c r="X22" i="20"/>
  <c r="W22" i="20"/>
  <c r="Z21" i="20"/>
  <c r="Y21" i="20"/>
  <c r="X21" i="20"/>
  <c r="W21" i="20"/>
  <c r="Z20" i="20"/>
  <c r="Y20" i="20"/>
  <c r="X20" i="20"/>
  <c r="W20" i="20"/>
  <c r="Z19" i="20"/>
  <c r="Y19" i="20"/>
  <c r="X19" i="20"/>
  <c r="W19" i="20"/>
  <c r="Z18" i="20"/>
  <c r="Y18" i="20"/>
  <c r="X18" i="20"/>
  <c r="W18" i="20"/>
  <c r="Z17" i="20"/>
  <c r="Y17" i="20"/>
  <c r="X17" i="20"/>
  <c r="W17" i="20"/>
  <c r="U16" i="20"/>
  <c r="T16" i="20"/>
  <c r="S16" i="20"/>
  <c r="R16" i="20"/>
  <c r="Q16" i="20"/>
  <c r="P16" i="20"/>
  <c r="O16" i="20"/>
  <c r="N16" i="20"/>
  <c r="M16" i="20"/>
  <c r="L16" i="20"/>
  <c r="J16" i="20"/>
  <c r="I16" i="20"/>
  <c r="H16" i="20"/>
  <c r="G16" i="20"/>
  <c r="F16" i="20"/>
  <c r="E16" i="20"/>
  <c r="D16" i="20"/>
  <c r="AE133" i="20" l="1"/>
  <c r="AE125" i="20"/>
  <c r="AE93" i="20"/>
  <c r="AD77" i="20"/>
  <c r="AE61" i="20"/>
  <c r="AD45" i="20"/>
  <c r="AD196" i="20"/>
  <c r="AD188" i="20"/>
  <c r="AD180" i="20"/>
  <c r="AD172" i="20"/>
  <c r="AD164" i="20"/>
  <c r="AD156" i="20"/>
  <c r="AC192" i="20"/>
  <c r="AE184" i="20"/>
  <c r="AC176" i="20"/>
  <c r="AE168" i="20"/>
  <c r="AB160" i="20"/>
  <c r="AE152" i="20"/>
  <c r="AB144" i="20"/>
  <c r="AC136" i="20"/>
  <c r="AC120" i="20"/>
  <c r="AB112" i="20"/>
  <c r="AC80" i="20"/>
  <c r="AC64" i="20"/>
  <c r="AC48" i="20"/>
  <c r="AC32" i="20"/>
  <c r="AB157" i="20"/>
  <c r="AB141" i="20"/>
  <c r="AE29" i="20"/>
  <c r="AB194" i="20"/>
  <c r="AD178" i="20"/>
  <c r="AD162" i="20"/>
  <c r="AD146" i="20"/>
  <c r="AC90" i="20"/>
  <c r="AB74" i="20"/>
  <c r="AC58" i="20"/>
  <c r="AB42" i="20"/>
  <c r="AC18" i="20"/>
  <c r="AB189" i="20"/>
  <c r="AB149" i="20"/>
  <c r="AB109" i="20"/>
  <c r="AD191" i="20"/>
  <c r="AC183" i="20"/>
  <c r="AE175" i="20"/>
  <c r="AB151" i="20"/>
  <c r="AB103" i="20"/>
  <c r="AB87" i="20"/>
  <c r="AB71" i="20"/>
  <c r="AB55" i="20"/>
  <c r="AB39" i="20"/>
  <c r="AB23" i="20"/>
  <c r="AB173" i="20"/>
  <c r="AD148" i="20"/>
  <c r="AD140" i="20"/>
  <c r="AB132" i="20"/>
  <c r="AB124" i="20"/>
  <c r="AB116" i="20"/>
  <c r="AB108" i="20"/>
  <c r="AB100" i="20"/>
  <c r="AB92" i="20"/>
  <c r="AC84" i="20"/>
  <c r="AB76" i="20"/>
  <c r="AB68" i="20"/>
  <c r="AB60" i="20"/>
  <c r="AB52" i="20"/>
  <c r="AB44" i="20"/>
  <c r="AB36" i="20"/>
  <c r="AC28" i="20"/>
  <c r="AB20" i="20"/>
  <c r="AB193" i="20"/>
  <c r="AE185" i="20"/>
  <c r="AB177" i="20"/>
  <c r="AE169" i="20"/>
  <c r="AB161" i="20"/>
  <c r="AE153" i="20"/>
  <c r="AB145" i="20"/>
  <c r="AE137" i="20"/>
  <c r="AE129" i="20"/>
  <c r="AE121" i="20"/>
  <c r="AB113" i="20"/>
  <c r="AB105" i="20"/>
  <c r="AB97" i="20"/>
  <c r="AB89" i="20"/>
  <c r="AB81" i="20"/>
  <c r="AB73" i="20"/>
  <c r="AB65" i="20"/>
  <c r="AB57" i="20"/>
  <c r="AB49" i="20"/>
  <c r="AB41" i="20"/>
  <c r="AB33" i="20"/>
  <c r="AB25" i="20"/>
  <c r="AB165" i="20"/>
  <c r="AD190" i="20"/>
  <c r="AD182" i="20"/>
  <c r="AD174" i="20"/>
  <c r="AD166" i="20"/>
  <c r="AD158" i="20"/>
  <c r="AD150" i="20"/>
  <c r="AD142" i="20"/>
  <c r="AB134" i="20"/>
  <c r="AB126" i="20"/>
  <c r="AC118" i="20"/>
  <c r="AB110" i="20"/>
  <c r="AB102" i="20"/>
  <c r="AB94" i="20"/>
  <c r="AC86" i="20"/>
  <c r="AB78" i="20"/>
  <c r="AC70" i="20"/>
  <c r="AB62" i="20"/>
  <c r="AC54" i="20"/>
  <c r="AB46" i="20"/>
  <c r="AC38" i="20"/>
  <c r="AB30" i="20"/>
  <c r="AB22" i="20"/>
  <c r="AB181" i="20"/>
  <c r="AB195" i="20"/>
  <c r="AE187" i="20"/>
  <c r="AB179" i="20"/>
  <c r="AD171" i="20"/>
  <c r="AB163" i="20"/>
  <c r="AB155" i="20"/>
  <c r="AB147" i="20"/>
  <c r="AC139" i="20"/>
  <c r="AD131" i="20"/>
  <c r="AB123" i="20"/>
  <c r="AB115" i="20"/>
  <c r="AB107" i="20"/>
  <c r="AB99" i="20"/>
  <c r="AB91" i="20"/>
  <c r="AB83" i="20"/>
  <c r="AB75" i="20"/>
  <c r="AB67" i="20"/>
  <c r="AB59" i="20"/>
  <c r="AB51" i="20"/>
  <c r="AB43" i="20"/>
  <c r="AB35" i="20"/>
  <c r="AB27" i="20"/>
  <c r="AB19" i="20"/>
  <c r="AE19" i="20"/>
  <c r="AD187" i="20"/>
  <c r="AB142" i="20"/>
  <c r="AC97" i="20"/>
  <c r="AE139" i="20"/>
  <c r="AE67" i="20"/>
  <c r="AC187" i="20"/>
  <c r="AD61" i="20"/>
  <c r="AE147" i="20"/>
  <c r="AC59" i="20"/>
  <c r="AC131" i="20"/>
  <c r="AD19" i="20"/>
  <c r="AD157" i="20"/>
  <c r="AB118" i="20"/>
  <c r="AB70" i="20"/>
  <c r="AE51" i="20"/>
  <c r="AE173" i="20"/>
  <c r="AB131" i="20"/>
  <c r="AE83" i="20"/>
  <c r="AC42" i="20"/>
  <c r="AB187" i="20"/>
  <c r="AC171" i="20"/>
  <c r="AD123" i="20"/>
  <c r="AB86" i="20"/>
  <c r="AB166" i="20"/>
  <c r="AC123" i="20"/>
  <c r="AC75" i="20"/>
  <c r="AD173" i="20"/>
  <c r="AC157" i="20"/>
  <c r="AC141" i="20"/>
  <c r="AD113" i="20"/>
  <c r="AE77" i="20"/>
  <c r="AD153" i="20"/>
  <c r="AC113" i="20"/>
  <c r="AD93" i="20"/>
  <c r="AB38" i="20"/>
  <c r="AB182" i="20"/>
  <c r="AB171" i="20"/>
  <c r="AC153" i="20"/>
  <c r="AD139" i="20"/>
  <c r="AE123" i="20"/>
  <c r="AC91" i="20"/>
  <c r="AB54" i="20"/>
  <c r="AE35" i="20"/>
  <c r="AB137" i="20"/>
  <c r="AE109" i="20"/>
  <c r="AE193" i="20"/>
  <c r="AD177" i="20"/>
  <c r="AC148" i="20"/>
  <c r="AD109" i="20"/>
  <c r="AD193" i="20"/>
  <c r="AB176" i="20"/>
  <c r="AC160" i="20"/>
  <c r="AC134" i="20"/>
  <c r="AC102" i="20"/>
  <c r="AD29" i="20"/>
  <c r="AB174" i="20"/>
  <c r="AB158" i="20"/>
  <c r="AE146" i="20"/>
  <c r="AC43" i="20"/>
  <c r="AC27" i="20"/>
  <c r="AC36" i="20"/>
  <c r="AC193" i="20"/>
  <c r="AE164" i="20"/>
  <c r="AB153" i="20"/>
  <c r="AC100" i="20"/>
  <c r="AB84" i="20"/>
  <c r="AB190" i="20"/>
  <c r="AB180" i="20"/>
  <c r="AB164" i="20"/>
  <c r="AE99" i="20"/>
  <c r="AD83" i="20"/>
  <c r="AD35" i="20"/>
  <c r="AE20" i="20"/>
  <c r="AD195" i="20"/>
  <c r="AE189" i="20"/>
  <c r="AB185" i="20"/>
  <c r="AE179" i="20"/>
  <c r="AC173" i="20"/>
  <c r="AE163" i="20"/>
  <c r="AD155" i="20"/>
  <c r="AC150" i="20"/>
  <c r="AD145" i="20"/>
  <c r="AB139" i="20"/>
  <c r="AC126" i="20"/>
  <c r="AD121" i="20"/>
  <c r="AD115" i="20"/>
  <c r="AC107" i="20"/>
  <c r="AD99" i="20"/>
  <c r="AE89" i="20"/>
  <c r="AC83" i="20"/>
  <c r="AE73" i="20"/>
  <c r="AC67" i="20"/>
  <c r="AE57" i="20"/>
  <c r="AC51" i="20"/>
  <c r="AE41" i="20"/>
  <c r="AC35" i="20"/>
  <c r="AD25" i="20"/>
  <c r="AB148" i="20"/>
  <c r="AC68" i="20"/>
  <c r="AC52" i="20"/>
  <c r="AC196" i="20"/>
  <c r="AE180" i="20"/>
  <c r="AD169" i="20"/>
  <c r="AD129" i="20"/>
  <c r="AD185" i="20"/>
  <c r="AC164" i="20"/>
  <c r="AC129" i="20"/>
  <c r="AC185" i="20"/>
  <c r="AB169" i="20"/>
  <c r="AE150" i="20"/>
  <c r="AE145" i="20"/>
  <c r="AB129" i="20"/>
  <c r="AD67" i="20"/>
  <c r="AD51" i="20"/>
  <c r="AE25" i="20"/>
  <c r="AC195" i="20"/>
  <c r="AD189" i="20"/>
  <c r="AE182" i="20"/>
  <c r="AB178" i="20"/>
  <c r="AE171" i="20"/>
  <c r="AE166" i="20"/>
  <c r="AE161" i="20"/>
  <c r="AC155" i="20"/>
  <c r="AB150" i="20"/>
  <c r="AC144" i="20"/>
  <c r="AD137" i="20"/>
  <c r="AE131" i="20"/>
  <c r="AC121" i="20"/>
  <c r="AC115" i="20"/>
  <c r="AE105" i="20"/>
  <c r="AC99" i="20"/>
  <c r="AD89" i="20"/>
  <c r="AD81" i="20"/>
  <c r="AD73" i="20"/>
  <c r="AD65" i="20"/>
  <c r="AD57" i="20"/>
  <c r="AD49" i="20"/>
  <c r="AD41" i="20"/>
  <c r="AD33" i="20"/>
  <c r="AC22" i="20"/>
  <c r="AB196" i="20"/>
  <c r="AC180" i="20"/>
  <c r="AC169" i="20"/>
  <c r="AE195" i="20"/>
  <c r="AE155" i="20"/>
  <c r="AE115" i="20"/>
  <c r="AC19" i="20"/>
  <c r="AC182" i="20"/>
  <c r="AE177" i="20"/>
  <c r="AC166" i="20"/>
  <c r="AD161" i="20"/>
  <c r="AE148" i="20"/>
  <c r="AC137" i="20"/>
  <c r="AB121" i="20"/>
  <c r="AD105" i="20"/>
  <c r="AD97" i="20"/>
  <c r="AC81" i="20"/>
  <c r="AC65" i="20"/>
  <c r="AC49" i="20"/>
  <c r="AC33" i="20"/>
  <c r="AD167" i="20"/>
  <c r="AE167" i="20"/>
  <c r="AC143" i="20"/>
  <c r="AB143" i="20"/>
  <c r="AC127" i="20"/>
  <c r="AD127" i="20"/>
  <c r="AE127" i="20"/>
  <c r="AD143" i="20"/>
  <c r="AC23" i="20"/>
  <c r="AC17" i="20"/>
  <c r="AD194" i="20"/>
  <c r="AE194" i="20"/>
  <c r="AD186" i="20"/>
  <c r="AE186" i="20"/>
  <c r="AB186" i="20"/>
  <c r="AC186" i="20"/>
  <c r="AD170" i="20"/>
  <c r="AB170" i="20"/>
  <c r="AE170" i="20"/>
  <c r="AC170" i="20"/>
  <c r="AD154" i="20"/>
  <c r="AE154" i="20"/>
  <c r="AB154" i="20"/>
  <c r="AC154" i="20"/>
  <c r="AD138" i="20"/>
  <c r="AB138" i="20"/>
  <c r="AC138" i="20"/>
  <c r="AE138" i="20"/>
  <c r="AE130" i="20"/>
  <c r="AD130" i="20"/>
  <c r="AB130" i="20"/>
  <c r="AC130" i="20"/>
  <c r="AE122" i="20"/>
  <c r="AD122" i="20"/>
  <c r="AB122" i="20"/>
  <c r="AC122" i="20"/>
  <c r="AE114" i="20"/>
  <c r="AD114" i="20"/>
  <c r="AB114" i="20"/>
  <c r="AC114" i="20"/>
  <c r="AE106" i="20"/>
  <c r="AD106" i="20"/>
  <c r="AE98" i="20"/>
  <c r="AD98" i="20"/>
  <c r="AB98" i="20"/>
  <c r="AC98" i="20"/>
  <c r="AE90" i="20"/>
  <c r="AD90" i="20"/>
  <c r="AE82" i="20"/>
  <c r="AD82" i="20"/>
  <c r="AB82" i="20"/>
  <c r="AC82" i="20"/>
  <c r="AE74" i="20"/>
  <c r="AD74" i="20"/>
  <c r="AE66" i="20"/>
  <c r="AD66" i="20"/>
  <c r="AB66" i="20"/>
  <c r="AC66" i="20"/>
  <c r="AE58" i="20"/>
  <c r="AD58" i="20"/>
  <c r="AE50" i="20"/>
  <c r="AD50" i="20"/>
  <c r="AB50" i="20"/>
  <c r="AC50" i="20"/>
  <c r="AE42" i="20"/>
  <c r="AD42" i="20"/>
  <c r="AE34" i="20"/>
  <c r="AD34" i="20"/>
  <c r="AB34" i="20"/>
  <c r="AC34" i="20"/>
  <c r="AE26" i="20"/>
  <c r="AD26" i="20"/>
  <c r="AC194" i="20"/>
  <c r="AC178" i="20"/>
  <c r="AB162" i="20"/>
  <c r="AE157" i="20"/>
  <c r="AD141" i="20"/>
  <c r="AD87" i="20"/>
  <c r="AC74" i="20"/>
  <c r="AC39" i="20"/>
  <c r="AB26" i="20"/>
  <c r="AD183" i="20"/>
  <c r="AE183" i="20"/>
  <c r="AB159" i="20"/>
  <c r="AC159" i="20"/>
  <c r="AC135" i="20"/>
  <c r="AD135" i="20"/>
  <c r="AE135" i="20"/>
  <c r="AC119" i="20"/>
  <c r="AD119" i="20"/>
  <c r="AE119" i="20"/>
  <c r="AB63" i="20"/>
  <c r="AC63" i="20"/>
  <c r="AD63" i="20"/>
  <c r="AE63" i="20"/>
  <c r="AB47" i="20"/>
  <c r="AC47" i="20"/>
  <c r="AD47" i="20"/>
  <c r="AE47" i="20"/>
  <c r="AC87" i="20"/>
  <c r="AE55" i="20"/>
  <c r="AB135" i="20"/>
  <c r="AE103" i="20"/>
  <c r="AD55" i="20"/>
  <c r="AC151" i="20"/>
  <c r="AD103" i="20"/>
  <c r="AC55" i="20"/>
  <c r="AE23" i="20"/>
  <c r="AC189" i="20"/>
  <c r="AC167" i="20"/>
  <c r="AE143" i="20"/>
  <c r="AB119" i="20"/>
  <c r="AC109" i="20"/>
  <c r="AC103" i="20"/>
  <c r="AB90" i="20"/>
  <c r="AE71" i="20"/>
  <c r="AD23" i="20"/>
  <c r="AB191" i="20"/>
  <c r="AC191" i="20"/>
  <c r="AD151" i="20"/>
  <c r="AE151" i="20"/>
  <c r="AB111" i="20"/>
  <c r="AC111" i="20"/>
  <c r="AD111" i="20"/>
  <c r="AE111" i="20"/>
  <c r="AB95" i="20"/>
  <c r="AC95" i="20"/>
  <c r="AE95" i="20"/>
  <c r="AD95" i="20"/>
  <c r="AB79" i="20"/>
  <c r="AC79" i="20"/>
  <c r="AD79" i="20"/>
  <c r="AE79" i="20"/>
  <c r="AB31" i="20"/>
  <c r="AC31" i="20"/>
  <c r="AD31" i="20"/>
  <c r="AE31" i="20"/>
  <c r="AE159" i="20"/>
  <c r="AD71" i="20"/>
  <c r="AD192" i="20"/>
  <c r="AE192" i="20"/>
  <c r="AD184" i="20"/>
  <c r="AC184" i="20"/>
  <c r="AB184" i="20"/>
  <c r="AD176" i="20"/>
  <c r="AE176" i="20"/>
  <c r="AD168" i="20"/>
  <c r="AC168" i="20"/>
  <c r="AB168" i="20"/>
  <c r="AD160" i="20"/>
  <c r="AE160" i="20"/>
  <c r="AD152" i="20"/>
  <c r="AB152" i="20"/>
  <c r="AC152" i="20"/>
  <c r="AD144" i="20"/>
  <c r="AE144" i="20"/>
  <c r="AE136" i="20"/>
  <c r="AD136" i="20"/>
  <c r="AB136" i="20"/>
  <c r="AE128" i="20"/>
  <c r="AD128" i="20"/>
  <c r="AB128" i="20"/>
  <c r="AE120" i="20"/>
  <c r="AD120" i="20"/>
  <c r="AB120" i="20"/>
  <c r="AE112" i="20"/>
  <c r="AD112" i="20"/>
  <c r="AE104" i="20"/>
  <c r="AD104" i="20"/>
  <c r="AB104" i="20"/>
  <c r="AC104" i="20"/>
  <c r="AE96" i="20"/>
  <c r="AD96" i="20"/>
  <c r="AB96" i="20"/>
  <c r="AE88" i="20"/>
  <c r="AD88" i="20"/>
  <c r="AB88" i="20"/>
  <c r="AC88" i="20"/>
  <c r="AE80" i="20"/>
  <c r="AD80" i="20"/>
  <c r="AB80" i="20"/>
  <c r="AE72" i="20"/>
  <c r="AD72" i="20"/>
  <c r="AB72" i="20"/>
  <c r="AC72" i="20"/>
  <c r="AE64" i="20"/>
  <c r="AD64" i="20"/>
  <c r="AB64" i="20"/>
  <c r="AE56" i="20"/>
  <c r="AD56" i="20"/>
  <c r="AB56" i="20"/>
  <c r="AC56" i="20"/>
  <c r="AE48" i="20"/>
  <c r="AD48" i="20"/>
  <c r="AB48" i="20"/>
  <c r="AE40" i="20"/>
  <c r="AD40" i="20"/>
  <c r="AB40" i="20"/>
  <c r="AC40" i="20"/>
  <c r="AE32" i="20"/>
  <c r="AD32" i="20"/>
  <c r="AB32" i="20"/>
  <c r="AE24" i="20"/>
  <c r="AD24" i="20"/>
  <c r="AB24" i="20"/>
  <c r="AC24" i="20"/>
  <c r="AB192" i="20"/>
  <c r="AB183" i="20"/>
  <c r="AE162" i="20"/>
  <c r="AD159" i="20"/>
  <c r="AC146" i="20"/>
  <c r="AC128" i="20"/>
  <c r="AC106" i="20"/>
  <c r="AC96" i="20"/>
  <c r="AC71" i="20"/>
  <c r="AB58" i="20"/>
  <c r="AE39" i="20"/>
  <c r="AE17" i="20"/>
  <c r="AB17" i="20"/>
  <c r="AB175" i="20"/>
  <c r="AC175" i="20"/>
  <c r="AB167" i="20"/>
  <c r="AC181" i="20"/>
  <c r="AD181" i="20"/>
  <c r="AE181" i="20"/>
  <c r="AC165" i="20"/>
  <c r="AD165" i="20"/>
  <c r="AE165" i="20"/>
  <c r="AC149" i="20"/>
  <c r="AD149" i="20"/>
  <c r="AE149" i="20"/>
  <c r="AD133" i="20"/>
  <c r="AB133" i="20"/>
  <c r="AC133" i="20"/>
  <c r="AB125" i="20"/>
  <c r="AC125" i="20"/>
  <c r="AD125" i="20"/>
  <c r="AD117" i="20"/>
  <c r="AB117" i="20"/>
  <c r="AC117" i="20"/>
  <c r="AB101" i="20"/>
  <c r="AC101" i="20"/>
  <c r="AD101" i="20"/>
  <c r="AE101" i="20"/>
  <c r="AB93" i="20"/>
  <c r="AC93" i="20"/>
  <c r="AB85" i="20"/>
  <c r="AC85" i="20"/>
  <c r="AD85" i="20"/>
  <c r="AE85" i="20"/>
  <c r="AB77" i="20"/>
  <c r="AC77" i="20"/>
  <c r="AB69" i="20"/>
  <c r="AC69" i="20"/>
  <c r="AD69" i="20"/>
  <c r="AE69" i="20"/>
  <c r="AB61" i="20"/>
  <c r="AC61" i="20"/>
  <c r="AB53" i="20"/>
  <c r="AC53" i="20"/>
  <c r="AD53" i="20"/>
  <c r="AE53" i="20"/>
  <c r="AB45" i="20"/>
  <c r="AC45" i="20"/>
  <c r="AB37" i="20"/>
  <c r="AC37" i="20"/>
  <c r="AD37" i="20"/>
  <c r="AE37" i="20"/>
  <c r="AB29" i="20"/>
  <c r="AC29" i="20"/>
  <c r="AB21" i="20"/>
  <c r="AC21" i="20"/>
  <c r="AD21" i="20"/>
  <c r="AE21" i="20"/>
  <c r="AE191" i="20"/>
  <c r="AE178" i="20"/>
  <c r="AD175" i="20"/>
  <c r="AC162" i="20"/>
  <c r="AB146" i="20"/>
  <c r="AE141" i="20"/>
  <c r="AB127" i="20"/>
  <c r="AE117" i="20"/>
  <c r="AC112" i="20"/>
  <c r="AB106" i="20"/>
  <c r="AE87" i="20"/>
  <c r="AE45" i="20"/>
  <c r="AD39" i="20"/>
  <c r="AC26" i="20"/>
  <c r="AE68" i="20"/>
  <c r="AD68" i="20"/>
  <c r="AC92" i="20"/>
  <c r="AC44" i="20"/>
  <c r="AE188" i="20"/>
  <c r="AD179" i="20"/>
  <c r="AC177" i="20"/>
  <c r="AE172" i="20"/>
  <c r="AD163" i="20"/>
  <c r="AC161" i="20"/>
  <c r="AE156" i="20"/>
  <c r="AD147" i="20"/>
  <c r="AC145" i="20"/>
  <c r="AE140" i="20"/>
  <c r="AC105" i="20"/>
  <c r="AC89" i="20"/>
  <c r="AC73" i="20"/>
  <c r="AC57" i="20"/>
  <c r="AC41" i="20"/>
  <c r="AB28" i="20"/>
  <c r="AC25" i="20"/>
  <c r="AE132" i="20"/>
  <c r="AD132" i="20"/>
  <c r="AE124" i="20"/>
  <c r="AD124" i="20"/>
  <c r="AE116" i="20"/>
  <c r="AD116" i="20"/>
  <c r="AE108" i="20"/>
  <c r="AD108" i="20"/>
  <c r="AE100" i="20"/>
  <c r="AD100" i="20"/>
  <c r="AE92" i="20"/>
  <c r="AD92" i="20"/>
  <c r="AE76" i="20"/>
  <c r="AD76" i="20"/>
  <c r="AE134" i="20"/>
  <c r="AD134" i="20"/>
  <c r="AE126" i="20"/>
  <c r="AD126" i="20"/>
  <c r="AE118" i="20"/>
  <c r="AD118" i="20"/>
  <c r="AE110" i="20"/>
  <c r="AD110" i="20"/>
  <c r="AE102" i="20"/>
  <c r="AD102" i="20"/>
  <c r="AE94" i="20"/>
  <c r="AD94" i="20"/>
  <c r="AE86" i="20"/>
  <c r="AD86" i="20"/>
  <c r="AE78" i="20"/>
  <c r="AD78" i="20"/>
  <c r="AE70" i="20"/>
  <c r="AD70" i="20"/>
  <c r="AE62" i="20"/>
  <c r="AD62" i="20"/>
  <c r="AE54" i="20"/>
  <c r="AD54" i="20"/>
  <c r="AE46" i="20"/>
  <c r="AD46" i="20"/>
  <c r="AE38" i="20"/>
  <c r="AD38" i="20"/>
  <c r="AE30" i="20"/>
  <c r="AD30" i="20"/>
  <c r="AE22" i="20"/>
  <c r="AD22" i="20"/>
  <c r="AE196" i="20"/>
  <c r="AE190" i="20"/>
  <c r="AC188" i="20"/>
  <c r="AC179" i="20"/>
  <c r="AE174" i="20"/>
  <c r="AC172" i="20"/>
  <c r="AC163" i="20"/>
  <c r="AE158" i="20"/>
  <c r="AC156" i="20"/>
  <c r="AC147" i="20"/>
  <c r="AE142" i="20"/>
  <c r="AC140" i="20"/>
  <c r="AE107" i="20"/>
  <c r="AE91" i="20"/>
  <c r="AE75" i="20"/>
  <c r="AE59" i="20"/>
  <c r="AE43" i="20"/>
  <c r="AE27" i="20"/>
  <c r="AE84" i="20"/>
  <c r="AD84" i="20"/>
  <c r="AE60" i="20"/>
  <c r="AD60" i="20"/>
  <c r="AE52" i="20"/>
  <c r="AD52" i="20"/>
  <c r="AE44" i="20"/>
  <c r="AD44" i="20"/>
  <c r="AE36" i="20"/>
  <c r="AD36" i="20"/>
  <c r="AE28" i="20"/>
  <c r="AD28" i="20"/>
  <c r="AC108" i="20"/>
  <c r="AC76" i="20"/>
  <c r="AC60" i="20"/>
  <c r="AC190" i="20"/>
  <c r="AB188" i="20"/>
  <c r="AC174" i="20"/>
  <c r="AB172" i="20"/>
  <c r="AC158" i="20"/>
  <c r="AB156" i="20"/>
  <c r="AC142" i="20"/>
  <c r="AB140" i="20"/>
  <c r="AC132" i="20"/>
  <c r="AC124" i="20"/>
  <c r="AC116" i="20"/>
  <c r="AE113" i="20"/>
  <c r="AC110" i="20"/>
  <c r="AD107" i="20"/>
  <c r="AE97" i="20"/>
  <c r="AC94" i="20"/>
  <c r="AD91" i="20"/>
  <c r="AE81" i="20"/>
  <c r="AC78" i="20"/>
  <c r="AD75" i="20"/>
  <c r="AE65" i="20"/>
  <c r="AC62" i="20"/>
  <c r="AD59" i="20"/>
  <c r="AE49" i="20"/>
  <c r="AC46" i="20"/>
  <c r="AD43" i="20"/>
  <c r="AE33" i="20"/>
  <c r="AC30" i="20"/>
  <c r="AD27" i="20"/>
  <c r="AC20" i="20"/>
  <c r="AD17" i="20"/>
  <c r="AB18" i="20"/>
  <c r="AE18" i="20"/>
  <c r="AD20" i="20"/>
  <c r="AD18" i="20"/>
  <c r="A18" i="19"/>
  <c r="B18" i="19"/>
  <c r="C18" i="19"/>
  <c r="A19" i="19"/>
  <c r="B19" i="19"/>
  <c r="C19" i="19"/>
  <c r="A20" i="19"/>
  <c r="B20" i="19"/>
  <c r="C20" i="19"/>
  <c r="A21" i="19"/>
  <c r="B21" i="19"/>
  <c r="C21" i="19"/>
  <c r="A22" i="19"/>
  <c r="B22" i="19"/>
  <c r="C22" i="19"/>
  <c r="A23" i="19"/>
  <c r="B23" i="19"/>
  <c r="C23" i="19"/>
  <c r="A24" i="19"/>
  <c r="B24" i="19"/>
  <c r="C24" i="19"/>
  <c r="A25" i="19"/>
  <c r="B25" i="19"/>
  <c r="C25" i="19"/>
  <c r="A26" i="19"/>
  <c r="B26" i="19"/>
  <c r="C26" i="19"/>
  <c r="A27" i="19"/>
  <c r="B27" i="19"/>
  <c r="C27" i="19"/>
  <c r="A28" i="19"/>
  <c r="B28" i="19"/>
  <c r="C28" i="19"/>
  <c r="A29" i="19"/>
  <c r="B29" i="19"/>
  <c r="C29" i="19"/>
  <c r="A30" i="19"/>
  <c r="B30" i="19"/>
  <c r="C30" i="19"/>
  <c r="A31" i="19"/>
  <c r="B31" i="19"/>
  <c r="C31" i="19"/>
  <c r="A32" i="19"/>
  <c r="B32" i="19"/>
  <c r="C32" i="19"/>
  <c r="A33" i="19"/>
  <c r="B33" i="19"/>
  <c r="C33" i="19"/>
  <c r="A34" i="19"/>
  <c r="B34" i="19"/>
  <c r="C34" i="19"/>
  <c r="A35" i="19"/>
  <c r="B35" i="19"/>
  <c r="C35" i="19"/>
  <c r="A36" i="19"/>
  <c r="B36" i="19"/>
  <c r="C36" i="19"/>
  <c r="A37" i="19"/>
  <c r="B37" i="19"/>
  <c r="C37" i="19"/>
  <c r="A38" i="19"/>
  <c r="B38" i="19"/>
  <c r="C38" i="19"/>
  <c r="A39" i="19"/>
  <c r="B39" i="19"/>
  <c r="C39" i="19"/>
  <c r="A40" i="19"/>
  <c r="B40" i="19"/>
  <c r="C40" i="19"/>
  <c r="A41" i="19"/>
  <c r="B41" i="19"/>
  <c r="C41" i="19"/>
  <c r="A42" i="19"/>
  <c r="B42" i="19"/>
  <c r="C42" i="19"/>
  <c r="A43" i="19"/>
  <c r="B43" i="19"/>
  <c r="C43" i="19"/>
  <c r="A44" i="19"/>
  <c r="B44" i="19"/>
  <c r="C44" i="19"/>
  <c r="A45" i="19"/>
  <c r="B45" i="19"/>
  <c r="C45" i="19"/>
  <c r="A46" i="19"/>
  <c r="B46" i="19"/>
  <c r="C46" i="19"/>
  <c r="A47" i="19"/>
  <c r="B47" i="19"/>
  <c r="C47" i="19"/>
  <c r="A48" i="19"/>
  <c r="B48" i="19"/>
  <c r="C48" i="19"/>
  <c r="A49" i="19"/>
  <c r="B49" i="19"/>
  <c r="C49" i="19"/>
  <c r="A50" i="19"/>
  <c r="B50" i="19"/>
  <c r="C50" i="19"/>
  <c r="A51" i="19"/>
  <c r="B51" i="19"/>
  <c r="C51" i="19"/>
  <c r="A52" i="19"/>
  <c r="B52" i="19"/>
  <c r="C52" i="19"/>
  <c r="A53" i="19"/>
  <c r="B53" i="19"/>
  <c r="C53" i="19"/>
  <c r="A54" i="19"/>
  <c r="B54" i="19"/>
  <c r="C54" i="19"/>
  <c r="A55" i="19"/>
  <c r="B55" i="19"/>
  <c r="C55" i="19"/>
  <c r="A56" i="19"/>
  <c r="B56" i="19"/>
  <c r="C56" i="19"/>
  <c r="A57" i="19"/>
  <c r="B57" i="19"/>
  <c r="C57" i="19"/>
  <c r="A58" i="19"/>
  <c r="B58" i="19"/>
  <c r="C58" i="19"/>
  <c r="A59" i="19"/>
  <c r="B59" i="19"/>
  <c r="C59" i="19"/>
  <c r="A60" i="19"/>
  <c r="B60" i="19"/>
  <c r="C60" i="19"/>
  <c r="A61" i="19"/>
  <c r="B61" i="19"/>
  <c r="C61" i="19"/>
  <c r="A62" i="19"/>
  <c r="B62" i="19"/>
  <c r="C62" i="19"/>
  <c r="A63" i="19"/>
  <c r="B63" i="19"/>
  <c r="C63" i="19"/>
  <c r="A64" i="19"/>
  <c r="B64" i="19"/>
  <c r="C64" i="19"/>
  <c r="A65" i="19"/>
  <c r="B65" i="19"/>
  <c r="C65" i="19"/>
  <c r="A66" i="19"/>
  <c r="B66" i="19"/>
  <c r="C66" i="19"/>
  <c r="A67" i="19"/>
  <c r="B67" i="19"/>
  <c r="C67" i="19"/>
  <c r="A68" i="19"/>
  <c r="B68" i="19"/>
  <c r="C68" i="19"/>
  <c r="A69" i="19"/>
  <c r="B69" i="19"/>
  <c r="C69" i="19"/>
  <c r="A70" i="19"/>
  <c r="B70" i="19"/>
  <c r="C70" i="19"/>
  <c r="A71" i="19"/>
  <c r="B71" i="19"/>
  <c r="C71" i="19"/>
  <c r="A72" i="19"/>
  <c r="B72" i="19"/>
  <c r="C72" i="19"/>
  <c r="A73" i="19"/>
  <c r="B73" i="19"/>
  <c r="C73" i="19"/>
  <c r="A74" i="19"/>
  <c r="B74" i="19"/>
  <c r="C74" i="19"/>
  <c r="A75" i="19"/>
  <c r="B75" i="19"/>
  <c r="C75" i="19"/>
  <c r="A76" i="19"/>
  <c r="B76" i="19"/>
  <c r="C76" i="19"/>
  <c r="A77" i="19"/>
  <c r="B77" i="19"/>
  <c r="C77" i="19"/>
  <c r="A78" i="19"/>
  <c r="B78" i="19"/>
  <c r="C78" i="19"/>
  <c r="A79" i="19"/>
  <c r="B79" i="19"/>
  <c r="C79" i="19"/>
  <c r="A80" i="19"/>
  <c r="B80" i="19"/>
  <c r="C80" i="19"/>
  <c r="A81" i="19"/>
  <c r="B81" i="19"/>
  <c r="C81" i="19"/>
  <c r="A82" i="19"/>
  <c r="B82" i="19"/>
  <c r="C82" i="19"/>
  <c r="A83" i="19"/>
  <c r="B83" i="19"/>
  <c r="C83" i="19"/>
  <c r="A84" i="19"/>
  <c r="B84" i="19"/>
  <c r="C84" i="19"/>
  <c r="A85" i="19"/>
  <c r="B85" i="19"/>
  <c r="C85" i="19"/>
  <c r="A86" i="19"/>
  <c r="B86" i="19"/>
  <c r="C86" i="19"/>
  <c r="A87" i="19"/>
  <c r="B87" i="19"/>
  <c r="C87" i="19"/>
  <c r="A88" i="19"/>
  <c r="B88" i="19"/>
  <c r="C88" i="19"/>
  <c r="A89" i="19"/>
  <c r="B89" i="19"/>
  <c r="C89" i="19"/>
  <c r="A90" i="19"/>
  <c r="B90" i="19"/>
  <c r="C90" i="19"/>
  <c r="A91" i="19"/>
  <c r="B91" i="19"/>
  <c r="C91" i="19"/>
  <c r="A92" i="19"/>
  <c r="B92" i="19"/>
  <c r="C92" i="19"/>
  <c r="A93" i="19"/>
  <c r="B93" i="19"/>
  <c r="C93" i="19"/>
  <c r="A94" i="19"/>
  <c r="B94" i="19"/>
  <c r="C94" i="19"/>
  <c r="A95" i="19"/>
  <c r="B95" i="19"/>
  <c r="C95" i="19"/>
  <c r="A96" i="19"/>
  <c r="B96" i="19"/>
  <c r="C96" i="19"/>
  <c r="A97" i="19"/>
  <c r="B97" i="19"/>
  <c r="C97" i="19"/>
  <c r="A98" i="19"/>
  <c r="B98" i="19"/>
  <c r="C98" i="19"/>
  <c r="A99" i="19"/>
  <c r="B99" i="19"/>
  <c r="C99" i="19"/>
  <c r="A100" i="19"/>
  <c r="B100" i="19"/>
  <c r="C100" i="19"/>
  <c r="A101" i="19"/>
  <c r="B101" i="19"/>
  <c r="C101" i="19"/>
  <c r="A102" i="19"/>
  <c r="B102" i="19"/>
  <c r="C102" i="19"/>
  <c r="A103" i="19"/>
  <c r="B103" i="19"/>
  <c r="C103" i="19"/>
  <c r="A104" i="19"/>
  <c r="B104" i="19"/>
  <c r="C104" i="19"/>
  <c r="A105" i="19"/>
  <c r="B105" i="19"/>
  <c r="C105" i="19"/>
  <c r="A106" i="19"/>
  <c r="B106" i="19"/>
  <c r="C106" i="19"/>
  <c r="A107" i="19"/>
  <c r="B107" i="19"/>
  <c r="C107" i="19"/>
  <c r="A108" i="19"/>
  <c r="B108" i="19"/>
  <c r="C108" i="19"/>
  <c r="A109" i="19"/>
  <c r="B109" i="19"/>
  <c r="C109" i="19"/>
  <c r="A110" i="19"/>
  <c r="B110" i="19"/>
  <c r="C110" i="19"/>
  <c r="A111" i="19"/>
  <c r="B111" i="19"/>
  <c r="C111" i="19"/>
  <c r="A112" i="19"/>
  <c r="B112" i="19"/>
  <c r="C112" i="19"/>
  <c r="A113" i="19"/>
  <c r="B113" i="19"/>
  <c r="C113" i="19"/>
  <c r="A114" i="19"/>
  <c r="B114" i="19"/>
  <c r="C114" i="19"/>
  <c r="A115" i="19"/>
  <c r="B115" i="19"/>
  <c r="C115" i="19"/>
  <c r="A116" i="19"/>
  <c r="B116" i="19"/>
  <c r="C116" i="19"/>
  <c r="A117" i="19"/>
  <c r="B117" i="19"/>
  <c r="C117" i="19"/>
  <c r="A118" i="19"/>
  <c r="B118" i="19"/>
  <c r="C118" i="19"/>
  <c r="A119" i="19"/>
  <c r="B119" i="19"/>
  <c r="C119" i="19"/>
  <c r="A120" i="19"/>
  <c r="B120" i="19"/>
  <c r="C120" i="19"/>
  <c r="A121" i="19"/>
  <c r="B121" i="19"/>
  <c r="C121" i="19"/>
  <c r="A122" i="19"/>
  <c r="B122" i="19"/>
  <c r="C122" i="19"/>
  <c r="A123" i="19"/>
  <c r="B123" i="19"/>
  <c r="C123" i="19"/>
  <c r="A124" i="19"/>
  <c r="B124" i="19"/>
  <c r="C124" i="19"/>
  <c r="A125" i="19"/>
  <c r="B125" i="19"/>
  <c r="C125" i="19"/>
  <c r="A126" i="19"/>
  <c r="B126" i="19"/>
  <c r="C126" i="19"/>
  <c r="A127" i="19"/>
  <c r="B127" i="19"/>
  <c r="C127" i="19"/>
  <c r="A128" i="19"/>
  <c r="B128" i="19"/>
  <c r="C128" i="19"/>
  <c r="A129" i="19"/>
  <c r="B129" i="19"/>
  <c r="C129" i="19"/>
  <c r="A130" i="19"/>
  <c r="B130" i="19"/>
  <c r="C130" i="19"/>
  <c r="A131" i="19"/>
  <c r="B131" i="19"/>
  <c r="C131" i="19"/>
  <c r="A132" i="19"/>
  <c r="B132" i="19"/>
  <c r="C132" i="19"/>
  <c r="A133" i="19"/>
  <c r="B133" i="19"/>
  <c r="C133" i="19"/>
  <c r="A134" i="19"/>
  <c r="B134" i="19"/>
  <c r="C134" i="19"/>
  <c r="A135" i="19"/>
  <c r="B135" i="19"/>
  <c r="C135" i="19"/>
  <c r="A136" i="19"/>
  <c r="B136" i="19"/>
  <c r="C136" i="19"/>
  <c r="A137" i="19"/>
  <c r="B137" i="19"/>
  <c r="C137" i="19"/>
  <c r="A138" i="19"/>
  <c r="B138" i="19"/>
  <c r="C138" i="19"/>
  <c r="A139" i="19"/>
  <c r="B139" i="19"/>
  <c r="C139" i="19"/>
  <c r="A140" i="19"/>
  <c r="B140" i="19"/>
  <c r="C140" i="19"/>
  <c r="A141" i="19"/>
  <c r="B141" i="19"/>
  <c r="C141" i="19"/>
  <c r="A142" i="19"/>
  <c r="B142" i="19"/>
  <c r="C142" i="19"/>
  <c r="A143" i="19"/>
  <c r="B143" i="19"/>
  <c r="C143" i="19"/>
  <c r="A144" i="19"/>
  <c r="B144" i="19"/>
  <c r="C144" i="19"/>
  <c r="A145" i="19"/>
  <c r="B145" i="19"/>
  <c r="C145" i="19"/>
  <c r="A146" i="19"/>
  <c r="B146" i="19"/>
  <c r="C146" i="19"/>
  <c r="A147" i="19"/>
  <c r="B147" i="19"/>
  <c r="C147" i="19"/>
  <c r="A148" i="19"/>
  <c r="B148" i="19"/>
  <c r="C148" i="19"/>
  <c r="A149" i="19"/>
  <c r="B149" i="19"/>
  <c r="C149" i="19"/>
  <c r="A150" i="19"/>
  <c r="B150" i="19"/>
  <c r="C150" i="19"/>
  <c r="A151" i="19"/>
  <c r="B151" i="19"/>
  <c r="C151" i="19"/>
  <c r="A152" i="19"/>
  <c r="B152" i="19"/>
  <c r="C152" i="19"/>
  <c r="A153" i="19"/>
  <c r="B153" i="19"/>
  <c r="C153" i="19"/>
  <c r="A154" i="19"/>
  <c r="B154" i="19"/>
  <c r="C154" i="19"/>
  <c r="A155" i="19"/>
  <c r="B155" i="19"/>
  <c r="C155" i="19"/>
  <c r="A156" i="19"/>
  <c r="B156" i="19"/>
  <c r="C156" i="19"/>
  <c r="A157" i="19"/>
  <c r="B157" i="19"/>
  <c r="C157" i="19"/>
  <c r="A158" i="19"/>
  <c r="B158" i="19"/>
  <c r="C158" i="19"/>
  <c r="A159" i="19"/>
  <c r="B159" i="19"/>
  <c r="C159" i="19"/>
  <c r="A160" i="19"/>
  <c r="B160" i="19"/>
  <c r="C160" i="19"/>
  <c r="A161" i="19"/>
  <c r="B161" i="19"/>
  <c r="C161" i="19"/>
  <c r="A162" i="19"/>
  <c r="B162" i="19"/>
  <c r="C162" i="19"/>
  <c r="A163" i="19"/>
  <c r="B163" i="19"/>
  <c r="C163" i="19"/>
  <c r="A164" i="19"/>
  <c r="B164" i="19"/>
  <c r="C164" i="19"/>
  <c r="A165" i="19"/>
  <c r="B165" i="19"/>
  <c r="C165" i="19"/>
  <c r="A166" i="19"/>
  <c r="B166" i="19"/>
  <c r="C166" i="19"/>
  <c r="A167" i="19"/>
  <c r="B167" i="19"/>
  <c r="C167" i="19"/>
  <c r="A168" i="19"/>
  <c r="B168" i="19"/>
  <c r="C168" i="19"/>
  <c r="A169" i="19"/>
  <c r="B169" i="19"/>
  <c r="C169" i="19"/>
  <c r="A170" i="19"/>
  <c r="B170" i="19"/>
  <c r="C170" i="19"/>
  <c r="A171" i="19"/>
  <c r="B171" i="19"/>
  <c r="C171" i="19"/>
  <c r="A172" i="19"/>
  <c r="B172" i="19"/>
  <c r="C172" i="19"/>
  <c r="A173" i="19"/>
  <c r="B173" i="19"/>
  <c r="C173" i="19"/>
  <c r="A174" i="19"/>
  <c r="B174" i="19"/>
  <c r="C174" i="19"/>
  <c r="A175" i="19"/>
  <c r="B175" i="19"/>
  <c r="C175" i="19"/>
  <c r="A176" i="19"/>
  <c r="B176" i="19"/>
  <c r="C176" i="19"/>
  <c r="A177" i="19"/>
  <c r="B177" i="19"/>
  <c r="C177" i="19"/>
  <c r="A178" i="19"/>
  <c r="B178" i="19"/>
  <c r="C178" i="19"/>
  <c r="A179" i="19"/>
  <c r="B179" i="19"/>
  <c r="C179" i="19"/>
  <c r="A180" i="19"/>
  <c r="B180" i="19"/>
  <c r="C180" i="19"/>
  <c r="A181" i="19"/>
  <c r="B181" i="19"/>
  <c r="C181" i="19"/>
  <c r="A182" i="19"/>
  <c r="B182" i="19"/>
  <c r="C182" i="19"/>
  <c r="A183" i="19"/>
  <c r="B183" i="19"/>
  <c r="C183" i="19"/>
  <c r="A184" i="19"/>
  <c r="B184" i="19"/>
  <c r="C184" i="19"/>
  <c r="A185" i="19"/>
  <c r="B185" i="19"/>
  <c r="C185" i="19"/>
  <c r="A186" i="19"/>
  <c r="B186" i="19"/>
  <c r="C186" i="19"/>
  <c r="A187" i="19"/>
  <c r="B187" i="19"/>
  <c r="C187" i="19"/>
  <c r="A188" i="19"/>
  <c r="B188" i="19"/>
  <c r="C188" i="19"/>
  <c r="A189" i="19"/>
  <c r="B189" i="19"/>
  <c r="C189" i="19"/>
  <c r="A190" i="19"/>
  <c r="B190" i="19"/>
  <c r="C190" i="19"/>
  <c r="A191" i="19"/>
  <c r="B191" i="19"/>
  <c r="C191" i="19"/>
  <c r="A192" i="19"/>
  <c r="B192" i="19"/>
  <c r="C192" i="19"/>
  <c r="A193" i="19"/>
  <c r="B193" i="19"/>
  <c r="C193" i="19"/>
  <c r="A194" i="19"/>
  <c r="B194" i="19"/>
  <c r="C194" i="19"/>
  <c r="A195" i="19"/>
  <c r="B195" i="19"/>
  <c r="C195" i="19"/>
  <c r="A196" i="19"/>
  <c r="B196" i="19"/>
  <c r="C196" i="19"/>
  <c r="C17" i="19"/>
  <c r="B17" i="19"/>
  <c r="A17" i="19"/>
  <c r="Z196" i="19"/>
  <c r="Y196" i="19"/>
  <c r="X196" i="19"/>
  <c r="Z195" i="19"/>
  <c r="Y195" i="19"/>
  <c r="X195" i="19"/>
  <c r="Z194" i="19"/>
  <c r="Y194" i="19"/>
  <c r="X194" i="19"/>
  <c r="Z193" i="19"/>
  <c r="Y193" i="19"/>
  <c r="X193" i="19"/>
  <c r="Z192" i="19"/>
  <c r="Y192" i="19"/>
  <c r="X192" i="19"/>
  <c r="Z191" i="19"/>
  <c r="Y191" i="19"/>
  <c r="X191" i="19"/>
  <c r="Z190" i="19"/>
  <c r="Y190" i="19"/>
  <c r="X190" i="19"/>
  <c r="Z189" i="19"/>
  <c r="Y189" i="19"/>
  <c r="X189" i="19"/>
  <c r="Z188" i="19"/>
  <c r="Y188" i="19"/>
  <c r="X188" i="19"/>
  <c r="Z187" i="19"/>
  <c r="Y187" i="19"/>
  <c r="X187" i="19"/>
  <c r="Z186" i="19"/>
  <c r="Y186" i="19"/>
  <c r="X186" i="19"/>
  <c r="Z185" i="19"/>
  <c r="Y185" i="19"/>
  <c r="X185" i="19"/>
  <c r="Z184" i="19"/>
  <c r="Y184" i="19"/>
  <c r="X184" i="19"/>
  <c r="Z183" i="19"/>
  <c r="Y183" i="19"/>
  <c r="X183" i="19"/>
  <c r="Z182" i="19"/>
  <c r="Y182" i="19"/>
  <c r="X182" i="19"/>
  <c r="Z181" i="19"/>
  <c r="Y181" i="19"/>
  <c r="X181" i="19"/>
  <c r="Z180" i="19"/>
  <c r="Y180" i="19"/>
  <c r="X180" i="19"/>
  <c r="Z179" i="19"/>
  <c r="Y179" i="19"/>
  <c r="X179" i="19"/>
  <c r="Z178" i="19"/>
  <c r="Y178" i="19"/>
  <c r="X178" i="19"/>
  <c r="Z177" i="19"/>
  <c r="Y177" i="19"/>
  <c r="X177" i="19"/>
  <c r="Z176" i="19"/>
  <c r="Y176" i="19"/>
  <c r="X176" i="19"/>
  <c r="Z175" i="19"/>
  <c r="Y175" i="19"/>
  <c r="X175" i="19"/>
  <c r="Z174" i="19"/>
  <c r="Y174" i="19"/>
  <c r="X174" i="19"/>
  <c r="Z173" i="19"/>
  <c r="Y173" i="19"/>
  <c r="X173" i="19"/>
  <c r="Z172" i="19"/>
  <c r="Y172" i="19"/>
  <c r="X172" i="19"/>
  <c r="Z171" i="19"/>
  <c r="Y171" i="19"/>
  <c r="X171" i="19"/>
  <c r="Z170" i="19"/>
  <c r="Y170" i="19"/>
  <c r="X170" i="19"/>
  <c r="Z169" i="19"/>
  <c r="Y169" i="19"/>
  <c r="X169" i="19"/>
  <c r="Z168" i="19"/>
  <c r="Y168" i="19"/>
  <c r="X168" i="19"/>
  <c r="Z167" i="19"/>
  <c r="Y167" i="19"/>
  <c r="X167" i="19"/>
  <c r="Z166" i="19"/>
  <c r="Y166" i="19"/>
  <c r="X166" i="19"/>
  <c r="Z165" i="19"/>
  <c r="Y165" i="19"/>
  <c r="X165" i="19"/>
  <c r="Z164" i="19"/>
  <c r="Y164" i="19"/>
  <c r="X164" i="19"/>
  <c r="Z163" i="19"/>
  <c r="Y163" i="19"/>
  <c r="X163" i="19"/>
  <c r="Z162" i="19"/>
  <c r="Y162" i="19"/>
  <c r="X162" i="19"/>
  <c r="Z161" i="19"/>
  <c r="Y161" i="19"/>
  <c r="X161" i="19"/>
  <c r="Z160" i="19"/>
  <c r="Y160" i="19"/>
  <c r="X160" i="19"/>
  <c r="Z159" i="19"/>
  <c r="Y159" i="19"/>
  <c r="X159" i="19"/>
  <c r="Z158" i="19"/>
  <c r="Y158" i="19"/>
  <c r="X158" i="19"/>
  <c r="Z157" i="19"/>
  <c r="Y157" i="19"/>
  <c r="X157" i="19"/>
  <c r="Z156" i="19"/>
  <c r="Y156" i="19"/>
  <c r="X156" i="19"/>
  <c r="Z155" i="19"/>
  <c r="Y155" i="19"/>
  <c r="X155" i="19"/>
  <c r="Z154" i="19"/>
  <c r="Y154" i="19"/>
  <c r="X154" i="19"/>
  <c r="Z153" i="19"/>
  <c r="Y153" i="19"/>
  <c r="X153" i="19"/>
  <c r="Z152" i="19"/>
  <c r="Y152" i="19"/>
  <c r="X152" i="19"/>
  <c r="Z151" i="19"/>
  <c r="Y151" i="19"/>
  <c r="X151" i="19"/>
  <c r="Z150" i="19"/>
  <c r="Y150" i="19"/>
  <c r="X150" i="19"/>
  <c r="Z149" i="19"/>
  <c r="Y149" i="19"/>
  <c r="X149" i="19"/>
  <c r="Z148" i="19"/>
  <c r="Y148" i="19"/>
  <c r="X148" i="19"/>
  <c r="Z147" i="19"/>
  <c r="Y147" i="19"/>
  <c r="X147" i="19"/>
  <c r="Z146" i="19"/>
  <c r="Y146" i="19"/>
  <c r="X146" i="19"/>
  <c r="Z145" i="19"/>
  <c r="Y145" i="19"/>
  <c r="X145" i="19"/>
  <c r="Z144" i="19"/>
  <c r="Y144" i="19"/>
  <c r="X144" i="19"/>
  <c r="Z143" i="19"/>
  <c r="Y143" i="19"/>
  <c r="X143" i="19"/>
  <c r="Z142" i="19"/>
  <c r="Y142" i="19"/>
  <c r="X142" i="19"/>
  <c r="Z141" i="19"/>
  <c r="Y141" i="19"/>
  <c r="X141" i="19"/>
  <c r="Z140" i="19"/>
  <c r="Y140" i="19"/>
  <c r="X140" i="19"/>
  <c r="Z139" i="19"/>
  <c r="Y139" i="19"/>
  <c r="X139" i="19"/>
  <c r="Z138" i="19"/>
  <c r="Y138" i="19"/>
  <c r="X138" i="19"/>
  <c r="Z137" i="19"/>
  <c r="Y137" i="19"/>
  <c r="X137" i="19"/>
  <c r="Z136" i="19"/>
  <c r="Y136" i="19"/>
  <c r="X136" i="19"/>
  <c r="Z135" i="19"/>
  <c r="Y135" i="19"/>
  <c r="X135" i="19"/>
  <c r="Z134" i="19"/>
  <c r="Y134" i="19"/>
  <c r="X134" i="19"/>
  <c r="Z133" i="19"/>
  <c r="Y133" i="19"/>
  <c r="X133" i="19"/>
  <c r="Z132" i="19"/>
  <c r="Y132" i="19"/>
  <c r="X132" i="19"/>
  <c r="Z131" i="19"/>
  <c r="Y131" i="19"/>
  <c r="X131" i="19"/>
  <c r="Z130" i="19"/>
  <c r="Y130" i="19"/>
  <c r="X130" i="19"/>
  <c r="Z129" i="19"/>
  <c r="Y129" i="19"/>
  <c r="X129" i="19"/>
  <c r="Z128" i="19"/>
  <c r="Y128" i="19"/>
  <c r="X128" i="19"/>
  <c r="Z127" i="19"/>
  <c r="Y127" i="19"/>
  <c r="X127" i="19"/>
  <c r="Z126" i="19"/>
  <c r="Y126" i="19"/>
  <c r="X126" i="19"/>
  <c r="Z125" i="19"/>
  <c r="Y125" i="19"/>
  <c r="X125" i="19"/>
  <c r="Z124" i="19"/>
  <c r="Y124" i="19"/>
  <c r="X124" i="19"/>
  <c r="Z123" i="19"/>
  <c r="Y123" i="19"/>
  <c r="X123" i="19"/>
  <c r="Z122" i="19"/>
  <c r="Y122" i="19"/>
  <c r="X122" i="19"/>
  <c r="Z121" i="19"/>
  <c r="Y121" i="19"/>
  <c r="X121" i="19"/>
  <c r="Z120" i="19"/>
  <c r="Y120" i="19"/>
  <c r="X120" i="19"/>
  <c r="Z119" i="19"/>
  <c r="Y119" i="19"/>
  <c r="X119" i="19"/>
  <c r="Z118" i="19"/>
  <c r="Y118" i="19"/>
  <c r="X118" i="19"/>
  <c r="Z117" i="19"/>
  <c r="Y117" i="19"/>
  <c r="X117" i="19"/>
  <c r="Z116" i="19"/>
  <c r="Y116" i="19"/>
  <c r="X116" i="19"/>
  <c r="Z115" i="19"/>
  <c r="Y115" i="19"/>
  <c r="X115" i="19"/>
  <c r="Z114" i="19"/>
  <c r="Y114" i="19"/>
  <c r="X114" i="19"/>
  <c r="Z113" i="19"/>
  <c r="Y113" i="19"/>
  <c r="X113" i="19"/>
  <c r="Z112" i="19"/>
  <c r="Y112" i="19"/>
  <c r="X112" i="19"/>
  <c r="Z111" i="19"/>
  <c r="Y111" i="19"/>
  <c r="X111" i="19"/>
  <c r="Z110" i="19"/>
  <c r="Y110" i="19"/>
  <c r="X110" i="19"/>
  <c r="Z109" i="19"/>
  <c r="Y109" i="19"/>
  <c r="X109" i="19"/>
  <c r="Z108" i="19"/>
  <c r="Y108" i="19"/>
  <c r="X108" i="19"/>
  <c r="Z107" i="19"/>
  <c r="Y107" i="19"/>
  <c r="X107" i="19"/>
  <c r="Z106" i="19"/>
  <c r="Y106" i="19"/>
  <c r="X106" i="19"/>
  <c r="Z105" i="19"/>
  <c r="Y105" i="19"/>
  <c r="X105" i="19"/>
  <c r="Z104" i="19"/>
  <c r="Y104" i="19"/>
  <c r="X104" i="19"/>
  <c r="Z103" i="19"/>
  <c r="Y103" i="19"/>
  <c r="X103" i="19"/>
  <c r="Z102" i="19"/>
  <c r="Y102" i="19"/>
  <c r="X102" i="19"/>
  <c r="Z101" i="19"/>
  <c r="Y101" i="19"/>
  <c r="X101" i="19"/>
  <c r="Z100" i="19"/>
  <c r="Y100" i="19"/>
  <c r="X100" i="19"/>
  <c r="Z99" i="19"/>
  <c r="Y99" i="19"/>
  <c r="X99" i="19"/>
  <c r="Z98" i="19"/>
  <c r="Y98" i="19"/>
  <c r="X98" i="19"/>
  <c r="Z97" i="19"/>
  <c r="Y97" i="19"/>
  <c r="X97" i="19"/>
  <c r="Z96" i="19"/>
  <c r="Y96" i="19"/>
  <c r="X96" i="19"/>
  <c r="Z95" i="19"/>
  <c r="Y95" i="19"/>
  <c r="X95" i="19"/>
  <c r="Z94" i="19"/>
  <c r="Y94" i="19"/>
  <c r="X94" i="19"/>
  <c r="Z93" i="19"/>
  <c r="Y93" i="19"/>
  <c r="X93" i="19"/>
  <c r="Z92" i="19"/>
  <c r="Y92" i="19"/>
  <c r="X92" i="19"/>
  <c r="Z91" i="19"/>
  <c r="Y91" i="19"/>
  <c r="X91" i="19"/>
  <c r="Z90" i="19"/>
  <c r="Y90" i="19"/>
  <c r="X90" i="19"/>
  <c r="Z89" i="19"/>
  <c r="Y89" i="19"/>
  <c r="X89" i="19"/>
  <c r="Z88" i="19"/>
  <c r="Y88" i="19"/>
  <c r="X88" i="19"/>
  <c r="Z87" i="19"/>
  <c r="Y87" i="19"/>
  <c r="X87" i="19"/>
  <c r="Z86" i="19"/>
  <c r="Y86" i="19"/>
  <c r="X86" i="19"/>
  <c r="Z85" i="19"/>
  <c r="Y85" i="19"/>
  <c r="X85" i="19"/>
  <c r="Z84" i="19"/>
  <c r="Y84" i="19"/>
  <c r="X84" i="19"/>
  <c r="Z83" i="19"/>
  <c r="Y83" i="19"/>
  <c r="X83" i="19"/>
  <c r="Z82" i="19"/>
  <c r="Y82" i="19"/>
  <c r="X82" i="19"/>
  <c r="Z81" i="19"/>
  <c r="Y81" i="19"/>
  <c r="X81" i="19"/>
  <c r="Z80" i="19"/>
  <c r="Y80" i="19"/>
  <c r="X80" i="19"/>
  <c r="Z79" i="19"/>
  <c r="Y79" i="19"/>
  <c r="X79" i="19"/>
  <c r="Z78" i="19"/>
  <c r="Y78" i="19"/>
  <c r="X78" i="19"/>
  <c r="Z77" i="19"/>
  <c r="Y77" i="19"/>
  <c r="X77" i="19"/>
  <c r="Z76" i="19"/>
  <c r="Y76" i="19"/>
  <c r="X76" i="19"/>
  <c r="Z75" i="19"/>
  <c r="Y75" i="19"/>
  <c r="X75" i="19"/>
  <c r="Z74" i="19"/>
  <c r="Y74" i="19"/>
  <c r="X74" i="19"/>
  <c r="Z73" i="19"/>
  <c r="Y73" i="19"/>
  <c r="X73" i="19"/>
  <c r="Z72" i="19"/>
  <c r="Y72" i="19"/>
  <c r="X72" i="19"/>
  <c r="Z71" i="19"/>
  <c r="Y71" i="19"/>
  <c r="X71" i="19"/>
  <c r="Z70" i="19"/>
  <c r="Y70" i="19"/>
  <c r="X70" i="19"/>
  <c r="Z69" i="19"/>
  <c r="Y69" i="19"/>
  <c r="X69" i="19"/>
  <c r="Z68" i="19"/>
  <c r="Y68" i="19"/>
  <c r="X68" i="19"/>
  <c r="Z67" i="19"/>
  <c r="Y67" i="19"/>
  <c r="X67" i="19"/>
  <c r="Z66" i="19"/>
  <c r="Y66" i="19"/>
  <c r="X66" i="19"/>
  <c r="Z65" i="19"/>
  <c r="Y65" i="19"/>
  <c r="X65" i="19"/>
  <c r="Z64" i="19"/>
  <c r="Y64" i="19"/>
  <c r="X64" i="19"/>
  <c r="Z63" i="19"/>
  <c r="Y63" i="19"/>
  <c r="X63" i="19"/>
  <c r="Z62" i="19"/>
  <c r="Y62" i="19"/>
  <c r="X62" i="19"/>
  <c r="Z61" i="19"/>
  <c r="Y61" i="19"/>
  <c r="X61" i="19"/>
  <c r="Z60" i="19"/>
  <c r="Y60" i="19"/>
  <c r="X60" i="19"/>
  <c r="Z59" i="19"/>
  <c r="Y59" i="19"/>
  <c r="X59" i="19"/>
  <c r="Z58" i="19"/>
  <c r="Y58" i="19"/>
  <c r="X58" i="19"/>
  <c r="Z57" i="19"/>
  <c r="Y57" i="19"/>
  <c r="X57" i="19"/>
  <c r="Z56" i="19"/>
  <c r="Y56" i="19"/>
  <c r="X56" i="19"/>
  <c r="Z55" i="19"/>
  <c r="Y55" i="19"/>
  <c r="X55" i="19"/>
  <c r="Z54" i="19"/>
  <c r="Y54" i="19"/>
  <c r="X54" i="19"/>
  <c r="Z53" i="19"/>
  <c r="Y53" i="19"/>
  <c r="X53" i="19"/>
  <c r="Z52" i="19"/>
  <c r="Y52" i="19"/>
  <c r="X52" i="19"/>
  <c r="Z51" i="19"/>
  <c r="Y51" i="19"/>
  <c r="X51" i="19"/>
  <c r="Z50" i="19"/>
  <c r="Y50" i="19"/>
  <c r="X50" i="19"/>
  <c r="Z49" i="19"/>
  <c r="Y49" i="19"/>
  <c r="X49" i="19"/>
  <c r="Z48" i="19"/>
  <c r="Y48" i="19"/>
  <c r="X48" i="19"/>
  <c r="Z47" i="19"/>
  <c r="Y47" i="19"/>
  <c r="X47" i="19"/>
  <c r="Z46" i="19"/>
  <c r="Y46" i="19"/>
  <c r="X46" i="19"/>
  <c r="Z45" i="19"/>
  <c r="Y45" i="19"/>
  <c r="X45" i="19"/>
  <c r="Z44" i="19"/>
  <c r="Y44" i="19"/>
  <c r="X44" i="19"/>
  <c r="Z43" i="19"/>
  <c r="Y43" i="19"/>
  <c r="X43" i="19"/>
  <c r="Z42" i="19"/>
  <c r="Y42" i="19"/>
  <c r="X42" i="19"/>
  <c r="Z41" i="19"/>
  <c r="Y41" i="19"/>
  <c r="X41" i="19"/>
  <c r="Z40" i="19"/>
  <c r="Y40" i="19"/>
  <c r="X40" i="19"/>
  <c r="Z39" i="19"/>
  <c r="Y39" i="19"/>
  <c r="X39" i="19"/>
  <c r="Z38" i="19"/>
  <c r="Y38" i="19"/>
  <c r="X38" i="19"/>
  <c r="Z37" i="19"/>
  <c r="Y37" i="19"/>
  <c r="X37" i="19"/>
  <c r="Z36" i="19"/>
  <c r="Y36" i="19"/>
  <c r="X36" i="19"/>
  <c r="Z35" i="19"/>
  <c r="Y35" i="19"/>
  <c r="X35" i="19"/>
  <c r="Z34" i="19"/>
  <c r="Y34" i="19"/>
  <c r="X34" i="19"/>
  <c r="Z33" i="19"/>
  <c r="Y33" i="19"/>
  <c r="X33" i="19"/>
  <c r="Z32" i="19"/>
  <c r="Y32" i="19"/>
  <c r="X32" i="19"/>
  <c r="Z31" i="19"/>
  <c r="Y31" i="19"/>
  <c r="X31" i="19"/>
  <c r="Z30" i="19"/>
  <c r="Y30" i="19"/>
  <c r="X30" i="19"/>
  <c r="Z29" i="19"/>
  <c r="Y29" i="19"/>
  <c r="X29" i="19"/>
  <c r="Z28" i="19"/>
  <c r="Y28" i="19"/>
  <c r="X28" i="19"/>
  <c r="Z27" i="19"/>
  <c r="Y27" i="19"/>
  <c r="X27" i="19"/>
  <c r="Z26" i="19"/>
  <c r="Y26" i="19"/>
  <c r="X26" i="19"/>
  <c r="Z25" i="19"/>
  <c r="Y25" i="19"/>
  <c r="X25" i="19"/>
  <c r="Z24" i="19"/>
  <c r="Y24" i="19"/>
  <c r="X24" i="19"/>
  <c r="Z23" i="19"/>
  <c r="Y23" i="19"/>
  <c r="X23" i="19"/>
  <c r="Z22" i="19"/>
  <c r="Y22" i="19"/>
  <c r="X22" i="19"/>
  <c r="Z21" i="19"/>
  <c r="Y21" i="19"/>
  <c r="X21" i="19"/>
  <c r="Z20" i="19"/>
  <c r="Y20" i="19"/>
  <c r="X20" i="19"/>
  <c r="Z19" i="19"/>
  <c r="Y19" i="19"/>
  <c r="X19" i="19"/>
  <c r="Z18" i="19"/>
  <c r="Y18" i="19"/>
  <c r="X18" i="19"/>
  <c r="Z17" i="19"/>
  <c r="Y17" i="19"/>
  <c r="X17" i="19"/>
  <c r="U16" i="19"/>
  <c r="T16" i="19"/>
  <c r="S16" i="19"/>
  <c r="R16" i="19"/>
  <c r="Q16" i="19"/>
  <c r="P16" i="19"/>
  <c r="O16" i="19"/>
  <c r="N16" i="19"/>
  <c r="M16" i="19"/>
  <c r="L16" i="19"/>
  <c r="J16" i="19"/>
  <c r="I16" i="19"/>
  <c r="H16" i="19"/>
  <c r="G16" i="19"/>
  <c r="F16" i="19"/>
  <c r="E16" i="19"/>
  <c r="D16" i="19"/>
  <c r="A18" i="18"/>
  <c r="C18" i="18"/>
  <c r="D18" i="18"/>
  <c r="A19" i="18"/>
  <c r="C19" i="18"/>
  <c r="D19" i="18"/>
  <c r="A20" i="18"/>
  <c r="C20" i="18"/>
  <c r="D20" i="18"/>
  <c r="A21" i="18"/>
  <c r="C21" i="18"/>
  <c r="D21" i="18"/>
  <c r="A22" i="18"/>
  <c r="C22" i="18"/>
  <c r="D22" i="18"/>
  <c r="A23" i="18"/>
  <c r="C23" i="18"/>
  <c r="D23" i="18"/>
  <c r="A24" i="18"/>
  <c r="C24" i="18"/>
  <c r="D24" i="18"/>
  <c r="A25" i="18"/>
  <c r="C25" i="18"/>
  <c r="D25" i="18"/>
  <c r="A26" i="18"/>
  <c r="C26" i="18"/>
  <c r="D26" i="18"/>
  <c r="A27" i="18"/>
  <c r="C27" i="18"/>
  <c r="D27" i="18"/>
  <c r="A28" i="18"/>
  <c r="C28" i="18"/>
  <c r="D28" i="18"/>
  <c r="A29" i="18"/>
  <c r="C29" i="18"/>
  <c r="D29" i="18"/>
  <c r="A30" i="18"/>
  <c r="C30" i="18"/>
  <c r="D30" i="18"/>
  <c r="A31" i="18"/>
  <c r="C31" i="18"/>
  <c r="D31" i="18"/>
  <c r="A32" i="18"/>
  <c r="C32" i="18"/>
  <c r="D32" i="18"/>
  <c r="A33" i="18"/>
  <c r="C33" i="18"/>
  <c r="D33" i="18"/>
  <c r="A34" i="18"/>
  <c r="C34" i="18"/>
  <c r="D34" i="18"/>
  <c r="A35" i="18"/>
  <c r="C35" i="18"/>
  <c r="D35" i="18"/>
  <c r="A36" i="18"/>
  <c r="C36" i="18"/>
  <c r="D36" i="18"/>
  <c r="A37" i="18"/>
  <c r="C37" i="18"/>
  <c r="D37" i="18"/>
  <c r="A38" i="18"/>
  <c r="C38" i="18"/>
  <c r="D38" i="18"/>
  <c r="A39" i="18"/>
  <c r="C39" i="18"/>
  <c r="D39" i="18"/>
  <c r="A40" i="18"/>
  <c r="C40" i="18"/>
  <c r="D40" i="18"/>
  <c r="A41" i="18"/>
  <c r="C41" i="18"/>
  <c r="D41" i="18"/>
  <c r="A42" i="18"/>
  <c r="C42" i="18"/>
  <c r="D42" i="18"/>
  <c r="A43" i="18"/>
  <c r="C43" i="18"/>
  <c r="D43" i="18"/>
  <c r="A44" i="18"/>
  <c r="C44" i="18"/>
  <c r="D44" i="18"/>
  <c r="A45" i="18"/>
  <c r="C45" i="18"/>
  <c r="D45" i="18"/>
  <c r="A46" i="18"/>
  <c r="C46" i="18"/>
  <c r="D46" i="18"/>
  <c r="A47" i="18"/>
  <c r="C47" i="18"/>
  <c r="D47" i="18"/>
  <c r="A48" i="18"/>
  <c r="C48" i="18"/>
  <c r="D48" i="18"/>
  <c r="A49" i="18"/>
  <c r="C49" i="18"/>
  <c r="D49" i="18"/>
  <c r="A50" i="18"/>
  <c r="C50" i="18"/>
  <c r="D50" i="18"/>
  <c r="A51" i="18"/>
  <c r="C51" i="18"/>
  <c r="D51" i="18"/>
  <c r="A52" i="18"/>
  <c r="C52" i="18"/>
  <c r="D52" i="18"/>
  <c r="A53" i="18"/>
  <c r="C53" i="18"/>
  <c r="D53" i="18"/>
  <c r="A54" i="18"/>
  <c r="C54" i="18"/>
  <c r="D54" i="18"/>
  <c r="A55" i="18"/>
  <c r="C55" i="18"/>
  <c r="D55" i="18"/>
  <c r="A56" i="18"/>
  <c r="C56" i="18"/>
  <c r="D56" i="18"/>
  <c r="A57" i="18"/>
  <c r="C57" i="18"/>
  <c r="D57" i="18"/>
  <c r="A58" i="18"/>
  <c r="C58" i="18"/>
  <c r="D58" i="18"/>
  <c r="A59" i="18"/>
  <c r="C59" i="18"/>
  <c r="D59" i="18"/>
  <c r="A60" i="18"/>
  <c r="C60" i="18"/>
  <c r="D60" i="18"/>
  <c r="A61" i="18"/>
  <c r="C61" i="18"/>
  <c r="D61" i="18"/>
  <c r="A62" i="18"/>
  <c r="C62" i="18"/>
  <c r="D62" i="18"/>
  <c r="A63" i="18"/>
  <c r="C63" i="18"/>
  <c r="D63" i="18"/>
  <c r="A64" i="18"/>
  <c r="C64" i="18"/>
  <c r="D64" i="18"/>
  <c r="A65" i="18"/>
  <c r="C65" i="18"/>
  <c r="D65" i="18"/>
  <c r="A66" i="18"/>
  <c r="C66" i="18"/>
  <c r="D66" i="18"/>
  <c r="A67" i="18"/>
  <c r="C67" i="18"/>
  <c r="D67" i="18"/>
  <c r="A68" i="18"/>
  <c r="C68" i="18"/>
  <c r="D68" i="18"/>
  <c r="A69" i="18"/>
  <c r="C69" i="18"/>
  <c r="D69" i="18"/>
  <c r="A70" i="18"/>
  <c r="C70" i="18"/>
  <c r="D70" i="18"/>
  <c r="A71" i="18"/>
  <c r="C71" i="18"/>
  <c r="D71" i="18"/>
  <c r="A72" i="18"/>
  <c r="C72" i="18"/>
  <c r="D72" i="18"/>
  <c r="A73" i="18"/>
  <c r="C73" i="18"/>
  <c r="D73" i="18"/>
  <c r="A74" i="18"/>
  <c r="C74" i="18"/>
  <c r="D74" i="18"/>
  <c r="A75" i="18"/>
  <c r="C75" i="18"/>
  <c r="D75" i="18"/>
  <c r="A76" i="18"/>
  <c r="C76" i="18"/>
  <c r="D76" i="18"/>
  <c r="A77" i="18"/>
  <c r="C77" i="18"/>
  <c r="D77" i="18"/>
  <c r="A78" i="18"/>
  <c r="C78" i="18"/>
  <c r="D78" i="18"/>
  <c r="A79" i="18"/>
  <c r="C79" i="18"/>
  <c r="D79" i="18"/>
  <c r="A80" i="18"/>
  <c r="C80" i="18"/>
  <c r="D80" i="18"/>
  <c r="A81" i="18"/>
  <c r="C81" i="18"/>
  <c r="D81" i="18"/>
  <c r="A82" i="18"/>
  <c r="C82" i="18"/>
  <c r="D82" i="18"/>
  <c r="A83" i="18"/>
  <c r="C83" i="18"/>
  <c r="D83" i="18"/>
  <c r="A84" i="18"/>
  <c r="C84" i="18"/>
  <c r="D84" i="18"/>
  <c r="A85" i="18"/>
  <c r="C85" i="18"/>
  <c r="D85" i="18"/>
  <c r="A86" i="18"/>
  <c r="C86" i="18"/>
  <c r="D86" i="18"/>
  <c r="A87" i="18"/>
  <c r="C87" i="18"/>
  <c r="D87" i="18"/>
  <c r="A88" i="18"/>
  <c r="C88" i="18"/>
  <c r="D88" i="18"/>
  <c r="A89" i="18"/>
  <c r="C89" i="18"/>
  <c r="D89" i="18"/>
  <c r="A90" i="18"/>
  <c r="C90" i="18"/>
  <c r="D90" i="18"/>
  <c r="A91" i="18"/>
  <c r="C91" i="18"/>
  <c r="D91" i="18"/>
  <c r="A92" i="18"/>
  <c r="C92" i="18"/>
  <c r="D92" i="18"/>
  <c r="A93" i="18"/>
  <c r="C93" i="18"/>
  <c r="D93" i="18"/>
  <c r="A94" i="18"/>
  <c r="C94" i="18"/>
  <c r="D94" i="18"/>
  <c r="A95" i="18"/>
  <c r="C95" i="18"/>
  <c r="D95" i="18"/>
  <c r="A96" i="18"/>
  <c r="C96" i="18"/>
  <c r="D96" i="18"/>
  <c r="A97" i="18"/>
  <c r="C97" i="18"/>
  <c r="D97" i="18"/>
  <c r="A98" i="18"/>
  <c r="C98" i="18"/>
  <c r="D98" i="18"/>
  <c r="A99" i="18"/>
  <c r="C99" i="18"/>
  <c r="D99" i="18"/>
  <c r="A100" i="18"/>
  <c r="C100" i="18"/>
  <c r="D100" i="18"/>
  <c r="A101" i="18"/>
  <c r="C101" i="18"/>
  <c r="D101" i="18"/>
  <c r="A102" i="18"/>
  <c r="C102" i="18"/>
  <c r="D102" i="18"/>
  <c r="A103" i="18"/>
  <c r="C103" i="18"/>
  <c r="D103" i="18"/>
  <c r="A104" i="18"/>
  <c r="C104" i="18"/>
  <c r="D104" i="18"/>
  <c r="A105" i="18"/>
  <c r="C105" i="18"/>
  <c r="D105" i="18"/>
  <c r="A106" i="18"/>
  <c r="C106" i="18"/>
  <c r="D106" i="18"/>
  <c r="A107" i="18"/>
  <c r="C107" i="18"/>
  <c r="D107" i="18"/>
  <c r="A108" i="18"/>
  <c r="C108" i="18"/>
  <c r="D108" i="18"/>
  <c r="A109" i="18"/>
  <c r="C109" i="18"/>
  <c r="D109" i="18"/>
  <c r="A110" i="18"/>
  <c r="C110" i="18"/>
  <c r="D110" i="18"/>
  <c r="A111" i="18"/>
  <c r="C111" i="18"/>
  <c r="D111" i="18"/>
  <c r="A112" i="18"/>
  <c r="C112" i="18"/>
  <c r="D112" i="18"/>
  <c r="A113" i="18"/>
  <c r="C113" i="18"/>
  <c r="D113" i="18"/>
  <c r="A114" i="18"/>
  <c r="C114" i="18"/>
  <c r="D114" i="18"/>
  <c r="A115" i="18"/>
  <c r="C115" i="18"/>
  <c r="D115" i="18"/>
  <c r="A116" i="18"/>
  <c r="C116" i="18"/>
  <c r="D116" i="18"/>
  <c r="A117" i="18"/>
  <c r="C117" i="18"/>
  <c r="D117" i="18"/>
  <c r="A118" i="18"/>
  <c r="C118" i="18"/>
  <c r="D118" i="18"/>
  <c r="A119" i="18"/>
  <c r="C119" i="18"/>
  <c r="D119" i="18"/>
  <c r="A120" i="18"/>
  <c r="C120" i="18"/>
  <c r="D120" i="18"/>
  <c r="A121" i="18"/>
  <c r="C121" i="18"/>
  <c r="D121" i="18"/>
  <c r="A122" i="18"/>
  <c r="C122" i="18"/>
  <c r="D122" i="18"/>
  <c r="A123" i="18"/>
  <c r="C123" i="18"/>
  <c r="D123" i="18"/>
  <c r="A124" i="18"/>
  <c r="C124" i="18"/>
  <c r="D124" i="18"/>
  <c r="A125" i="18"/>
  <c r="C125" i="18"/>
  <c r="D125" i="18"/>
  <c r="A126" i="18"/>
  <c r="C126" i="18"/>
  <c r="D126" i="18"/>
  <c r="A127" i="18"/>
  <c r="C127" i="18"/>
  <c r="D127" i="18"/>
  <c r="A128" i="18"/>
  <c r="C128" i="18"/>
  <c r="D128" i="18"/>
  <c r="A129" i="18"/>
  <c r="C129" i="18"/>
  <c r="D129" i="18"/>
  <c r="A130" i="18"/>
  <c r="C130" i="18"/>
  <c r="D130" i="18"/>
  <c r="A131" i="18"/>
  <c r="C131" i="18"/>
  <c r="D131" i="18"/>
  <c r="A132" i="18"/>
  <c r="C132" i="18"/>
  <c r="D132" i="18"/>
  <c r="A133" i="18"/>
  <c r="C133" i="18"/>
  <c r="D133" i="18"/>
  <c r="A134" i="18"/>
  <c r="C134" i="18"/>
  <c r="D134" i="18"/>
  <c r="A135" i="18"/>
  <c r="C135" i="18"/>
  <c r="D135" i="18"/>
  <c r="A136" i="18"/>
  <c r="C136" i="18"/>
  <c r="D136" i="18"/>
  <c r="A137" i="18"/>
  <c r="C137" i="18"/>
  <c r="D137" i="18"/>
  <c r="A138" i="18"/>
  <c r="C138" i="18"/>
  <c r="D138" i="18"/>
  <c r="A139" i="18"/>
  <c r="C139" i="18"/>
  <c r="D139" i="18"/>
  <c r="A140" i="18"/>
  <c r="C140" i="18"/>
  <c r="D140" i="18"/>
  <c r="A141" i="18"/>
  <c r="C141" i="18"/>
  <c r="D141" i="18"/>
  <c r="A142" i="18"/>
  <c r="C142" i="18"/>
  <c r="D142" i="18"/>
  <c r="A143" i="18"/>
  <c r="C143" i="18"/>
  <c r="D143" i="18"/>
  <c r="A144" i="18"/>
  <c r="C144" i="18"/>
  <c r="D144" i="18"/>
  <c r="A145" i="18"/>
  <c r="C145" i="18"/>
  <c r="D145" i="18"/>
  <c r="A146" i="18"/>
  <c r="C146" i="18"/>
  <c r="D146" i="18"/>
  <c r="A147" i="18"/>
  <c r="C147" i="18"/>
  <c r="D147" i="18"/>
  <c r="A148" i="18"/>
  <c r="C148" i="18"/>
  <c r="D148" i="18"/>
  <c r="A149" i="18"/>
  <c r="C149" i="18"/>
  <c r="D149" i="18"/>
  <c r="A150" i="18"/>
  <c r="C150" i="18"/>
  <c r="D150" i="18"/>
  <c r="A151" i="18"/>
  <c r="C151" i="18"/>
  <c r="D151" i="18"/>
  <c r="A152" i="18"/>
  <c r="C152" i="18"/>
  <c r="D152" i="18"/>
  <c r="A153" i="18"/>
  <c r="C153" i="18"/>
  <c r="D153" i="18"/>
  <c r="A154" i="18"/>
  <c r="C154" i="18"/>
  <c r="D154" i="18"/>
  <c r="A155" i="18"/>
  <c r="C155" i="18"/>
  <c r="D155" i="18"/>
  <c r="A156" i="18"/>
  <c r="C156" i="18"/>
  <c r="D156" i="18"/>
  <c r="A157" i="18"/>
  <c r="C157" i="18"/>
  <c r="D157" i="18"/>
  <c r="A158" i="18"/>
  <c r="C158" i="18"/>
  <c r="D158" i="18"/>
  <c r="A159" i="18"/>
  <c r="C159" i="18"/>
  <c r="D159" i="18"/>
  <c r="A160" i="18"/>
  <c r="C160" i="18"/>
  <c r="D160" i="18"/>
  <c r="A161" i="18"/>
  <c r="C161" i="18"/>
  <c r="D161" i="18"/>
  <c r="A162" i="18"/>
  <c r="C162" i="18"/>
  <c r="D162" i="18"/>
  <c r="A163" i="18"/>
  <c r="C163" i="18"/>
  <c r="D163" i="18"/>
  <c r="A164" i="18"/>
  <c r="C164" i="18"/>
  <c r="D164" i="18"/>
  <c r="A165" i="18"/>
  <c r="C165" i="18"/>
  <c r="D165" i="18"/>
  <c r="A166" i="18"/>
  <c r="C166" i="18"/>
  <c r="D166" i="18"/>
  <c r="A167" i="18"/>
  <c r="C167" i="18"/>
  <c r="D167" i="18"/>
  <c r="A168" i="18"/>
  <c r="C168" i="18"/>
  <c r="D168" i="18"/>
  <c r="A169" i="18"/>
  <c r="C169" i="18"/>
  <c r="D169" i="18"/>
  <c r="A170" i="18"/>
  <c r="C170" i="18"/>
  <c r="D170" i="18"/>
  <c r="A171" i="18"/>
  <c r="C171" i="18"/>
  <c r="D171" i="18"/>
  <c r="A172" i="18"/>
  <c r="C172" i="18"/>
  <c r="D172" i="18"/>
  <c r="A173" i="18"/>
  <c r="C173" i="18"/>
  <c r="D173" i="18"/>
  <c r="A174" i="18"/>
  <c r="C174" i="18"/>
  <c r="D174" i="18"/>
  <c r="A175" i="18"/>
  <c r="C175" i="18"/>
  <c r="D175" i="18"/>
  <c r="A176" i="18"/>
  <c r="C176" i="18"/>
  <c r="D176" i="18"/>
  <c r="A177" i="18"/>
  <c r="C177" i="18"/>
  <c r="D177" i="18"/>
  <c r="A178" i="18"/>
  <c r="C178" i="18"/>
  <c r="D178" i="18"/>
  <c r="A179" i="18"/>
  <c r="C179" i="18"/>
  <c r="D179" i="18"/>
  <c r="A180" i="18"/>
  <c r="C180" i="18"/>
  <c r="D180" i="18"/>
  <c r="A181" i="18"/>
  <c r="C181" i="18"/>
  <c r="D181" i="18"/>
  <c r="A182" i="18"/>
  <c r="C182" i="18"/>
  <c r="D182" i="18"/>
  <c r="A183" i="18"/>
  <c r="C183" i="18"/>
  <c r="D183" i="18"/>
  <c r="A184" i="18"/>
  <c r="C184" i="18"/>
  <c r="D184" i="18"/>
  <c r="A185" i="18"/>
  <c r="C185" i="18"/>
  <c r="D185" i="18"/>
  <c r="A186" i="18"/>
  <c r="C186" i="18"/>
  <c r="D186" i="18"/>
  <c r="A187" i="18"/>
  <c r="C187" i="18"/>
  <c r="D187" i="18"/>
  <c r="A188" i="18"/>
  <c r="C188" i="18"/>
  <c r="D188" i="18"/>
  <c r="A189" i="18"/>
  <c r="C189" i="18"/>
  <c r="D189" i="18"/>
  <c r="A190" i="18"/>
  <c r="C190" i="18"/>
  <c r="D190" i="18"/>
  <c r="A191" i="18"/>
  <c r="C191" i="18"/>
  <c r="D191" i="18"/>
  <c r="A192" i="18"/>
  <c r="C192" i="18"/>
  <c r="D192" i="18"/>
  <c r="A193" i="18"/>
  <c r="C193" i="18"/>
  <c r="D193" i="18"/>
  <c r="A194" i="18"/>
  <c r="C194" i="18"/>
  <c r="D194" i="18"/>
  <c r="A195" i="18"/>
  <c r="C195" i="18"/>
  <c r="D195" i="18"/>
  <c r="A196" i="18"/>
  <c r="C196" i="18"/>
  <c r="D196" i="18"/>
  <c r="D17" i="18"/>
  <c r="C17" i="18"/>
  <c r="A17" i="18"/>
  <c r="AA196" i="18"/>
  <c r="Z196" i="18"/>
  <c r="Y196" i="18"/>
  <c r="AA195" i="18"/>
  <c r="Z195" i="18"/>
  <c r="Y195" i="18"/>
  <c r="AA194" i="18"/>
  <c r="Z194" i="18"/>
  <c r="Y194" i="18"/>
  <c r="AA193" i="18"/>
  <c r="Z193" i="18"/>
  <c r="Y193" i="18"/>
  <c r="AA192" i="18"/>
  <c r="Z192" i="18"/>
  <c r="Y192" i="18"/>
  <c r="AA191" i="18"/>
  <c r="Z191" i="18"/>
  <c r="Y191" i="18"/>
  <c r="AA190" i="18"/>
  <c r="Z190" i="18"/>
  <c r="Y190" i="18"/>
  <c r="AA189" i="18"/>
  <c r="Z189" i="18"/>
  <c r="Y189" i="18"/>
  <c r="AA188" i="18"/>
  <c r="Z188" i="18"/>
  <c r="Y188" i="18"/>
  <c r="AA187" i="18"/>
  <c r="Z187" i="18"/>
  <c r="Y187" i="18"/>
  <c r="AA186" i="18"/>
  <c r="Z186" i="18"/>
  <c r="Y186" i="18"/>
  <c r="AA185" i="18"/>
  <c r="Z185" i="18"/>
  <c r="Y185" i="18"/>
  <c r="AA184" i="18"/>
  <c r="Z184" i="18"/>
  <c r="Y184" i="18"/>
  <c r="AA183" i="18"/>
  <c r="Z183" i="18"/>
  <c r="Y183" i="18"/>
  <c r="AA182" i="18"/>
  <c r="Z182" i="18"/>
  <c r="Y182" i="18"/>
  <c r="AA181" i="18"/>
  <c r="Z181" i="18"/>
  <c r="Y181" i="18"/>
  <c r="AA180" i="18"/>
  <c r="Z180" i="18"/>
  <c r="Y180" i="18"/>
  <c r="AA179" i="18"/>
  <c r="Z179" i="18"/>
  <c r="Y179" i="18"/>
  <c r="AA178" i="18"/>
  <c r="Z178" i="18"/>
  <c r="Y178" i="18"/>
  <c r="AA177" i="18"/>
  <c r="Z177" i="18"/>
  <c r="Y177" i="18"/>
  <c r="AA176" i="18"/>
  <c r="Z176" i="18"/>
  <c r="Y176" i="18"/>
  <c r="AA175" i="18"/>
  <c r="Z175" i="18"/>
  <c r="Y175" i="18"/>
  <c r="AA174" i="18"/>
  <c r="Z174" i="18"/>
  <c r="Y174" i="18"/>
  <c r="AA173" i="18"/>
  <c r="Z173" i="18"/>
  <c r="Y173" i="18"/>
  <c r="AA172" i="18"/>
  <c r="Z172" i="18"/>
  <c r="Y172" i="18"/>
  <c r="AA171" i="18"/>
  <c r="Z171" i="18"/>
  <c r="Y171" i="18"/>
  <c r="AA170" i="18"/>
  <c r="Z170" i="18"/>
  <c r="Y170" i="18"/>
  <c r="AA169" i="18"/>
  <c r="Z169" i="18"/>
  <c r="Y169" i="18"/>
  <c r="AA168" i="18"/>
  <c r="Z168" i="18"/>
  <c r="Y168" i="18"/>
  <c r="AA167" i="18"/>
  <c r="Z167" i="18"/>
  <c r="Y167" i="18"/>
  <c r="AA166" i="18"/>
  <c r="Z166" i="18"/>
  <c r="Y166" i="18"/>
  <c r="AA165" i="18"/>
  <c r="Z165" i="18"/>
  <c r="Y165" i="18"/>
  <c r="AA164" i="18"/>
  <c r="Z164" i="18"/>
  <c r="Y164" i="18"/>
  <c r="AA163" i="18"/>
  <c r="Z163" i="18"/>
  <c r="Y163" i="18"/>
  <c r="AA162" i="18"/>
  <c r="Z162" i="18"/>
  <c r="Y162" i="18"/>
  <c r="AA161" i="18"/>
  <c r="Z161" i="18"/>
  <c r="Y161" i="18"/>
  <c r="AA160" i="18"/>
  <c r="Z160" i="18"/>
  <c r="Y160" i="18"/>
  <c r="AA159" i="18"/>
  <c r="Z159" i="18"/>
  <c r="Y159" i="18"/>
  <c r="AA158" i="18"/>
  <c r="Z158" i="18"/>
  <c r="Y158" i="18"/>
  <c r="AA157" i="18"/>
  <c r="Z157" i="18"/>
  <c r="Y157" i="18"/>
  <c r="AA156" i="18"/>
  <c r="Z156" i="18"/>
  <c r="Y156" i="18"/>
  <c r="AA155" i="18"/>
  <c r="Z155" i="18"/>
  <c r="Y155" i="18"/>
  <c r="AA154" i="18"/>
  <c r="Z154" i="18"/>
  <c r="Y154" i="18"/>
  <c r="AA153" i="18"/>
  <c r="Z153" i="18"/>
  <c r="Y153" i="18"/>
  <c r="AA152" i="18"/>
  <c r="Z152" i="18"/>
  <c r="Y152" i="18"/>
  <c r="AA151" i="18"/>
  <c r="Z151" i="18"/>
  <c r="Y151" i="18"/>
  <c r="AA150" i="18"/>
  <c r="Z150" i="18"/>
  <c r="Y150" i="18"/>
  <c r="AA149" i="18"/>
  <c r="Z149" i="18"/>
  <c r="Y149" i="18"/>
  <c r="AA148" i="18"/>
  <c r="Z148" i="18"/>
  <c r="Y148" i="18"/>
  <c r="AA147" i="18"/>
  <c r="Z147" i="18"/>
  <c r="Y147" i="18"/>
  <c r="AA146" i="18"/>
  <c r="Z146" i="18"/>
  <c r="Y146" i="18"/>
  <c r="AA145" i="18"/>
  <c r="Z145" i="18"/>
  <c r="Y145" i="18"/>
  <c r="AA144" i="18"/>
  <c r="Z144" i="18"/>
  <c r="Y144" i="18"/>
  <c r="AA143" i="18"/>
  <c r="Z143" i="18"/>
  <c r="Y143" i="18"/>
  <c r="AA142" i="18"/>
  <c r="Z142" i="18"/>
  <c r="Y142" i="18"/>
  <c r="AA141" i="18"/>
  <c r="Z141" i="18"/>
  <c r="Y141" i="18"/>
  <c r="AA140" i="18"/>
  <c r="Z140" i="18"/>
  <c r="Y140" i="18"/>
  <c r="AA139" i="18"/>
  <c r="Z139" i="18"/>
  <c r="Y139" i="18"/>
  <c r="AA138" i="18"/>
  <c r="Z138" i="18"/>
  <c r="Y138" i="18"/>
  <c r="AA137" i="18"/>
  <c r="Z137" i="18"/>
  <c r="Y137" i="18"/>
  <c r="AA136" i="18"/>
  <c r="Z136" i="18"/>
  <c r="Y136" i="18"/>
  <c r="AA135" i="18"/>
  <c r="Z135" i="18"/>
  <c r="Y135" i="18"/>
  <c r="AA134" i="18"/>
  <c r="Z134" i="18"/>
  <c r="Y134" i="18"/>
  <c r="AA133" i="18"/>
  <c r="Z133" i="18"/>
  <c r="Y133" i="18"/>
  <c r="AA132" i="18"/>
  <c r="Z132" i="18"/>
  <c r="Y132" i="18"/>
  <c r="AA131" i="18"/>
  <c r="Z131" i="18"/>
  <c r="Y131" i="18"/>
  <c r="AA130" i="18"/>
  <c r="Z130" i="18"/>
  <c r="Y130" i="18"/>
  <c r="AA129" i="18"/>
  <c r="Z129" i="18"/>
  <c r="Y129" i="18"/>
  <c r="AA128" i="18"/>
  <c r="Z128" i="18"/>
  <c r="Y128" i="18"/>
  <c r="AA127" i="18"/>
  <c r="Z127" i="18"/>
  <c r="Y127" i="18"/>
  <c r="AA126" i="18"/>
  <c r="Z126" i="18"/>
  <c r="Y126" i="18"/>
  <c r="AA125" i="18"/>
  <c r="Z125" i="18"/>
  <c r="Y125" i="18"/>
  <c r="AA124" i="18"/>
  <c r="Z124" i="18"/>
  <c r="Y124" i="18"/>
  <c r="AA123" i="18"/>
  <c r="Z123" i="18"/>
  <c r="Y123" i="18"/>
  <c r="AA122" i="18"/>
  <c r="Z122" i="18"/>
  <c r="Y122" i="18"/>
  <c r="AA121" i="18"/>
  <c r="Z121" i="18"/>
  <c r="Y121" i="18"/>
  <c r="AA120" i="18"/>
  <c r="Z120" i="18"/>
  <c r="Y120" i="18"/>
  <c r="AA119" i="18"/>
  <c r="Z119" i="18"/>
  <c r="Y119" i="18"/>
  <c r="AA118" i="18"/>
  <c r="Z118" i="18"/>
  <c r="Y118" i="18"/>
  <c r="AA117" i="18"/>
  <c r="Z117" i="18"/>
  <c r="Y117" i="18"/>
  <c r="AA116" i="18"/>
  <c r="Z116" i="18"/>
  <c r="Y116" i="18"/>
  <c r="AA115" i="18"/>
  <c r="Z115" i="18"/>
  <c r="Y115" i="18"/>
  <c r="AA114" i="18"/>
  <c r="Z114" i="18"/>
  <c r="Y114" i="18"/>
  <c r="AA113" i="18"/>
  <c r="Z113" i="18"/>
  <c r="Y113" i="18"/>
  <c r="AA112" i="18"/>
  <c r="Z112" i="18"/>
  <c r="Y112" i="18"/>
  <c r="AA111" i="18"/>
  <c r="Z111" i="18"/>
  <c r="Y111" i="18"/>
  <c r="AA110" i="18"/>
  <c r="Z110" i="18"/>
  <c r="Y110" i="18"/>
  <c r="AA109" i="18"/>
  <c r="Z109" i="18"/>
  <c r="Y109" i="18"/>
  <c r="AA108" i="18"/>
  <c r="Z108" i="18"/>
  <c r="Y108" i="18"/>
  <c r="AA107" i="18"/>
  <c r="Z107" i="18"/>
  <c r="Y107" i="18"/>
  <c r="AA106" i="18"/>
  <c r="Z106" i="18"/>
  <c r="Y106" i="18"/>
  <c r="AA105" i="18"/>
  <c r="Z105" i="18"/>
  <c r="Y105" i="18"/>
  <c r="AA104" i="18"/>
  <c r="Z104" i="18"/>
  <c r="Y104" i="18"/>
  <c r="AA103" i="18"/>
  <c r="Z103" i="18"/>
  <c r="Y103" i="18"/>
  <c r="AA102" i="18"/>
  <c r="Z102" i="18"/>
  <c r="Y102" i="18"/>
  <c r="AA101" i="18"/>
  <c r="Z101" i="18"/>
  <c r="Y101" i="18"/>
  <c r="AA100" i="18"/>
  <c r="Z100" i="18"/>
  <c r="Y100" i="18"/>
  <c r="AA99" i="18"/>
  <c r="Z99" i="18"/>
  <c r="Y99" i="18"/>
  <c r="AA98" i="18"/>
  <c r="Z98" i="18"/>
  <c r="Y98" i="18"/>
  <c r="AA97" i="18"/>
  <c r="Z97" i="18"/>
  <c r="Y97" i="18"/>
  <c r="AA96" i="18"/>
  <c r="Z96" i="18"/>
  <c r="Y96" i="18"/>
  <c r="AA95" i="18"/>
  <c r="Z95" i="18"/>
  <c r="Y95" i="18"/>
  <c r="AA94" i="18"/>
  <c r="Z94" i="18"/>
  <c r="Y94" i="18"/>
  <c r="AA93" i="18"/>
  <c r="Z93" i="18"/>
  <c r="Y93" i="18"/>
  <c r="AA92" i="18"/>
  <c r="Z92" i="18"/>
  <c r="Y92" i="18"/>
  <c r="AA91" i="18"/>
  <c r="Z91" i="18"/>
  <c r="Y91" i="18"/>
  <c r="AA90" i="18"/>
  <c r="Z90" i="18"/>
  <c r="Y90" i="18"/>
  <c r="AA89" i="18"/>
  <c r="Z89" i="18"/>
  <c r="Y89" i="18"/>
  <c r="AA88" i="18"/>
  <c r="Z88" i="18"/>
  <c r="Y88" i="18"/>
  <c r="AA87" i="18"/>
  <c r="Z87" i="18"/>
  <c r="Y87" i="18"/>
  <c r="AA86" i="18"/>
  <c r="Z86" i="18"/>
  <c r="Y86" i="18"/>
  <c r="AA85" i="18"/>
  <c r="Z85" i="18"/>
  <c r="Y85" i="18"/>
  <c r="AA84" i="18"/>
  <c r="Z84" i="18"/>
  <c r="Y84" i="18"/>
  <c r="AA83" i="18"/>
  <c r="Z83" i="18"/>
  <c r="Y83" i="18"/>
  <c r="AA82" i="18"/>
  <c r="Z82" i="18"/>
  <c r="Y82" i="18"/>
  <c r="AA81" i="18"/>
  <c r="Z81" i="18"/>
  <c r="Y81" i="18"/>
  <c r="AA80" i="18"/>
  <c r="Z80" i="18"/>
  <c r="Y80" i="18"/>
  <c r="AA79" i="18"/>
  <c r="Z79" i="18"/>
  <c r="Y79" i="18"/>
  <c r="AA78" i="18"/>
  <c r="Z78" i="18"/>
  <c r="Y78" i="18"/>
  <c r="AA77" i="18"/>
  <c r="Z77" i="18"/>
  <c r="Y77" i="18"/>
  <c r="AA76" i="18"/>
  <c r="Z76" i="18"/>
  <c r="Y76" i="18"/>
  <c r="AA75" i="18"/>
  <c r="Z75" i="18"/>
  <c r="Y75" i="18"/>
  <c r="AA74" i="18"/>
  <c r="Z74" i="18"/>
  <c r="Y74" i="18"/>
  <c r="AA73" i="18"/>
  <c r="Z73" i="18"/>
  <c r="Y73" i="18"/>
  <c r="AA72" i="18"/>
  <c r="Z72" i="18"/>
  <c r="Y72" i="18"/>
  <c r="AA71" i="18"/>
  <c r="Z71" i="18"/>
  <c r="Y71" i="18"/>
  <c r="AA70" i="18"/>
  <c r="Z70" i="18"/>
  <c r="Y70" i="18"/>
  <c r="AA69" i="18"/>
  <c r="Z69" i="18"/>
  <c r="Y69" i="18"/>
  <c r="AA68" i="18"/>
  <c r="Z68" i="18"/>
  <c r="Y68" i="18"/>
  <c r="AA67" i="18"/>
  <c r="Z67" i="18"/>
  <c r="Y67" i="18"/>
  <c r="AA66" i="18"/>
  <c r="Z66" i="18"/>
  <c r="Y66" i="18"/>
  <c r="AA65" i="18"/>
  <c r="Z65" i="18"/>
  <c r="Y65" i="18"/>
  <c r="AA64" i="18"/>
  <c r="Z64" i="18"/>
  <c r="Y64" i="18"/>
  <c r="AA63" i="18"/>
  <c r="Z63" i="18"/>
  <c r="Y63" i="18"/>
  <c r="AA62" i="18"/>
  <c r="Z62" i="18"/>
  <c r="Y62" i="18"/>
  <c r="AA61" i="18"/>
  <c r="Z61" i="18"/>
  <c r="Y61" i="18"/>
  <c r="AA60" i="18"/>
  <c r="Z60" i="18"/>
  <c r="Y60" i="18"/>
  <c r="AA59" i="18"/>
  <c r="Z59" i="18"/>
  <c r="Y59" i="18"/>
  <c r="AA58" i="18"/>
  <c r="Z58" i="18"/>
  <c r="Y58" i="18"/>
  <c r="AA57" i="18"/>
  <c r="Z57" i="18"/>
  <c r="Y57" i="18"/>
  <c r="AA56" i="18"/>
  <c r="Z56" i="18"/>
  <c r="Y56" i="18"/>
  <c r="AA55" i="18"/>
  <c r="Z55" i="18"/>
  <c r="Y55" i="18"/>
  <c r="AA54" i="18"/>
  <c r="Z54" i="18"/>
  <c r="Y54" i="18"/>
  <c r="AA53" i="18"/>
  <c r="Z53" i="18"/>
  <c r="Y53" i="18"/>
  <c r="AA52" i="18"/>
  <c r="Z52" i="18"/>
  <c r="Y52" i="18"/>
  <c r="AA51" i="18"/>
  <c r="Z51" i="18"/>
  <c r="Y51" i="18"/>
  <c r="AA50" i="18"/>
  <c r="Z50" i="18"/>
  <c r="Y50" i="18"/>
  <c r="AG49" i="18"/>
  <c r="AA49" i="18"/>
  <c r="Z49" i="18"/>
  <c r="Y49" i="18"/>
  <c r="AG48" i="18"/>
  <c r="AA48" i="18"/>
  <c r="Z48" i="18"/>
  <c r="Y48" i="18"/>
  <c r="AA47" i="18"/>
  <c r="Z47" i="18"/>
  <c r="Y47" i="18"/>
  <c r="AA46" i="18"/>
  <c r="Z46" i="18"/>
  <c r="Y46" i="18"/>
  <c r="AA45" i="18"/>
  <c r="Z45" i="18"/>
  <c r="Y45" i="18"/>
  <c r="AA44" i="18"/>
  <c r="Z44" i="18"/>
  <c r="Y44" i="18"/>
  <c r="AA43" i="18"/>
  <c r="Z43" i="18"/>
  <c r="Y43" i="18"/>
  <c r="AA42" i="18"/>
  <c r="Z42" i="18"/>
  <c r="Y42" i="18"/>
  <c r="AA41" i="18"/>
  <c r="Z41" i="18"/>
  <c r="Y41" i="18"/>
  <c r="AA40" i="18"/>
  <c r="Z40" i="18"/>
  <c r="Y40" i="18"/>
  <c r="AA39" i="18"/>
  <c r="Z39" i="18"/>
  <c r="Y39" i="18"/>
  <c r="AA38" i="18"/>
  <c r="Z38" i="18"/>
  <c r="Y38" i="18"/>
  <c r="AA37" i="18"/>
  <c r="Z37" i="18"/>
  <c r="Y37" i="18"/>
  <c r="AA36" i="18"/>
  <c r="Z36" i="18"/>
  <c r="Y36" i="18"/>
  <c r="AA35" i="18"/>
  <c r="Z35" i="18"/>
  <c r="Y35" i="18"/>
  <c r="AA34" i="18"/>
  <c r="Z34" i="18"/>
  <c r="Y34" i="18"/>
  <c r="AG33" i="18"/>
  <c r="AA33" i="18"/>
  <c r="Z33" i="18"/>
  <c r="Y33" i="18"/>
  <c r="AG32" i="18"/>
  <c r="AA32" i="18"/>
  <c r="Z32" i="18"/>
  <c r="Y32" i="18"/>
  <c r="AA31" i="18"/>
  <c r="Z31" i="18"/>
  <c r="Y31" i="18"/>
  <c r="AA30" i="18"/>
  <c r="Z30" i="18"/>
  <c r="Y30" i="18"/>
  <c r="AA29" i="18"/>
  <c r="Z29" i="18"/>
  <c r="Y29" i="18"/>
  <c r="AA28" i="18"/>
  <c r="Z28" i="18"/>
  <c r="Y28" i="18"/>
  <c r="AA27" i="18"/>
  <c r="Z27" i="18"/>
  <c r="Y27" i="18"/>
  <c r="AA26" i="18"/>
  <c r="Z26" i="18"/>
  <c r="Y26" i="18"/>
  <c r="AG25" i="18"/>
  <c r="AA25" i="18"/>
  <c r="Z25" i="18"/>
  <c r="Y25" i="18"/>
  <c r="AA24" i="18"/>
  <c r="Z24" i="18"/>
  <c r="Y24" i="18"/>
  <c r="AA23" i="18"/>
  <c r="Z23" i="18"/>
  <c r="Y23" i="18"/>
  <c r="AA22" i="18"/>
  <c r="Z22" i="18"/>
  <c r="Y22" i="18"/>
  <c r="AA21" i="18"/>
  <c r="Z21" i="18"/>
  <c r="Y21" i="18"/>
  <c r="AA20" i="18"/>
  <c r="Z20" i="18"/>
  <c r="Y20" i="18"/>
  <c r="AA19" i="18"/>
  <c r="Z19" i="18"/>
  <c r="Y19" i="18"/>
  <c r="AA18" i="18"/>
  <c r="Z18" i="18"/>
  <c r="Y18" i="18"/>
  <c r="AA17" i="18"/>
  <c r="Z17" i="18"/>
  <c r="Y17" i="18"/>
  <c r="V16" i="18"/>
  <c r="U16" i="18"/>
  <c r="T16" i="18"/>
  <c r="S16" i="18"/>
  <c r="R16" i="18"/>
  <c r="Q16" i="18"/>
  <c r="P16" i="18"/>
  <c r="O16" i="18"/>
  <c r="N16" i="18"/>
  <c r="M16" i="18"/>
  <c r="K16" i="18"/>
  <c r="J16" i="18"/>
  <c r="I16" i="18"/>
  <c r="H16" i="18"/>
  <c r="G16" i="18"/>
  <c r="F16" i="18"/>
  <c r="E16" i="18"/>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Y63" i="16"/>
  <c r="Y64" i="16"/>
  <c r="Y65" i="16"/>
  <c r="Y66" i="16"/>
  <c r="Y67" i="16"/>
  <c r="Y68" i="16"/>
  <c r="Y69" i="16"/>
  <c r="Y70" i="16"/>
  <c r="Y71" i="16"/>
  <c r="Y72" i="16"/>
  <c r="Y73" i="16"/>
  <c r="Y74" i="16"/>
  <c r="Y75" i="16"/>
  <c r="Y76" i="16"/>
  <c r="Y77" i="16"/>
  <c r="Y78" i="16"/>
  <c r="Y79" i="16"/>
  <c r="Y80" i="16"/>
  <c r="Y81" i="16"/>
  <c r="Y82" i="16"/>
  <c r="Y83" i="16"/>
  <c r="Y84" i="16"/>
  <c r="Y85" i="16"/>
  <c r="Y86" i="16"/>
  <c r="Y87" i="16"/>
  <c r="Y88" i="16"/>
  <c r="Y89" i="16"/>
  <c r="Y90" i="16"/>
  <c r="Y91" i="16"/>
  <c r="Y92" i="16"/>
  <c r="Y93" i="16"/>
  <c r="Y94" i="16"/>
  <c r="Y95" i="16"/>
  <c r="Y96" i="16"/>
  <c r="Y97" i="16"/>
  <c r="Y98" i="16"/>
  <c r="Y99" i="16"/>
  <c r="Y100" i="16"/>
  <c r="Y101" i="16"/>
  <c r="Y102" i="16"/>
  <c r="Y103" i="16"/>
  <c r="Y104" i="16"/>
  <c r="Y105" i="16"/>
  <c r="Y106" i="16"/>
  <c r="Y107" i="16"/>
  <c r="Y108" i="16"/>
  <c r="Y109" i="16"/>
  <c r="Y110" i="16"/>
  <c r="Y111" i="16"/>
  <c r="Y112" i="16"/>
  <c r="Y113" i="16"/>
  <c r="Y114" i="16"/>
  <c r="Y115" i="16"/>
  <c r="Y116" i="16"/>
  <c r="Y117" i="16"/>
  <c r="Y118" i="16"/>
  <c r="Y119" i="16"/>
  <c r="Y120" i="16"/>
  <c r="Y121" i="16"/>
  <c r="Y122" i="16"/>
  <c r="Y123" i="16"/>
  <c r="Y124" i="16"/>
  <c r="Y125" i="16"/>
  <c r="Y126" i="16"/>
  <c r="Y127" i="16"/>
  <c r="Y128" i="16"/>
  <c r="Y129" i="16"/>
  <c r="Y130" i="16"/>
  <c r="Y131" i="16"/>
  <c r="Y132" i="16"/>
  <c r="Y133" i="16"/>
  <c r="Y134" i="16"/>
  <c r="Y135" i="16"/>
  <c r="Y136" i="16"/>
  <c r="Y137" i="16"/>
  <c r="Y138" i="16"/>
  <c r="Y139" i="16"/>
  <c r="Y140" i="16"/>
  <c r="Y141" i="16"/>
  <c r="Y142" i="16"/>
  <c r="Y143" i="16"/>
  <c r="Y144" i="16"/>
  <c r="Y145" i="16"/>
  <c r="Y146" i="16"/>
  <c r="Y147" i="16"/>
  <c r="Y148" i="16"/>
  <c r="Y149" i="16"/>
  <c r="Y150" i="16"/>
  <c r="Y151" i="16"/>
  <c r="Y152" i="16"/>
  <c r="Y153" i="16"/>
  <c r="Y154" i="16"/>
  <c r="Y155" i="16"/>
  <c r="Y156" i="16"/>
  <c r="Y157" i="16"/>
  <c r="Y158" i="16"/>
  <c r="Y159" i="16"/>
  <c r="Y160" i="16"/>
  <c r="Y161" i="16"/>
  <c r="Y162" i="16"/>
  <c r="Y163" i="16"/>
  <c r="Y164" i="16"/>
  <c r="Y165" i="16"/>
  <c r="Y166" i="16"/>
  <c r="Y167" i="16"/>
  <c r="Y168" i="16"/>
  <c r="Y169" i="16"/>
  <c r="Y170" i="16"/>
  <c r="Y171" i="16"/>
  <c r="Y172" i="16"/>
  <c r="Y173" i="16"/>
  <c r="Y174" i="16"/>
  <c r="Y175" i="16"/>
  <c r="Y176" i="16"/>
  <c r="Y177" i="16"/>
  <c r="Y178" i="16"/>
  <c r="Y179" i="16"/>
  <c r="Y180" i="16"/>
  <c r="Y181" i="16"/>
  <c r="Y182" i="16"/>
  <c r="Y183" i="16"/>
  <c r="Y184" i="16"/>
  <c r="Y185" i="16"/>
  <c r="Y186" i="16"/>
  <c r="Y187" i="16"/>
  <c r="Y188" i="16"/>
  <c r="Y189" i="16"/>
  <c r="Y190" i="16"/>
  <c r="Y191" i="16"/>
  <c r="Y192" i="16"/>
  <c r="Y193" i="16"/>
  <c r="Y194" i="16"/>
  <c r="Y195" i="16"/>
  <c r="Y196" i="16"/>
  <c r="Y17" i="16"/>
  <c r="Z17" i="16"/>
  <c r="AA17" i="16"/>
  <c r="AG64" i="18" l="1"/>
  <c r="AG80" i="18"/>
  <c r="AG65" i="18"/>
  <c r="AG24" i="18"/>
  <c r="AG40" i="18"/>
  <c r="AG56" i="18"/>
  <c r="AG72" i="18"/>
  <c r="AG41" i="18"/>
  <c r="AG57" i="18"/>
  <c r="AG30" i="18"/>
  <c r="AG78" i="18"/>
  <c r="AG46" i="18"/>
  <c r="AG22" i="18"/>
  <c r="AG62" i="18"/>
  <c r="AG70" i="18"/>
  <c r="AG38" i="18"/>
  <c r="AG54" i="18"/>
  <c r="AD17" i="18"/>
  <c r="AF170" i="19"/>
  <c r="AC170" i="19"/>
  <c r="AD170" i="19"/>
  <c r="AE170" i="19"/>
  <c r="AC130" i="19"/>
  <c r="AD130" i="19"/>
  <c r="AF130" i="19"/>
  <c r="AE130" i="19"/>
  <c r="AC122" i="19"/>
  <c r="AD122" i="19"/>
  <c r="AF122" i="19"/>
  <c r="AE122" i="19"/>
  <c r="AC98" i="19"/>
  <c r="AD98" i="19"/>
  <c r="AF98" i="19"/>
  <c r="AE98" i="19"/>
  <c r="AC58" i="19"/>
  <c r="AD58" i="19"/>
  <c r="AF58" i="19"/>
  <c r="AE58" i="19"/>
  <c r="AC50" i="19"/>
  <c r="AD50" i="19"/>
  <c r="AF50" i="19"/>
  <c r="AE50" i="19"/>
  <c r="AF159" i="19"/>
  <c r="AD159" i="19"/>
  <c r="AE159" i="19"/>
  <c r="AC159" i="19"/>
  <c r="AC151" i="19"/>
  <c r="AE151" i="19"/>
  <c r="AF151" i="19"/>
  <c r="AD151" i="19"/>
  <c r="AD127" i="19"/>
  <c r="AF127" i="19"/>
  <c r="AE127" i="19"/>
  <c r="AC127" i="19"/>
  <c r="AC119" i="19"/>
  <c r="AD119" i="19"/>
  <c r="AE119" i="19"/>
  <c r="AF119" i="19"/>
  <c r="AD111" i="19"/>
  <c r="AE111" i="19"/>
  <c r="AF111" i="19"/>
  <c r="AC111" i="19"/>
  <c r="AC103" i="19"/>
  <c r="AD103" i="19"/>
  <c r="AE103" i="19"/>
  <c r="AF103" i="19"/>
  <c r="AD95" i="19"/>
  <c r="AF95" i="19"/>
  <c r="AE95" i="19"/>
  <c r="AC95" i="19"/>
  <c r="AD63" i="19"/>
  <c r="AE63" i="19"/>
  <c r="AF63" i="19"/>
  <c r="AC63" i="19"/>
  <c r="AD31" i="19"/>
  <c r="AF31" i="19"/>
  <c r="AE31" i="19"/>
  <c r="AC31" i="19"/>
  <c r="AC23" i="19"/>
  <c r="AD23" i="19"/>
  <c r="AE23" i="19"/>
  <c r="AF23" i="19"/>
  <c r="AF180" i="19"/>
  <c r="AD180" i="19"/>
  <c r="AE180" i="19"/>
  <c r="AC180" i="19"/>
  <c r="AF172" i="19"/>
  <c r="AC172" i="19"/>
  <c r="AD172" i="19"/>
  <c r="AE172" i="19"/>
  <c r="AC76" i="19"/>
  <c r="AD76" i="19"/>
  <c r="AF76" i="19"/>
  <c r="AE76" i="19"/>
  <c r="AC68" i="19"/>
  <c r="AD68" i="19"/>
  <c r="AF68" i="19"/>
  <c r="AE68" i="19"/>
  <c r="AC185" i="19"/>
  <c r="AD185" i="19"/>
  <c r="AF185" i="19"/>
  <c r="AE185" i="19"/>
  <c r="AC145" i="19"/>
  <c r="AD145" i="19"/>
  <c r="AE145" i="19"/>
  <c r="AF145" i="19"/>
  <c r="AC137" i="19"/>
  <c r="AD137" i="19"/>
  <c r="AE137" i="19"/>
  <c r="AF137" i="19"/>
  <c r="AC121" i="19"/>
  <c r="AE121" i="19"/>
  <c r="AD121" i="19"/>
  <c r="AF121" i="19"/>
  <c r="AC113" i="19"/>
  <c r="AE113" i="19"/>
  <c r="AF113" i="19"/>
  <c r="AD113" i="19"/>
  <c r="AC105" i="19"/>
  <c r="AD105" i="19"/>
  <c r="AE105" i="19"/>
  <c r="AF105" i="19"/>
  <c r="AC97" i="19"/>
  <c r="AD97" i="19"/>
  <c r="AE97" i="19"/>
  <c r="AF97" i="19"/>
  <c r="AC89" i="19"/>
  <c r="AE89" i="19"/>
  <c r="AD89" i="19"/>
  <c r="AF89" i="19"/>
  <c r="AC81" i="19"/>
  <c r="AD81" i="19"/>
  <c r="AE81" i="19"/>
  <c r="AF81" i="19"/>
  <c r="AC73" i="19"/>
  <c r="AD73" i="19"/>
  <c r="AE73" i="19"/>
  <c r="AF73" i="19"/>
  <c r="AC65" i="19"/>
  <c r="AD65" i="19"/>
  <c r="AE65" i="19"/>
  <c r="AF65" i="19"/>
  <c r="AC57" i="19"/>
  <c r="AE57" i="19"/>
  <c r="AD57" i="19"/>
  <c r="AF57" i="19"/>
  <c r="AC49" i="19"/>
  <c r="AD49" i="19"/>
  <c r="AE49" i="19"/>
  <c r="AF49" i="19"/>
  <c r="AC41" i="19"/>
  <c r="AD41" i="19"/>
  <c r="AE41" i="19"/>
  <c r="AF41" i="19"/>
  <c r="AC33" i="19"/>
  <c r="AF33" i="19"/>
  <c r="AD33" i="19"/>
  <c r="AE33" i="19"/>
  <c r="AC25" i="19"/>
  <c r="AD25" i="19"/>
  <c r="AE25" i="19"/>
  <c r="AF25" i="19"/>
  <c r="AC190" i="19"/>
  <c r="AD190" i="19"/>
  <c r="AF190" i="19"/>
  <c r="AE190" i="19"/>
  <c r="AF182" i="19"/>
  <c r="AE182" i="19"/>
  <c r="AC182" i="19"/>
  <c r="AD182" i="19"/>
  <c r="AF174" i="19"/>
  <c r="AD174" i="19"/>
  <c r="AE174" i="19"/>
  <c r="AC174" i="19"/>
  <c r="AF166" i="19"/>
  <c r="AE166" i="19"/>
  <c r="AC166" i="19"/>
  <c r="AD166" i="19"/>
  <c r="AF158" i="19"/>
  <c r="AD158" i="19"/>
  <c r="AE158" i="19"/>
  <c r="AC158" i="19"/>
  <c r="AF150" i="19"/>
  <c r="AE150" i="19"/>
  <c r="AC150" i="19"/>
  <c r="AD150" i="19"/>
  <c r="AF142" i="19"/>
  <c r="AC142" i="19"/>
  <c r="AD142" i="19"/>
  <c r="AE142" i="19"/>
  <c r="AC134" i="19"/>
  <c r="AD134" i="19"/>
  <c r="AF134" i="19"/>
  <c r="AE134" i="19"/>
  <c r="AC126" i="19"/>
  <c r="AD126" i="19"/>
  <c r="AF126" i="19"/>
  <c r="AE126" i="19"/>
  <c r="AC118" i="19"/>
  <c r="AD118" i="19"/>
  <c r="AF118" i="19"/>
  <c r="AE118" i="19"/>
  <c r="AC110" i="19"/>
  <c r="AD110" i="19"/>
  <c r="AF110" i="19"/>
  <c r="AE110" i="19"/>
  <c r="AC102" i="19"/>
  <c r="AD102" i="19"/>
  <c r="AF102" i="19"/>
  <c r="AE102" i="19"/>
  <c r="AC94" i="19"/>
  <c r="AD94" i="19"/>
  <c r="AF94" i="19"/>
  <c r="AE94" i="19"/>
  <c r="AC86" i="19"/>
  <c r="AD86" i="19"/>
  <c r="AF86" i="19"/>
  <c r="AE86" i="19"/>
  <c r="AC78" i="19"/>
  <c r="AD78" i="19"/>
  <c r="AF78" i="19"/>
  <c r="AE78" i="19"/>
  <c r="AC70" i="19"/>
  <c r="AD70" i="19"/>
  <c r="AF70" i="19"/>
  <c r="AE70" i="19"/>
  <c r="AC62" i="19"/>
  <c r="AD62" i="19"/>
  <c r="AF62" i="19"/>
  <c r="AE62" i="19"/>
  <c r="AC54" i="19"/>
  <c r="AD54" i="19"/>
  <c r="AF54" i="19"/>
  <c r="AE54" i="19"/>
  <c r="AC46" i="19"/>
  <c r="AD46" i="19"/>
  <c r="AF46" i="19"/>
  <c r="AE46" i="19"/>
  <c r="AC38" i="19"/>
  <c r="AD38" i="19"/>
  <c r="AF38" i="19"/>
  <c r="AE38" i="19"/>
  <c r="AC30" i="19"/>
  <c r="AD30" i="19"/>
  <c r="AF30" i="19"/>
  <c r="AE30" i="19"/>
  <c r="AC22" i="19"/>
  <c r="AD22" i="19"/>
  <c r="AF22" i="19"/>
  <c r="AE22" i="19"/>
  <c r="AC194" i="19"/>
  <c r="AD194" i="19"/>
  <c r="AF194" i="19"/>
  <c r="AE194" i="19"/>
  <c r="AF162" i="19"/>
  <c r="AC162" i="19"/>
  <c r="AD162" i="19"/>
  <c r="AE162" i="19"/>
  <c r="AC106" i="19"/>
  <c r="AD106" i="19"/>
  <c r="AF106" i="19"/>
  <c r="AE106" i="19"/>
  <c r="AC34" i="19"/>
  <c r="AD34" i="19"/>
  <c r="AF34" i="19"/>
  <c r="AE34" i="19"/>
  <c r="AC18" i="19"/>
  <c r="AD18" i="19"/>
  <c r="AF18" i="19"/>
  <c r="AE18" i="19"/>
  <c r="AF175" i="19"/>
  <c r="AC175" i="19"/>
  <c r="AD175" i="19"/>
  <c r="AE175" i="19"/>
  <c r="AF143" i="19"/>
  <c r="AC143" i="19"/>
  <c r="AD143" i="19"/>
  <c r="AE143" i="19"/>
  <c r="AC55" i="19"/>
  <c r="AD55" i="19"/>
  <c r="AF55" i="19"/>
  <c r="AE55" i="19"/>
  <c r="AF156" i="19"/>
  <c r="AC156" i="19"/>
  <c r="AD156" i="19"/>
  <c r="AE156" i="19"/>
  <c r="AF148" i="19"/>
  <c r="AD148" i="19"/>
  <c r="AE148" i="19"/>
  <c r="AC148" i="19"/>
  <c r="AC108" i="19"/>
  <c r="AD108" i="19"/>
  <c r="AF108" i="19"/>
  <c r="AE108" i="19"/>
  <c r="AC84" i="19"/>
  <c r="AD84" i="19"/>
  <c r="AF84" i="19"/>
  <c r="AE84" i="19"/>
  <c r="AC60" i="19"/>
  <c r="AD60" i="19"/>
  <c r="AF60" i="19"/>
  <c r="AE60" i="19"/>
  <c r="AC36" i="19"/>
  <c r="AD36" i="19"/>
  <c r="AF36" i="19"/>
  <c r="AE36" i="19"/>
  <c r="AC177" i="19"/>
  <c r="AE177" i="19"/>
  <c r="AD177" i="19"/>
  <c r="AF177" i="19"/>
  <c r="AC169" i="19"/>
  <c r="AD169" i="19"/>
  <c r="AF169" i="19"/>
  <c r="AE169" i="19"/>
  <c r="AD195" i="19"/>
  <c r="AE195" i="19"/>
  <c r="AF195" i="19"/>
  <c r="AC195" i="19"/>
  <c r="AD187" i="19"/>
  <c r="AE187" i="19"/>
  <c r="AC187" i="19"/>
  <c r="AF187" i="19"/>
  <c r="AC179" i="19"/>
  <c r="AD179" i="19"/>
  <c r="AE179" i="19"/>
  <c r="AF179" i="19"/>
  <c r="AD171" i="19"/>
  <c r="AE171" i="19"/>
  <c r="AC171" i="19"/>
  <c r="AF171" i="19"/>
  <c r="AC163" i="19"/>
  <c r="AD163" i="19"/>
  <c r="AF163" i="19"/>
  <c r="AE163" i="19"/>
  <c r="AD155" i="19"/>
  <c r="AE155" i="19"/>
  <c r="AF155" i="19"/>
  <c r="AC155" i="19"/>
  <c r="AC147" i="19"/>
  <c r="AD147" i="19"/>
  <c r="AE147" i="19"/>
  <c r="AF147" i="19"/>
  <c r="AD139" i="19"/>
  <c r="AF139" i="19"/>
  <c r="AE139" i="19"/>
  <c r="AC139" i="19"/>
  <c r="AC131" i="19"/>
  <c r="AD131" i="19"/>
  <c r="AE131" i="19"/>
  <c r="AF131" i="19"/>
  <c r="AF123" i="19"/>
  <c r="AC123" i="19"/>
  <c r="AD123" i="19"/>
  <c r="AE123" i="19"/>
  <c r="AD115" i="19"/>
  <c r="AC115" i="19"/>
  <c r="AE115" i="19"/>
  <c r="AF115" i="19"/>
  <c r="AF107" i="19"/>
  <c r="AC107" i="19"/>
  <c r="AD107" i="19"/>
  <c r="AE107" i="19"/>
  <c r="AC99" i="19"/>
  <c r="AD99" i="19"/>
  <c r="AE99" i="19"/>
  <c r="AF99" i="19"/>
  <c r="AF91" i="19"/>
  <c r="AC91" i="19"/>
  <c r="AD91" i="19"/>
  <c r="AE91" i="19"/>
  <c r="AD83" i="19"/>
  <c r="AC83" i="19"/>
  <c r="AE83" i="19"/>
  <c r="AF83" i="19"/>
  <c r="AF75" i="19"/>
  <c r="AC75" i="19"/>
  <c r="AD75" i="19"/>
  <c r="AE75" i="19"/>
  <c r="AC67" i="19"/>
  <c r="AD67" i="19"/>
  <c r="AE67" i="19"/>
  <c r="AF67" i="19"/>
  <c r="AF59" i="19"/>
  <c r="AC59" i="19"/>
  <c r="AD59" i="19"/>
  <c r="AE59" i="19"/>
  <c r="AD51" i="19"/>
  <c r="AC51" i="19"/>
  <c r="AE51" i="19"/>
  <c r="AF51" i="19"/>
  <c r="AF43" i="19"/>
  <c r="AD43" i="19"/>
  <c r="AE43" i="19"/>
  <c r="AC43" i="19"/>
  <c r="AC35" i="19"/>
  <c r="AD35" i="19"/>
  <c r="AE35" i="19"/>
  <c r="AF35" i="19"/>
  <c r="AF27" i="19"/>
  <c r="AE27" i="19"/>
  <c r="AD27" i="19"/>
  <c r="AC27" i="19"/>
  <c r="AC19" i="19"/>
  <c r="AD19" i="19"/>
  <c r="AE19" i="19"/>
  <c r="AF19" i="19"/>
  <c r="AF186" i="19"/>
  <c r="AC186" i="19"/>
  <c r="AE186" i="19"/>
  <c r="AD186" i="19"/>
  <c r="AF154" i="19"/>
  <c r="AC154" i="19"/>
  <c r="AE154" i="19"/>
  <c r="AD154" i="19"/>
  <c r="AC114" i="19"/>
  <c r="AD114" i="19"/>
  <c r="AF114" i="19"/>
  <c r="AE114" i="19"/>
  <c r="AC74" i="19"/>
  <c r="AD74" i="19"/>
  <c r="AF74" i="19"/>
  <c r="AE74" i="19"/>
  <c r="AC66" i="19"/>
  <c r="AD66" i="19"/>
  <c r="AF66" i="19"/>
  <c r="AE66" i="19"/>
  <c r="AC42" i="19"/>
  <c r="AD42" i="19"/>
  <c r="AF42" i="19"/>
  <c r="AE42" i="19"/>
  <c r="AD191" i="19"/>
  <c r="AE191" i="19"/>
  <c r="AC191" i="19"/>
  <c r="AF191" i="19"/>
  <c r="AC167" i="19"/>
  <c r="AE167" i="19"/>
  <c r="AF167" i="19"/>
  <c r="AD167" i="19"/>
  <c r="AC135" i="19"/>
  <c r="AD135" i="19"/>
  <c r="AE135" i="19"/>
  <c r="AF135" i="19"/>
  <c r="AC87" i="19"/>
  <c r="AD87" i="19"/>
  <c r="AF87" i="19"/>
  <c r="AE87" i="19"/>
  <c r="AD79" i="19"/>
  <c r="AE79" i="19"/>
  <c r="AF79" i="19"/>
  <c r="AC79" i="19"/>
  <c r="AC71" i="19"/>
  <c r="AD71" i="19"/>
  <c r="AE71" i="19"/>
  <c r="AF71" i="19"/>
  <c r="AF164" i="19"/>
  <c r="AD164" i="19"/>
  <c r="AE164" i="19"/>
  <c r="AC164" i="19"/>
  <c r="AF140" i="19"/>
  <c r="AC140" i="19"/>
  <c r="AD140" i="19"/>
  <c r="AE140" i="19"/>
  <c r="AC132" i="19"/>
  <c r="AD132" i="19"/>
  <c r="AF132" i="19"/>
  <c r="AE132" i="19"/>
  <c r="AC124" i="19"/>
  <c r="AD124" i="19"/>
  <c r="AF124" i="19"/>
  <c r="AE124" i="19"/>
  <c r="AC116" i="19"/>
  <c r="AD116" i="19"/>
  <c r="AF116" i="19"/>
  <c r="AE116" i="19"/>
  <c r="AC100" i="19"/>
  <c r="AD100" i="19"/>
  <c r="AF100" i="19"/>
  <c r="AE100" i="19"/>
  <c r="AC44" i="19"/>
  <c r="AD44" i="19"/>
  <c r="AF44" i="19"/>
  <c r="AE44" i="19"/>
  <c r="AC20" i="19"/>
  <c r="AD20" i="19"/>
  <c r="AF20" i="19"/>
  <c r="AE20" i="19"/>
  <c r="AD193" i="19"/>
  <c r="AE193" i="19"/>
  <c r="AC193" i="19"/>
  <c r="AF193" i="19"/>
  <c r="AC153" i="19"/>
  <c r="AD153" i="19"/>
  <c r="AF153" i="19"/>
  <c r="AE153" i="19"/>
  <c r="AC129" i="19"/>
  <c r="AF129" i="19"/>
  <c r="AE129" i="19"/>
  <c r="AD129" i="19"/>
  <c r="AC192" i="19"/>
  <c r="AD192" i="19"/>
  <c r="AE192" i="19"/>
  <c r="AF192" i="19"/>
  <c r="AF184" i="19"/>
  <c r="AC184" i="19"/>
  <c r="AD184" i="19"/>
  <c r="AE184" i="19"/>
  <c r="AF176" i="19"/>
  <c r="AC176" i="19"/>
  <c r="AE176" i="19"/>
  <c r="AD176" i="19"/>
  <c r="AF168" i="19"/>
  <c r="AD168" i="19"/>
  <c r="AE168" i="19"/>
  <c r="AC168" i="19"/>
  <c r="AF160" i="19"/>
  <c r="AC160" i="19"/>
  <c r="AE160" i="19"/>
  <c r="AD160" i="19"/>
  <c r="AF152" i="19"/>
  <c r="AC152" i="19"/>
  <c r="AD152" i="19"/>
  <c r="AE152" i="19"/>
  <c r="AF144" i="19"/>
  <c r="AD144" i="19"/>
  <c r="AC144" i="19"/>
  <c r="AE144" i="19"/>
  <c r="AC136" i="19"/>
  <c r="AD136" i="19"/>
  <c r="AF136" i="19"/>
  <c r="AE136" i="19"/>
  <c r="AC128" i="19"/>
  <c r="AD128" i="19"/>
  <c r="AF128" i="19"/>
  <c r="AE128" i="19"/>
  <c r="AC120" i="19"/>
  <c r="AD120" i="19"/>
  <c r="AF120" i="19"/>
  <c r="AE120" i="19"/>
  <c r="AC112" i="19"/>
  <c r="AD112" i="19"/>
  <c r="AF112" i="19"/>
  <c r="AE112" i="19"/>
  <c r="AC104" i="19"/>
  <c r="AD104" i="19"/>
  <c r="AF104" i="19"/>
  <c r="AE104" i="19"/>
  <c r="AC96" i="19"/>
  <c r="AD96" i="19"/>
  <c r="AF96" i="19"/>
  <c r="AE96" i="19"/>
  <c r="AC88" i="19"/>
  <c r="AD88" i="19"/>
  <c r="AF88" i="19"/>
  <c r="AE88" i="19"/>
  <c r="AC80" i="19"/>
  <c r="AD80" i="19"/>
  <c r="AF80" i="19"/>
  <c r="AE80" i="19"/>
  <c r="AC72" i="19"/>
  <c r="AD72" i="19"/>
  <c r="AF72" i="19"/>
  <c r="AE72" i="19"/>
  <c r="AC64" i="19"/>
  <c r="AD64" i="19"/>
  <c r="AF64" i="19"/>
  <c r="AE64" i="19"/>
  <c r="AC56" i="19"/>
  <c r="AD56" i="19"/>
  <c r="AF56" i="19"/>
  <c r="AE56" i="19"/>
  <c r="AC48" i="19"/>
  <c r="AD48" i="19"/>
  <c r="AF48" i="19"/>
  <c r="AE48" i="19"/>
  <c r="AC40" i="19"/>
  <c r="AD40" i="19"/>
  <c r="AF40" i="19"/>
  <c r="AE40" i="19"/>
  <c r="AC32" i="19"/>
  <c r="AD32" i="19"/>
  <c r="AF32" i="19"/>
  <c r="AE32" i="19"/>
  <c r="AC24" i="19"/>
  <c r="AD24" i="19"/>
  <c r="AF24" i="19"/>
  <c r="AE24" i="19"/>
  <c r="AF178" i="19"/>
  <c r="AC178" i="19"/>
  <c r="AD178" i="19"/>
  <c r="AE178" i="19"/>
  <c r="AF146" i="19"/>
  <c r="AC146" i="19"/>
  <c r="AD146" i="19"/>
  <c r="AE146" i="19"/>
  <c r="AF138" i="19"/>
  <c r="AC138" i="19"/>
  <c r="AE138" i="19"/>
  <c r="AD138" i="19"/>
  <c r="AC90" i="19"/>
  <c r="AD90" i="19"/>
  <c r="AF90" i="19"/>
  <c r="AE90" i="19"/>
  <c r="AC82" i="19"/>
  <c r="AD82" i="19"/>
  <c r="AF82" i="19"/>
  <c r="AE82" i="19"/>
  <c r="AC26" i="19"/>
  <c r="AD26" i="19"/>
  <c r="AF26" i="19"/>
  <c r="AE26" i="19"/>
  <c r="AC183" i="19"/>
  <c r="AE183" i="19"/>
  <c r="AF183" i="19"/>
  <c r="AD183" i="19"/>
  <c r="AD47" i="19"/>
  <c r="AE47" i="19"/>
  <c r="AF47" i="19"/>
  <c r="AC47" i="19"/>
  <c r="AC39" i="19"/>
  <c r="AD39" i="19"/>
  <c r="AE39" i="19"/>
  <c r="AF39" i="19"/>
  <c r="AC196" i="19"/>
  <c r="AD196" i="19"/>
  <c r="AE196" i="19"/>
  <c r="AF196" i="19"/>
  <c r="AC188" i="19"/>
  <c r="AD188" i="19"/>
  <c r="AE188" i="19"/>
  <c r="AF188" i="19"/>
  <c r="AC92" i="19"/>
  <c r="AD92" i="19"/>
  <c r="AF92" i="19"/>
  <c r="AE92" i="19"/>
  <c r="AC52" i="19"/>
  <c r="AD52" i="19"/>
  <c r="AF52" i="19"/>
  <c r="AE52" i="19"/>
  <c r="AC28" i="19"/>
  <c r="AD28" i="19"/>
  <c r="AF28" i="19"/>
  <c r="AE28" i="19"/>
  <c r="AC161" i="19"/>
  <c r="AD161" i="19"/>
  <c r="AE161" i="19"/>
  <c r="AF161" i="19"/>
  <c r="AD189" i="19"/>
  <c r="AE189" i="19"/>
  <c r="AF189" i="19"/>
  <c r="AC189" i="19"/>
  <c r="AD181" i="19"/>
  <c r="AE181" i="19"/>
  <c r="AF181" i="19"/>
  <c r="AC181" i="19"/>
  <c r="AE173" i="19"/>
  <c r="AF173" i="19"/>
  <c r="AC173" i="19"/>
  <c r="AD173" i="19"/>
  <c r="AD165" i="19"/>
  <c r="AE165" i="19"/>
  <c r="AC165" i="19"/>
  <c r="AF165" i="19"/>
  <c r="AE157" i="19"/>
  <c r="AF157" i="19"/>
  <c r="AC157" i="19"/>
  <c r="AD157" i="19"/>
  <c r="AC149" i="19"/>
  <c r="AD149" i="19"/>
  <c r="AE149" i="19"/>
  <c r="AF149" i="19"/>
  <c r="AE141" i="19"/>
  <c r="AF141" i="19"/>
  <c r="AC141" i="19"/>
  <c r="AD141" i="19"/>
  <c r="AE133" i="19"/>
  <c r="AF133" i="19"/>
  <c r="AC133" i="19"/>
  <c r="AD133" i="19"/>
  <c r="AC125" i="19"/>
  <c r="AD125" i="19"/>
  <c r="AE125" i="19"/>
  <c r="AF125" i="19"/>
  <c r="AE117" i="19"/>
  <c r="AF117" i="19"/>
  <c r="AC117" i="19"/>
  <c r="AD117" i="19"/>
  <c r="AC109" i="19"/>
  <c r="AD109" i="19"/>
  <c r="AE109" i="19"/>
  <c r="AF109" i="19"/>
  <c r="AE101" i="19"/>
  <c r="AF101" i="19"/>
  <c r="AC101" i="19"/>
  <c r="AD101" i="19"/>
  <c r="AC93" i="19"/>
  <c r="AD93" i="19"/>
  <c r="AE93" i="19"/>
  <c r="AF93" i="19"/>
  <c r="AE85" i="19"/>
  <c r="AF85" i="19"/>
  <c r="AC85" i="19"/>
  <c r="AD85" i="19"/>
  <c r="AC77" i="19"/>
  <c r="AD77" i="19"/>
  <c r="AE77" i="19"/>
  <c r="AF77" i="19"/>
  <c r="AE69" i="19"/>
  <c r="AF69" i="19"/>
  <c r="AD69" i="19"/>
  <c r="AC69" i="19"/>
  <c r="AC61" i="19"/>
  <c r="AD61" i="19"/>
  <c r="AE61" i="19"/>
  <c r="AF61" i="19"/>
  <c r="AE53" i="19"/>
  <c r="AF53" i="19"/>
  <c r="AD53" i="19"/>
  <c r="AC53" i="19"/>
  <c r="AC45" i="19"/>
  <c r="AD45" i="19"/>
  <c r="AE45" i="19"/>
  <c r="AF45" i="19"/>
  <c r="AE37" i="19"/>
  <c r="AF37" i="19"/>
  <c r="AC37" i="19"/>
  <c r="AD37" i="19"/>
  <c r="AC29" i="19"/>
  <c r="AD29" i="19"/>
  <c r="AE29" i="19"/>
  <c r="AF29" i="19"/>
  <c r="AE21" i="19"/>
  <c r="AF21" i="19"/>
  <c r="AD21" i="19"/>
  <c r="AC21" i="19"/>
  <c r="AF18" i="18"/>
  <c r="AG18" i="18"/>
  <c r="AG20" i="18"/>
  <c r="AG26" i="18"/>
  <c r="AG28" i="18"/>
  <c r="AG34" i="18"/>
  <c r="AG36" i="18"/>
  <c r="AG42" i="18"/>
  <c r="AG44" i="18"/>
  <c r="AG50" i="18"/>
  <c r="AG52" i="18"/>
  <c r="AG58" i="18"/>
  <c r="AG60" i="18"/>
  <c r="AG66" i="18"/>
  <c r="AG68" i="18"/>
  <c r="AG74" i="18"/>
  <c r="AG76" i="18"/>
  <c r="AG73" i="18"/>
  <c r="AG81" i="18"/>
  <c r="AF195" i="18"/>
  <c r="AD195" i="18"/>
  <c r="AE195" i="18"/>
  <c r="AG195" i="18"/>
  <c r="AF163" i="18"/>
  <c r="AD163" i="18"/>
  <c r="AE163" i="18"/>
  <c r="AG163" i="18"/>
  <c r="AF131" i="18"/>
  <c r="AD131" i="18"/>
  <c r="AE131" i="18"/>
  <c r="AG131" i="18"/>
  <c r="AF91" i="18"/>
  <c r="AG91" i="18"/>
  <c r="AD91" i="18"/>
  <c r="AE91" i="18"/>
  <c r="AD67" i="18"/>
  <c r="AE67" i="18"/>
  <c r="AF67" i="18"/>
  <c r="AF59" i="18"/>
  <c r="AD59" i="18"/>
  <c r="AE59" i="18"/>
  <c r="AE35" i="18"/>
  <c r="AF35" i="18"/>
  <c r="AD35" i="18"/>
  <c r="AD168" i="18"/>
  <c r="AE168" i="18"/>
  <c r="AG168" i="18"/>
  <c r="AF168" i="18"/>
  <c r="AD160" i="18"/>
  <c r="AE160" i="18"/>
  <c r="AF160" i="18"/>
  <c r="AG160" i="18"/>
  <c r="AD152" i="18"/>
  <c r="AE152" i="18"/>
  <c r="AG152" i="18"/>
  <c r="AF152" i="18"/>
  <c r="AD136" i="18"/>
  <c r="AE136" i="18"/>
  <c r="AG136" i="18"/>
  <c r="AF136" i="18"/>
  <c r="AD104" i="18"/>
  <c r="AE104" i="18"/>
  <c r="AG104" i="18"/>
  <c r="AF104" i="18"/>
  <c r="AF56" i="18"/>
  <c r="AD56" i="18"/>
  <c r="AE56" i="18"/>
  <c r="AE32" i="18"/>
  <c r="AF32" i="18"/>
  <c r="AD32" i="18"/>
  <c r="AF189" i="18"/>
  <c r="AD189" i="18"/>
  <c r="AG189" i="18"/>
  <c r="AE189" i="18"/>
  <c r="AF181" i="18"/>
  <c r="AE181" i="18"/>
  <c r="AG181" i="18"/>
  <c r="AD181" i="18"/>
  <c r="AF173" i="18"/>
  <c r="AD173" i="18"/>
  <c r="AE173" i="18"/>
  <c r="AG173" i="18"/>
  <c r="AF165" i="18"/>
  <c r="AE165" i="18"/>
  <c r="AD165" i="18"/>
  <c r="AG165" i="18"/>
  <c r="AF157" i="18"/>
  <c r="AD157" i="18"/>
  <c r="AE157" i="18"/>
  <c r="AG157" i="18"/>
  <c r="AF149" i="18"/>
  <c r="AE149" i="18"/>
  <c r="AG149" i="18"/>
  <c r="AD149" i="18"/>
  <c r="AF141" i="18"/>
  <c r="AD141" i="18"/>
  <c r="AE141" i="18"/>
  <c r="AG141" i="18"/>
  <c r="AF133" i="18"/>
  <c r="AE133" i="18"/>
  <c r="AG133" i="18"/>
  <c r="AD133" i="18"/>
  <c r="AF125" i="18"/>
  <c r="AD125" i="18"/>
  <c r="AE125" i="18"/>
  <c r="AG125" i="18"/>
  <c r="AF117" i="18"/>
  <c r="AE117" i="18"/>
  <c r="AG117" i="18"/>
  <c r="AD117" i="18"/>
  <c r="AF109" i="18"/>
  <c r="AD109" i="18"/>
  <c r="AE109" i="18"/>
  <c r="AG109" i="18"/>
  <c r="AF101" i="18"/>
  <c r="AE101" i="18"/>
  <c r="AG101" i="18"/>
  <c r="AD101" i="18"/>
  <c r="AF93" i="18"/>
  <c r="AD93" i="18"/>
  <c r="AE93" i="18"/>
  <c r="AG93" i="18"/>
  <c r="AF85" i="18"/>
  <c r="AE85" i="18"/>
  <c r="AG85" i="18"/>
  <c r="AD85" i="18"/>
  <c r="AD77" i="18"/>
  <c r="AE77" i="18"/>
  <c r="AF77" i="18"/>
  <c r="AD69" i="18"/>
  <c r="AF69" i="18"/>
  <c r="AE69" i="18"/>
  <c r="AD61" i="18"/>
  <c r="AE61" i="18"/>
  <c r="AF61" i="18"/>
  <c r="AD53" i="18"/>
  <c r="AF53" i="18"/>
  <c r="AE53" i="18"/>
  <c r="AD45" i="18"/>
  <c r="AE45" i="18"/>
  <c r="AF45" i="18"/>
  <c r="AD37" i="18"/>
  <c r="AE37" i="18"/>
  <c r="AF37" i="18"/>
  <c r="AE29" i="18"/>
  <c r="AD29" i="18"/>
  <c r="AF29" i="18"/>
  <c r="AE21" i="18"/>
  <c r="AD21" i="18"/>
  <c r="AF21" i="18"/>
  <c r="AE17" i="18"/>
  <c r="AD194" i="18"/>
  <c r="AE194" i="18"/>
  <c r="AF194" i="18"/>
  <c r="AG194" i="18"/>
  <c r="AD186" i="18"/>
  <c r="AE186" i="18"/>
  <c r="AG186" i="18"/>
  <c r="AF186" i="18"/>
  <c r="AD178" i="18"/>
  <c r="AE178" i="18"/>
  <c r="AF178" i="18"/>
  <c r="AG178" i="18"/>
  <c r="AD170" i="18"/>
  <c r="AE170" i="18"/>
  <c r="AG170" i="18"/>
  <c r="AF170" i="18"/>
  <c r="AD162" i="18"/>
  <c r="AE162" i="18"/>
  <c r="AF162" i="18"/>
  <c r="AG162" i="18"/>
  <c r="AD154" i="18"/>
  <c r="AE154" i="18"/>
  <c r="AF154" i="18"/>
  <c r="AG154" i="18"/>
  <c r="AD146" i="18"/>
  <c r="AE146" i="18"/>
  <c r="AF146" i="18"/>
  <c r="AG146" i="18"/>
  <c r="AD138" i="18"/>
  <c r="AE138" i="18"/>
  <c r="AF138" i="18"/>
  <c r="AG138" i="18"/>
  <c r="AD130" i="18"/>
  <c r="AE130" i="18"/>
  <c r="AF130" i="18"/>
  <c r="AG130" i="18"/>
  <c r="AD122" i="18"/>
  <c r="AE122" i="18"/>
  <c r="AF122" i="18"/>
  <c r="AG122" i="18"/>
  <c r="AD114" i="18"/>
  <c r="AE114" i="18"/>
  <c r="AF114" i="18"/>
  <c r="AG114" i="18"/>
  <c r="AD106" i="18"/>
  <c r="AE106" i="18"/>
  <c r="AF106" i="18"/>
  <c r="AG106" i="18"/>
  <c r="AD98" i="18"/>
  <c r="AE98" i="18"/>
  <c r="AF98" i="18"/>
  <c r="AG98" i="18"/>
  <c r="AD90" i="18"/>
  <c r="AE90" i="18"/>
  <c r="AF90" i="18"/>
  <c r="AG90" i="18"/>
  <c r="AD82" i="18"/>
  <c r="AE82" i="18"/>
  <c r="AF82" i="18"/>
  <c r="AG82" i="18"/>
  <c r="AD74" i="18"/>
  <c r="AE74" i="18"/>
  <c r="AF74" i="18"/>
  <c r="AD66" i="18"/>
  <c r="AE66" i="18"/>
  <c r="AF66" i="18"/>
  <c r="AD58" i="18"/>
  <c r="AE58" i="18"/>
  <c r="AF58" i="18"/>
  <c r="AD50" i="18"/>
  <c r="AE50" i="18"/>
  <c r="AF50" i="18"/>
  <c r="AD42" i="18"/>
  <c r="AE42" i="18"/>
  <c r="AF42" i="18"/>
  <c r="AD34" i="18"/>
  <c r="AE34" i="18"/>
  <c r="AF34" i="18"/>
  <c r="AD26" i="18"/>
  <c r="AF26" i="18"/>
  <c r="AE26" i="18"/>
  <c r="AD18" i="18"/>
  <c r="AF179" i="18"/>
  <c r="AD179" i="18"/>
  <c r="AE179" i="18"/>
  <c r="AG179" i="18"/>
  <c r="AF123" i="18"/>
  <c r="AG123" i="18"/>
  <c r="AD123" i="18"/>
  <c r="AE123" i="18"/>
  <c r="AF99" i="18"/>
  <c r="AD99" i="18"/>
  <c r="AE99" i="18"/>
  <c r="AG99" i="18"/>
  <c r="AF83" i="18"/>
  <c r="AD83" i="18"/>
  <c r="AE83" i="18"/>
  <c r="AG83" i="18"/>
  <c r="AE27" i="18"/>
  <c r="AF27" i="18"/>
  <c r="AD27" i="18"/>
  <c r="AD176" i="18"/>
  <c r="AE176" i="18"/>
  <c r="AF176" i="18"/>
  <c r="AG176" i="18"/>
  <c r="AD144" i="18"/>
  <c r="AE144" i="18"/>
  <c r="AF144" i="18"/>
  <c r="AG144" i="18"/>
  <c r="AD128" i="18"/>
  <c r="AE128" i="18"/>
  <c r="AF128" i="18"/>
  <c r="AG128" i="18"/>
  <c r="AD96" i="18"/>
  <c r="AE96" i="18"/>
  <c r="AF96" i="18"/>
  <c r="AG96" i="18"/>
  <c r="AE48" i="18"/>
  <c r="AF48" i="18"/>
  <c r="AD48" i="18"/>
  <c r="AE47" i="18"/>
  <c r="AF47" i="18"/>
  <c r="AD47" i="18"/>
  <c r="AE31" i="18"/>
  <c r="AF31" i="18"/>
  <c r="AD31" i="18"/>
  <c r="AG21" i="18"/>
  <c r="AG29" i="18"/>
  <c r="AG31" i="18"/>
  <c r="AG35" i="18"/>
  <c r="AG37" i="18"/>
  <c r="AG39" i="18"/>
  <c r="AG43" i="18"/>
  <c r="AG47" i="18"/>
  <c r="AG51" i="18"/>
  <c r="AG53" i="18"/>
  <c r="AG55" i="18"/>
  <c r="AG59" i="18"/>
  <c r="AG61" i="18"/>
  <c r="AG63" i="18"/>
  <c r="AG67" i="18"/>
  <c r="AG69" i="18"/>
  <c r="AG71" i="18"/>
  <c r="AG75" i="18"/>
  <c r="AG77" i="18"/>
  <c r="AG79" i="18"/>
  <c r="AD196" i="18"/>
  <c r="AE196" i="18"/>
  <c r="AF196" i="18"/>
  <c r="AG196" i="18"/>
  <c r="AD188" i="18"/>
  <c r="AE188" i="18"/>
  <c r="AG188" i="18"/>
  <c r="AF188" i="18"/>
  <c r="AD180" i="18"/>
  <c r="AE180" i="18"/>
  <c r="AG180" i="18"/>
  <c r="AF180" i="18"/>
  <c r="AD172" i="18"/>
  <c r="AE172" i="18"/>
  <c r="AG172" i="18"/>
  <c r="AF172" i="18"/>
  <c r="AD164" i="18"/>
  <c r="AE164" i="18"/>
  <c r="AF164" i="18"/>
  <c r="AG164" i="18"/>
  <c r="AD156" i="18"/>
  <c r="AE156" i="18"/>
  <c r="AG156" i="18"/>
  <c r="AF156" i="18"/>
  <c r="AD148" i="18"/>
  <c r="AE148" i="18"/>
  <c r="AG148" i="18"/>
  <c r="AF148" i="18"/>
  <c r="AD140" i="18"/>
  <c r="AE140" i="18"/>
  <c r="AG140" i="18"/>
  <c r="AF140" i="18"/>
  <c r="AD132" i="18"/>
  <c r="AE132" i="18"/>
  <c r="AG132" i="18"/>
  <c r="AF132" i="18"/>
  <c r="AD124" i="18"/>
  <c r="AE124" i="18"/>
  <c r="AG124" i="18"/>
  <c r="AF124" i="18"/>
  <c r="AD116" i="18"/>
  <c r="AE116" i="18"/>
  <c r="AG116" i="18"/>
  <c r="AF116" i="18"/>
  <c r="AD108" i="18"/>
  <c r="AE108" i="18"/>
  <c r="AG108" i="18"/>
  <c r="AF108" i="18"/>
  <c r="AD100" i="18"/>
  <c r="AE100" i="18"/>
  <c r="AF100" i="18"/>
  <c r="AG100" i="18"/>
  <c r="AD92" i="18"/>
  <c r="AE92" i="18"/>
  <c r="AG92" i="18"/>
  <c r="AF92" i="18"/>
  <c r="AD84" i="18"/>
  <c r="AE84" i="18"/>
  <c r="AG84" i="18"/>
  <c r="AF84" i="18"/>
  <c r="AF76" i="18"/>
  <c r="AD76" i="18"/>
  <c r="AE76" i="18"/>
  <c r="AF68" i="18"/>
  <c r="AD68" i="18"/>
  <c r="AE68" i="18"/>
  <c r="AF60" i="18"/>
  <c r="AD60" i="18"/>
  <c r="AE60" i="18"/>
  <c r="AF52" i="18"/>
  <c r="AD52" i="18"/>
  <c r="AE52" i="18"/>
  <c r="AF44" i="18"/>
  <c r="AD44" i="18"/>
  <c r="AE44" i="18"/>
  <c r="AF36" i="18"/>
  <c r="AD36" i="18"/>
  <c r="AE36" i="18"/>
  <c r="AF28" i="18"/>
  <c r="AD28" i="18"/>
  <c r="AE28" i="18"/>
  <c r="AF20" i="18"/>
  <c r="AD20" i="18"/>
  <c r="AE20" i="18"/>
  <c r="AF155" i="18"/>
  <c r="AG155" i="18"/>
  <c r="AE155" i="18"/>
  <c r="AD155" i="18"/>
  <c r="AF147" i="18"/>
  <c r="AD147" i="18"/>
  <c r="AE147" i="18"/>
  <c r="AG147" i="18"/>
  <c r="AF139" i="18"/>
  <c r="AG139" i="18"/>
  <c r="AD139" i="18"/>
  <c r="AE139" i="18"/>
  <c r="AD75" i="18"/>
  <c r="AE75" i="18"/>
  <c r="AF75" i="18"/>
  <c r="AE51" i="18"/>
  <c r="AF51" i="18"/>
  <c r="AD51" i="18"/>
  <c r="AD192" i="18"/>
  <c r="AE192" i="18"/>
  <c r="AF192" i="18"/>
  <c r="AG192" i="18"/>
  <c r="AD120" i="18"/>
  <c r="AE120" i="18"/>
  <c r="AG120" i="18"/>
  <c r="AF120" i="18"/>
  <c r="AD80" i="18"/>
  <c r="AF80" i="18"/>
  <c r="AE80" i="18"/>
  <c r="AD24" i="18"/>
  <c r="AF24" i="18"/>
  <c r="AE24" i="18"/>
  <c r="AF175" i="18"/>
  <c r="AG175" i="18"/>
  <c r="AD175" i="18"/>
  <c r="AE175" i="18"/>
  <c r="AE55" i="18"/>
  <c r="AF55" i="18"/>
  <c r="AD55" i="18"/>
  <c r="AE23" i="18"/>
  <c r="AF23" i="18"/>
  <c r="AD23" i="18"/>
  <c r="AF193" i="18"/>
  <c r="AD193" i="18"/>
  <c r="AE193" i="18"/>
  <c r="AG193" i="18"/>
  <c r="AF185" i="18"/>
  <c r="AE185" i="18"/>
  <c r="AG185" i="18"/>
  <c r="AD185" i="18"/>
  <c r="AF177" i="18"/>
  <c r="AE177" i="18"/>
  <c r="AG177" i="18"/>
  <c r="AD177" i="18"/>
  <c r="AF169" i="18"/>
  <c r="AE169" i="18"/>
  <c r="AG169" i="18"/>
  <c r="AD169" i="18"/>
  <c r="AF161" i="18"/>
  <c r="AD161" i="18"/>
  <c r="AG161" i="18"/>
  <c r="AE161" i="18"/>
  <c r="AF153" i="18"/>
  <c r="AE153" i="18"/>
  <c r="AG153" i="18"/>
  <c r="AD153" i="18"/>
  <c r="AF145" i="18"/>
  <c r="AD145" i="18"/>
  <c r="AG145" i="18"/>
  <c r="AE145" i="18"/>
  <c r="AF137" i="18"/>
  <c r="AE137" i="18"/>
  <c r="AG137" i="18"/>
  <c r="AD137" i="18"/>
  <c r="AF129" i="18"/>
  <c r="AE129" i="18"/>
  <c r="AG129" i="18"/>
  <c r="AD129" i="18"/>
  <c r="AF121" i="18"/>
  <c r="AE121" i="18"/>
  <c r="AG121" i="18"/>
  <c r="AD121" i="18"/>
  <c r="AF113" i="18"/>
  <c r="AE113" i="18"/>
  <c r="AD113" i="18"/>
  <c r="AG113" i="18"/>
  <c r="AF105" i="18"/>
  <c r="AE105" i="18"/>
  <c r="AG105" i="18"/>
  <c r="AD105" i="18"/>
  <c r="AF97" i="18"/>
  <c r="AE97" i="18"/>
  <c r="AG97" i="18"/>
  <c r="AD97" i="18"/>
  <c r="AF89" i="18"/>
  <c r="AE89" i="18"/>
  <c r="AG89" i="18"/>
  <c r="AD89" i="18"/>
  <c r="AE81" i="18"/>
  <c r="AD81" i="18"/>
  <c r="AF81" i="18"/>
  <c r="AE73" i="18"/>
  <c r="AF73" i="18"/>
  <c r="AD73" i="18"/>
  <c r="AE65" i="18"/>
  <c r="AD65" i="18"/>
  <c r="AF65" i="18"/>
  <c r="AE57" i="18"/>
  <c r="AF57" i="18"/>
  <c r="AD57" i="18"/>
  <c r="AE49" i="18"/>
  <c r="AD49" i="18"/>
  <c r="AF49" i="18"/>
  <c r="AE41" i="18"/>
  <c r="AD41" i="18"/>
  <c r="AF41" i="18"/>
  <c r="AE33" i="18"/>
  <c r="AD33" i="18"/>
  <c r="AF33" i="18"/>
  <c r="AE25" i="18"/>
  <c r="AF25" i="18"/>
  <c r="AD25" i="18"/>
  <c r="AF187" i="18"/>
  <c r="AG187" i="18"/>
  <c r="AD187" i="18"/>
  <c r="AE187" i="18"/>
  <c r="AF171" i="18"/>
  <c r="AG171" i="18"/>
  <c r="AD171" i="18"/>
  <c r="AE171" i="18"/>
  <c r="AF115" i="18"/>
  <c r="AD115" i="18"/>
  <c r="AE115" i="18"/>
  <c r="AG115" i="18"/>
  <c r="AF107" i="18"/>
  <c r="AG107" i="18"/>
  <c r="AE107" i="18"/>
  <c r="AD107" i="18"/>
  <c r="AF43" i="18"/>
  <c r="AD43" i="18"/>
  <c r="AE43" i="18"/>
  <c r="AF19" i="18"/>
  <c r="AD19" i="18"/>
  <c r="AE19" i="18"/>
  <c r="AD184" i="18"/>
  <c r="AE184" i="18"/>
  <c r="AG184" i="18"/>
  <c r="AF184" i="18"/>
  <c r="AD112" i="18"/>
  <c r="AE112" i="18"/>
  <c r="AF112" i="18"/>
  <c r="AG112" i="18"/>
  <c r="AD88" i="18"/>
  <c r="AE88" i="18"/>
  <c r="AG88" i="18"/>
  <c r="AF88" i="18"/>
  <c r="AD72" i="18"/>
  <c r="AF72" i="18"/>
  <c r="AE72" i="18"/>
  <c r="AD64" i="18"/>
  <c r="AF64" i="18"/>
  <c r="AE64" i="18"/>
  <c r="AF40" i="18"/>
  <c r="AD40" i="18"/>
  <c r="AE40" i="18"/>
  <c r="AF191" i="18"/>
  <c r="AG191" i="18"/>
  <c r="AD191" i="18"/>
  <c r="AE191" i="18"/>
  <c r="AF183" i="18"/>
  <c r="AD183" i="18"/>
  <c r="AE183" i="18"/>
  <c r="AG183" i="18"/>
  <c r="AF167" i="18"/>
  <c r="AD167" i="18"/>
  <c r="AG167" i="18"/>
  <c r="AE167" i="18"/>
  <c r="AF159" i="18"/>
  <c r="AG159" i="18"/>
  <c r="AD159" i="18"/>
  <c r="AE159" i="18"/>
  <c r="AF151" i="18"/>
  <c r="AE151" i="18"/>
  <c r="AD151" i="18"/>
  <c r="AG151" i="18"/>
  <c r="AF143" i="18"/>
  <c r="AG143" i="18"/>
  <c r="AD143" i="18"/>
  <c r="AE143" i="18"/>
  <c r="AF135" i="18"/>
  <c r="AG135" i="18"/>
  <c r="AD135" i="18"/>
  <c r="AE135" i="18"/>
  <c r="AF127" i="18"/>
  <c r="AG127" i="18"/>
  <c r="AD127" i="18"/>
  <c r="AE127" i="18"/>
  <c r="AF119" i="18"/>
  <c r="AE119" i="18"/>
  <c r="AG119" i="18"/>
  <c r="AD119" i="18"/>
  <c r="AF111" i="18"/>
  <c r="AG111" i="18"/>
  <c r="AD111" i="18"/>
  <c r="AE111" i="18"/>
  <c r="AF103" i="18"/>
  <c r="AG103" i="18"/>
  <c r="AD103" i="18"/>
  <c r="AE103" i="18"/>
  <c r="AF95" i="18"/>
  <c r="AG95" i="18"/>
  <c r="AD95" i="18"/>
  <c r="AE95" i="18"/>
  <c r="AF87" i="18"/>
  <c r="AD87" i="18"/>
  <c r="AE87" i="18"/>
  <c r="AG87" i="18"/>
  <c r="AE79" i="18"/>
  <c r="AF79" i="18"/>
  <c r="AD79" i="18"/>
  <c r="AE71" i="18"/>
  <c r="AF71" i="18"/>
  <c r="AD71" i="18"/>
  <c r="AE63" i="18"/>
  <c r="AF63" i="18"/>
  <c r="AD63" i="18"/>
  <c r="AE39" i="18"/>
  <c r="AF39" i="18"/>
  <c r="AD39" i="18"/>
  <c r="AG19" i="18"/>
  <c r="AG23" i="18"/>
  <c r="AG27" i="18"/>
  <c r="AG45" i="18"/>
  <c r="AD190" i="18"/>
  <c r="AE190" i="18"/>
  <c r="AG190" i="18"/>
  <c r="AF190" i="18"/>
  <c r="AD182" i="18"/>
  <c r="AE182" i="18"/>
  <c r="AF182" i="18"/>
  <c r="AG182" i="18"/>
  <c r="AD174" i="18"/>
  <c r="AE174" i="18"/>
  <c r="AF174" i="18"/>
  <c r="AG174" i="18"/>
  <c r="AD166" i="18"/>
  <c r="AE166" i="18"/>
  <c r="AF166" i="18"/>
  <c r="AG166" i="18"/>
  <c r="AD158" i="18"/>
  <c r="AE158" i="18"/>
  <c r="AG158" i="18"/>
  <c r="AF158" i="18"/>
  <c r="AD150" i="18"/>
  <c r="AE150" i="18"/>
  <c r="AF150" i="18"/>
  <c r="AG150" i="18"/>
  <c r="AD142" i="18"/>
  <c r="AE142" i="18"/>
  <c r="AF142" i="18"/>
  <c r="AG142" i="18"/>
  <c r="AD134" i="18"/>
  <c r="AE134" i="18"/>
  <c r="AF134" i="18"/>
  <c r="AG134" i="18"/>
  <c r="AD126" i="18"/>
  <c r="AE126" i="18"/>
  <c r="AG126" i="18"/>
  <c r="AF126" i="18"/>
  <c r="AD118" i="18"/>
  <c r="AE118" i="18"/>
  <c r="AF118" i="18"/>
  <c r="AG118" i="18"/>
  <c r="AD110" i="18"/>
  <c r="AE110" i="18"/>
  <c r="AF110" i="18"/>
  <c r="AG110" i="18"/>
  <c r="AD102" i="18"/>
  <c r="AE102" i="18"/>
  <c r="AF102" i="18"/>
  <c r="AG102" i="18"/>
  <c r="AD94" i="18"/>
  <c r="AE94" i="18"/>
  <c r="AF94" i="18"/>
  <c r="AG94" i="18"/>
  <c r="AD86" i="18"/>
  <c r="AE86" i="18"/>
  <c r="AF86" i="18"/>
  <c r="AG86" i="18"/>
  <c r="AF78" i="18"/>
  <c r="AD78" i="18"/>
  <c r="AE78" i="18"/>
  <c r="AF70" i="18"/>
  <c r="AE70" i="18"/>
  <c r="AD70" i="18"/>
  <c r="AF62" i="18"/>
  <c r="AD62" i="18"/>
  <c r="AE62" i="18"/>
  <c r="AF54" i="18"/>
  <c r="AD54" i="18"/>
  <c r="AE54" i="18"/>
  <c r="AF46" i="18"/>
  <c r="AD46" i="18"/>
  <c r="AE46" i="18"/>
  <c r="AF38" i="18"/>
  <c r="AD38" i="18"/>
  <c r="AE38" i="18"/>
  <c r="AF30" i="18"/>
  <c r="AD30" i="18"/>
  <c r="AE30" i="18"/>
  <c r="AF22" i="18"/>
  <c r="AD22" i="18"/>
  <c r="AE22" i="18"/>
  <c r="AF17" i="19"/>
  <c r="AE17" i="19"/>
  <c r="AD17" i="19"/>
  <c r="AC17" i="19"/>
  <c r="AF17" i="18"/>
  <c r="AG17" i="18"/>
  <c r="AE18" i="18"/>
  <c r="Z18" i="16"/>
  <c r="AA18" i="16"/>
  <c r="Z19" i="16"/>
  <c r="AA19" i="16"/>
  <c r="Z20" i="16"/>
  <c r="AA20" i="16"/>
  <c r="Z21" i="16"/>
  <c r="AA21" i="16"/>
  <c r="Z22" i="16"/>
  <c r="AA22" i="16"/>
  <c r="Z23" i="16"/>
  <c r="AA23" i="16"/>
  <c r="Z24" i="16"/>
  <c r="AA24" i="16"/>
  <c r="Z25" i="16"/>
  <c r="AA25" i="16"/>
  <c r="Z26" i="16"/>
  <c r="AA26" i="16"/>
  <c r="Z27" i="16"/>
  <c r="AA27" i="16"/>
  <c r="Z28" i="16"/>
  <c r="AA28" i="16"/>
  <c r="Z29" i="16"/>
  <c r="AA29" i="16"/>
  <c r="Z30" i="16"/>
  <c r="AA30" i="16"/>
  <c r="Z31" i="16"/>
  <c r="AA31" i="16"/>
  <c r="Z32" i="16"/>
  <c r="AA32" i="16"/>
  <c r="Z33" i="16"/>
  <c r="AA33" i="16"/>
  <c r="Z34" i="16"/>
  <c r="AA34" i="16"/>
  <c r="Z35" i="16"/>
  <c r="AA35" i="16"/>
  <c r="Z36" i="16"/>
  <c r="AA36" i="16"/>
  <c r="Z37" i="16"/>
  <c r="AA37" i="16"/>
  <c r="Z38" i="16"/>
  <c r="AA38" i="16"/>
  <c r="Z39" i="16"/>
  <c r="AA39" i="16"/>
  <c r="Z40" i="16"/>
  <c r="AA40" i="16"/>
  <c r="Z41" i="16"/>
  <c r="AA41" i="16"/>
  <c r="Z42" i="16"/>
  <c r="AA42" i="16"/>
  <c r="Z43" i="16"/>
  <c r="AA43" i="16"/>
  <c r="Z44" i="16"/>
  <c r="AA44" i="16"/>
  <c r="Z45" i="16"/>
  <c r="AA45" i="16"/>
  <c r="Z46" i="16"/>
  <c r="AA46" i="16"/>
  <c r="Z47" i="16"/>
  <c r="AA47" i="16"/>
  <c r="Z48" i="16"/>
  <c r="AA48" i="16"/>
  <c r="Z49" i="16"/>
  <c r="AA49" i="16"/>
  <c r="Z50" i="16"/>
  <c r="AA50" i="16"/>
  <c r="Z51" i="16"/>
  <c r="AA51" i="16"/>
  <c r="Z52" i="16"/>
  <c r="AA52" i="16"/>
  <c r="Z53" i="16"/>
  <c r="AA53" i="16"/>
  <c r="Z54" i="16"/>
  <c r="AA54" i="16"/>
  <c r="Z55" i="16"/>
  <c r="AA55" i="16"/>
  <c r="Z56" i="16"/>
  <c r="AA56" i="16"/>
  <c r="Z57" i="16"/>
  <c r="AA57" i="16"/>
  <c r="Z58" i="16"/>
  <c r="AA58" i="16"/>
  <c r="Z59" i="16"/>
  <c r="AA59" i="16"/>
  <c r="Z60" i="16"/>
  <c r="AA60" i="16"/>
  <c r="Z61" i="16"/>
  <c r="AA61" i="16"/>
  <c r="Z62" i="16"/>
  <c r="AA62" i="16"/>
  <c r="Z63" i="16"/>
  <c r="AA63" i="16"/>
  <c r="Z64" i="16"/>
  <c r="AA64" i="16"/>
  <c r="Z65" i="16"/>
  <c r="AA65" i="16"/>
  <c r="Z66" i="16"/>
  <c r="AA66" i="16"/>
  <c r="Z67" i="16"/>
  <c r="AA67" i="16"/>
  <c r="Z68" i="16"/>
  <c r="AA68" i="16"/>
  <c r="Z69" i="16"/>
  <c r="AA69" i="16"/>
  <c r="Z70" i="16"/>
  <c r="AA70" i="16"/>
  <c r="Z71" i="16"/>
  <c r="AA71" i="16"/>
  <c r="Z72" i="16"/>
  <c r="AA72" i="16"/>
  <c r="Z73" i="16"/>
  <c r="AA73" i="16"/>
  <c r="Z74" i="16"/>
  <c r="AA74" i="16"/>
  <c r="Z75" i="16"/>
  <c r="AA75" i="16"/>
  <c r="Z76" i="16"/>
  <c r="AA76" i="16"/>
  <c r="Z77" i="16"/>
  <c r="AA77" i="16"/>
  <c r="Z78" i="16"/>
  <c r="AA78" i="16"/>
  <c r="Z79" i="16"/>
  <c r="AA79" i="16"/>
  <c r="Z80" i="16"/>
  <c r="AA80" i="16"/>
  <c r="Z81" i="16"/>
  <c r="AA81" i="16"/>
  <c r="Z82" i="16"/>
  <c r="AA82" i="16"/>
  <c r="Z83" i="16"/>
  <c r="AA83" i="16"/>
  <c r="Z84" i="16"/>
  <c r="AA84" i="16"/>
  <c r="Z85" i="16"/>
  <c r="AA85" i="16"/>
  <c r="Z86" i="16"/>
  <c r="AA86" i="16"/>
  <c r="Z87" i="16"/>
  <c r="AA87" i="16"/>
  <c r="Z88" i="16"/>
  <c r="AA88" i="16"/>
  <c r="Z89" i="16"/>
  <c r="AA89" i="16"/>
  <c r="Z90" i="16"/>
  <c r="AA90" i="16"/>
  <c r="Z91" i="16"/>
  <c r="AA91" i="16"/>
  <c r="Z92" i="16"/>
  <c r="AA92" i="16"/>
  <c r="Z93" i="16"/>
  <c r="AA93" i="16"/>
  <c r="Z94" i="16"/>
  <c r="AA94" i="16"/>
  <c r="Z95" i="16"/>
  <c r="AA95" i="16"/>
  <c r="Z96" i="16"/>
  <c r="AA96" i="16"/>
  <c r="Z97" i="16"/>
  <c r="AA97" i="16"/>
  <c r="Z98" i="16"/>
  <c r="AA98" i="16"/>
  <c r="Z99" i="16"/>
  <c r="AA99" i="16"/>
  <c r="Z100" i="16"/>
  <c r="AA100" i="16"/>
  <c r="Z101" i="16"/>
  <c r="AA101" i="16"/>
  <c r="Z102" i="16"/>
  <c r="AA102" i="16"/>
  <c r="Z103" i="16"/>
  <c r="AA103" i="16"/>
  <c r="Z104" i="16"/>
  <c r="AA104" i="16"/>
  <c r="Z105" i="16"/>
  <c r="AA105" i="16"/>
  <c r="Z106" i="16"/>
  <c r="AA106" i="16"/>
  <c r="Z107" i="16"/>
  <c r="AA107" i="16"/>
  <c r="Z108" i="16"/>
  <c r="AA108" i="16"/>
  <c r="Z109" i="16"/>
  <c r="AA109" i="16"/>
  <c r="Z110" i="16"/>
  <c r="AA110" i="16"/>
  <c r="Z111" i="16"/>
  <c r="AA111" i="16"/>
  <c r="Z112" i="16"/>
  <c r="AA112" i="16"/>
  <c r="Z113" i="16"/>
  <c r="AA113" i="16"/>
  <c r="Z114" i="16"/>
  <c r="AA114" i="16"/>
  <c r="Z115" i="16"/>
  <c r="AA115" i="16"/>
  <c r="Z116" i="16"/>
  <c r="AA116" i="16"/>
  <c r="Z117" i="16"/>
  <c r="AA117" i="16"/>
  <c r="Z118" i="16"/>
  <c r="AA118" i="16"/>
  <c r="Z119" i="16"/>
  <c r="AA119" i="16"/>
  <c r="Z120" i="16"/>
  <c r="AA120" i="16"/>
  <c r="Z121" i="16"/>
  <c r="AA121" i="16"/>
  <c r="Z122" i="16"/>
  <c r="AA122" i="16"/>
  <c r="Z123" i="16"/>
  <c r="AA123" i="16"/>
  <c r="Z124" i="16"/>
  <c r="AA124" i="16"/>
  <c r="Z125" i="16"/>
  <c r="AA125" i="16"/>
  <c r="Z126" i="16"/>
  <c r="AA126" i="16"/>
  <c r="Z127" i="16"/>
  <c r="AA127" i="16"/>
  <c r="Z128" i="16"/>
  <c r="AA128" i="16"/>
  <c r="Z129" i="16"/>
  <c r="AA129" i="16"/>
  <c r="Z130" i="16"/>
  <c r="AA130" i="16"/>
  <c r="Z131" i="16"/>
  <c r="AA131" i="16"/>
  <c r="Z132" i="16"/>
  <c r="AA132" i="16"/>
  <c r="Z133" i="16"/>
  <c r="AA133" i="16"/>
  <c r="Z134" i="16"/>
  <c r="AA134" i="16"/>
  <c r="Z135" i="16"/>
  <c r="AA135" i="16"/>
  <c r="Z136" i="16"/>
  <c r="AA136" i="16"/>
  <c r="Z137" i="16"/>
  <c r="AA137" i="16"/>
  <c r="Z138" i="16"/>
  <c r="AA138" i="16"/>
  <c r="Z139" i="16"/>
  <c r="AA139" i="16"/>
  <c r="Z140" i="16"/>
  <c r="AA140" i="16"/>
  <c r="Z141" i="16"/>
  <c r="AA141" i="16"/>
  <c r="Z142" i="16"/>
  <c r="AA142" i="16"/>
  <c r="Z143" i="16"/>
  <c r="AA143" i="16"/>
  <c r="Z144" i="16"/>
  <c r="AA144" i="16"/>
  <c r="Z145" i="16"/>
  <c r="AA145" i="16"/>
  <c r="Z146" i="16"/>
  <c r="AA146" i="16"/>
  <c r="Z147" i="16"/>
  <c r="AA147" i="16"/>
  <c r="Z148" i="16"/>
  <c r="AA148" i="16"/>
  <c r="Z149" i="16"/>
  <c r="AA149" i="16"/>
  <c r="Z150" i="16"/>
  <c r="AA150" i="16"/>
  <c r="Z151" i="16"/>
  <c r="AA151" i="16"/>
  <c r="Z152" i="16"/>
  <c r="AA152" i="16"/>
  <c r="Z153" i="16"/>
  <c r="AA153" i="16"/>
  <c r="Z154" i="16"/>
  <c r="AA154" i="16"/>
  <c r="Z155" i="16"/>
  <c r="AA155" i="16"/>
  <c r="Z156" i="16"/>
  <c r="AA156" i="16"/>
  <c r="Z157" i="16"/>
  <c r="AA157" i="16"/>
  <c r="Z158" i="16"/>
  <c r="AA158" i="16"/>
  <c r="Z159" i="16"/>
  <c r="AA159" i="16"/>
  <c r="Z160" i="16"/>
  <c r="AA160" i="16"/>
  <c r="Z161" i="16"/>
  <c r="AA161" i="16"/>
  <c r="Z162" i="16"/>
  <c r="AA162" i="16"/>
  <c r="Z163" i="16"/>
  <c r="AA163" i="16"/>
  <c r="Z164" i="16"/>
  <c r="AA164" i="16"/>
  <c r="Z165" i="16"/>
  <c r="AA165" i="16"/>
  <c r="Z166" i="16"/>
  <c r="AA166" i="16"/>
  <c r="Z167" i="16"/>
  <c r="AA167" i="16"/>
  <c r="Z168" i="16"/>
  <c r="AA168" i="16"/>
  <c r="Z169" i="16"/>
  <c r="AA169" i="16"/>
  <c r="Z170" i="16"/>
  <c r="AA170" i="16"/>
  <c r="Z171" i="16"/>
  <c r="AA171" i="16"/>
  <c r="Z172" i="16"/>
  <c r="AA172" i="16"/>
  <c r="Z173" i="16"/>
  <c r="AA173" i="16"/>
  <c r="Z174" i="16"/>
  <c r="AA174" i="16"/>
  <c r="Z175" i="16"/>
  <c r="AA175" i="16"/>
  <c r="Z176" i="16"/>
  <c r="AA176" i="16"/>
  <c r="Z177" i="16"/>
  <c r="AA177" i="16"/>
  <c r="Z178" i="16"/>
  <c r="AA178" i="16"/>
  <c r="Z179" i="16"/>
  <c r="AA179" i="16"/>
  <c r="Z180" i="16"/>
  <c r="AA180" i="16"/>
  <c r="Z181" i="16"/>
  <c r="AA181" i="16"/>
  <c r="Z182" i="16"/>
  <c r="AA182" i="16"/>
  <c r="Z183" i="16"/>
  <c r="AA183" i="16"/>
  <c r="Z184" i="16"/>
  <c r="AA184" i="16"/>
  <c r="Z185" i="16"/>
  <c r="AA185" i="16"/>
  <c r="Z186" i="16"/>
  <c r="AA186" i="16"/>
  <c r="Z187" i="16"/>
  <c r="AA187" i="16"/>
  <c r="Z188" i="16"/>
  <c r="AA188" i="16"/>
  <c r="Z189" i="16"/>
  <c r="AA189" i="16"/>
  <c r="Z190" i="16"/>
  <c r="AA190" i="16"/>
  <c r="Z191" i="16"/>
  <c r="AA191" i="16"/>
  <c r="Z192" i="16"/>
  <c r="AA192" i="16"/>
  <c r="Z193" i="16"/>
  <c r="AA193" i="16"/>
  <c r="Z194" i="16"/>
  <c r="AA194" i="16"/>
  <c r="Z195" i="16"/>
  <c r="AA195" i="16"/>
  <c r="Z196" i="16"/>
  <c r="AA196" i="16"/>
  <c r="A18" i="16" l="1"/>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7" i="16"/>
  <c r="D18" i="16"/>
  <c r="AD18" i="16" s="1"/>
  <c r="D19" i="16"/>
  <c r="AD19" i="16" s="1"/>
  <c r="D20" i="16"/>
  <c r="AD20" i="16" s="1"/>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F16" i="16"/>
  <c r="G16" i="16"/>
  <c r="H16" i="16"/>
  <c r="I16" i="16"/>
  <c r="J16" i="16"/>
  <c r="K16" i="16"/>
  <c r="M16" i="16"/>
  <c r="N16" i="16"/>
  <c r="O16" i="16"/>
  <c r="P16" i="16"/>
  <c r="Q16" i="16"/>
  <c r="R16" i="16"/>
  <c r="S16" i="16"/>
  <c r="T16" i="16"/>
  <c r="U16" i="16"/>
  <c r="V16" i="16"/>
  <c r="D1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5" i="16"/>
  <c r="C164" i="16"/>
  <c r="C163" i="16"/>
  <c r="C162" i="16"/>
  <c r="C161" i="16"/>
  <c r="C160" i="16"/>
  <c r="C159" i="16"/>
  <c r="C158" i="16"/>
  <c r="C157" i="16"/>
  <c r="C156" i="16"/>
  <c r="C155" i="16"/>
  <c r="C154" i="16"/>
  <c r="C153" i="16"/>
  <c r="C152" i="16"/>
  <c r="C151" i="16"/>
  <c r="C150" i="16"/>
  <c r="C149" i="16"/>
  <c r="C148" i="16"/>
  <c r="C147" i="16"/>
  <c r="C146" i="16"/>
  <c r="C145" i="16"/>
  <c r="C144" i="16"/>
  <c r="C143" i="16"/>
  <c r="C142" i="16"/>
  <c r="C141" i="16"/>
  <c r="C140" i="16"/>
  <c r="C139" i="16"/>
  <c r="C138" i="16"/>
  <c r="C137" i="16"/>
  <c r="C136" i="16"/>
  <c r="C135" i="16"/>
  <c r="C134" i="16"/>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110" i="16"/>
  <c r="C109" i="16"/>
  <c r="C108" i="16"/>
  <c r="C107" i="16"/>
  <c r="C106" i="16"/>
  <c r="C105" i="16"/>
  <c r="C104" i="16"/>
  <c r="C103" i="16"/>
  <c r="C102" i="16"/>
  <c r="C101" i="16"/>
  <c r="C100" i="16"/>
  <c r="C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E16" i="16"/>
  <c r="C27" i="14"/>
  <c r="E27" i="14"/>
  <c r="F27" i="14"/>
  <c r="G27" i="14"/>
  <c r="C18" i="14"/>
  <c r="D18" i="14"/>
  <c r="E18" i="14"/>
  <c r="F18" i="14"/>
  <c r="G18" i="14"/>
  <c r="AG179" i="16" l="1"/>
  <c r="AD179" i="16"/>
  <c r="AE179" i="16"/>
  <c r="AF179" i="16"/>
  <c r="AG155" i="16"/>
  <c r="AD155" i="16"/>
  <c r="AE155" i="16"/>
  <c r="AF155" i="16"/>
  <c r="AD123" i="16"/>
  <c r="AE123" i="16"/>
  <c r="AF123" i="16"/>
  <c r="AG123" i="16"/>
  <c r="AD91" i="16"/>
  <c r="AE91" i="16"/>
  <c r="AF91" i="16"/>
  <c r="AG91" i="16"/>
  <c r="AD51" i="16"/>
  <c r="AE51" i="16"/>
  <c r="AF51" i="16"/>
  <c r="AG51" i="16"/>
  <c r="AD27" i="16"/>
  <c r="AE27" i="16"/>
  <c r="AF27" i="16"/>
  <c r="AG27" i="16"/>
  <c r="AD178" i="16"/>
  <c r="AE178" i="16"/>
  <c r="AF178" i="16"/>
  <c r="AG178" i="16"/>
  <c r="AD146" i="16"/>
  <c r="AE146" i="16"/>
  <c r="AF146" i="16"/>
  <c r="AG146" i="16"/>
  <c r="AD122" i="16"/>
  <c r="AE122" i="16"/>
  <c r="AF122" i="16"/>
  <c r="AG122" i="16"/>
  <c r="AD90" i="16"/>
  <c r="AE90" i="16"/>
  <c r="AF90" i="16"/>
  <c r="AG90" i="16"/>
  <c r="AD66" i="16"/>
  <c r="AE66" i="16"/>
  <c r="AF66" i="16"/>
  <c r="AG66" i="16"/>
  <c r="AD42" i="16"/>
  <c r="AE42" i="16"/>
  <c r="AF42" i="16"/>
  <c r="AG42" i="16"/>
  <c r="AG169" i="16"/>
  <c r="AD169" i="16"/>
  <c r="AE169" i="16"/>
  <c r="AF169" i="16"/>
  <c r="AG137" i="16"/>
  <c r="AD137" i="16"/>
  <c r="AE137" i="16"/>
  <c r="AF137" i="16"/>
  <c r="AD105" i="16"/>
  <c r="AE105" i="16"/>
  <c r="AF105" i="16"/>
  <c r="AG105" i="16"/>
  <c r="AD81" i="16"/>
  <c r="AE81" i="16"/>
  <c r="AF81" i="16"/>
  <c r="AG81" i="16"/>
  <c r="AD49" i="16"/>
  <c r="AE49" i="16"/>
  <c r="AF49" i="16"/>
  <c r="AG49" i="16"/>
  <c r="AF184" i="16"/>
  <c r="AG184" i="16"/>
  <c r="AD184" i="16"/>
  <c r="AE184" i="16"/>
  <c r="AG160" i="16"/>
  <c r="AD160" i="16"/>
  <c r="AE160" i="16"/>
  <c r="AF160" i="16"/>
  <c r="AF152" i="16"/>
  <c r="AD152" i="16"/>
  <c r="AG152" i="16"/>
  <c r="AE152" i="16"/>
  <c r="AF136" i="16"/>
  <c r="AG136" i="16"/>
  <c r="AD136" i="16"/>
  <c r="AE136" i="16"/>
  <c r="AD128" i="16"/>
  <c r="AE128" i="16"/>
  <c r="AF128" i="16"/>
  <c r="AG128" i="16"/>
  <c r="AF120" i="16"/>
  <c r="AD120" i="16"/>
  <c r="AE120" i="16"/>
  <c r="AG120" i="16"/>
  <c r="AE112" i="16"/>
  <c r="AD112" i="16"/>
  <c r="AF112" i="16"/>
  <c r="AG112" i="16"/>
  <c r="AF104" i="16"/>
  <c r="AD104" i="16"/>
  <c r="AE104" i="16"/>
  <c r="AG104" i="16"/>
  <c r="AE96" i="16"/>
  <c r="AD96" i="16"/>
  <c r="AF96" i="16"/>
  <c r="AG96" i="16"/>
  <c r="AF88" i="16"/>
  <c r="AD88" i="16"/>
  <c r="AE88" i="16"/>
  <c r="AG88" i="16"/>
  <c r="AE80" i="16"/>
  <c r="AD80" i="16"/>
  <c r="AF80" i="16"/>
  <c r="AG80" i="16"/>
  <c r="AF72" i="16"/>
  <c r="AD72" i="16"/>
  <c r="AE72" i="16"/>
  <c r="AG72" i="16"/>
  <c r="AD64" i="16"/>
  <c r="AE64" i="16"/>
  <c r="AF64" i="16"/>
  <c r="AG64" i="16"/>
  <c r="AD56" i="16"/>
  <c r="AF56" i="16"/>
  <c r="AE56" i="16"/>
  <c r="AG56" i="16"/>
  <c r="AF48" i="16"/>
  <c r="AE48" i="16"/>
  <c r="AD48" i="16"/>
  <c r="AG48" i="16"/>
  <c r="AF40" i="16"/>
  <c r="AE40" i="16"/>
  <c r="AD40" i="16"/>
  <c r="AG40" i="16"/>
  <c r="AD32" i="16"/>
  <c r="AE32" i="16"/>
  <c r="AF32" i="16"/>
  <c r="AG32" i="16"/>
  <c r="AF24" i="16"/>
  <c r="AE24" i="16"/>
  <c r="AD24" i="16"/>
  <c r="AG24" i="16"/>
  <c r="AE191" i="16"/>
  <c r="AF191" i="16"/>
  <c r="AG191" i="16"/>
  <c r="AD191" i="16"/>
  <c r="AG183" i="16"/>
  <c r="AF183" i="16"/>
  <c r="AD183" i="16"/>
  <c r="AE183" i="16"/>
  <c r="AG175" i="16"/>
  <c r="AE175" i="16"/>
  <c r="AF175" i="16"/>
  <c r="AD175" i="16"/>
  <c r="AG167" i="16"/>
  <c r="AF167" i="16"/>
  <c r="AD167" i="16"/>
  <c r="AE167" i="16"/>
  <c r="AG159" i="16"/>
  <c r="AE159" i="16"/>
  <c r="AF159" i="16"/>
  <c r="AD159" i="16"/>
  <c r="AG151" i="16"/>
  <c r="AF151" i="16"/>
  <c r="AD151" i="16"/>
  <c r="AE151" i="16"/>
  <c r="AG143" i="16"/>
  <c r="AE143" i="16"/>
  <c r="AF143" i="16"/>
  <c r="AD143" i="16"/>
  <c r="AG135" i="16"/>
  <c r="AF135" i="16"/>
  <c r="AD135" i="16"/>
  <c r="AE135" i="16"/>
  <c r="AG127" i="16"/>
  <c r="AE127" i="16"/>
  <c r="AF127" i="16"/>
  <c r="AD127" i="16"/>
  <c r="AD119" i="16"/>
  <c r="AE119" i="16"/>
  <c r="AF119" i="16"/>
  <c r="AG119" i="16"/>
  <c r="AD111" i="16"/>
  <c r="AE111" i="16"/>
  <c r="AF111" i="16"/>
  <c r="AG111" i="16"/>
  <c r="AD103" i="16"/>
  <c r="AE103" i="16"/>
  <c r="AF103" i="16"/>
  <c r="AG103" i="16"/>
  <c r="AD95" i="16"/>
  <c r="AE95" i="16"/>
  <c r="AF95" i="16"/>
  <c r="AG95" i="16"/>
  <c r="AD87" i="16"/>
  <c r="AE87" i="16"/>
  <c r="AF87" i="16"/>
  <c r="AG87" i="16"/>
  <c r="AD79" i="16"/>
  <c r="AE79" i="16"/>
  <c r="AF79" i="16"/>
  <c r="AG79" i="16"/>
  <c r="AD71" i="16"/>
  <c r="AE71" i="16"/>
  <c r="AF71" i="16"/>
  <c r="AG71" i="16"/>
  <c r="AD63" i="16"/>
  <c r="AE63" i="16"/>
  <c r="AF63" i="16"/>
  <c r="AG63" i="16"/>
  <c r="AD55" i="16"/>
  <c r="AE55" i="16"/>
  <c r="AF55" i="16"/>
  <c r="AG55" i="16"/>
  <c r="AD47" i="16"/>
  <c r="AE47" i="16"/>
  <c r="AF47" i="16"/>
  <c r="AG47" i="16"/>
  <c r="AD39" i="16"/>
  <c r="AE39" i="16"/>
  <c r="AF39" i="16"/>
  <c r="AG39" i="16"/>
  <c r="AD31" i="16"/>
  <c r="AE31" i="16"/>
  <c r="AF31" i="16"/>
  <c r="AG31" i="16"/>
  <c r="AD23" i="16"/>
  <c r="AE23" i="16"/>
  <c r="AF23" i="16"/>
  <c r="AG23" i="16"/>
  <c r="AG171" i="16"/>
  <c r="AD171" i="16"/>
  <c r="AE171" i="16"/>
  <c r="AF171" i="16"/>
  <c r="AG139" i="16"/>
  <c r="AD139" i="16"/>
  <c r="AE139" i="16"/>
  <c r="AF139" i="16"/>
  <c r="AD115" i="16"/>
  <c r="AE115" i="16"/>
  <c r="AF115" i="16"/>
  <c r="AG115" i="16"/>
  <c r="AD75" i="16"/>
  <c r="AE75" i="16"/>
  <c r="AF75" i="16"/>
  <c r="AG75" i="16"/>
  <c r="AD35" i="16"/>
  <c r="AE35" i="16"/>
  <c r="AF35" i="16"/>
  <c r="AG35" i="16"/>
  <c r="AG170" i="16"/>
  <c r="AD170" i="16"/>
  <c r="AE170" i="16"/>
  <c r="AF170" i="16"/>
  <c r="AD114" i="16"/>
  <c r="AE114" i="16"/>
  <c r="AF114" i="16"/>
  <c r="AG114" i="16"/>
  <c r="AG177" i="16"/>
  <c r="AF177" i="16"/>
  <c r="AE177" i="16"/>
  <c r="AD177" i="16"/>
  <c r="AG145" i="16"/>
  <c r="AF145" i="16"/>
  <c r="AD145" i="16"/>
  <c r="AE145" i="16"/>
  <c r="AD121" i="16"/>
  <c r="AE121" i="16"/>
  <c r="AF121" i="16"/>
  <c r="AG121" i="16"/>
  <c r="AD89" i="16"/>
  <c r="AE89" i="16"/>
  <c r="AF89" i="16"/>
  <c r="AG89" i="16"/>
  <c r="AD57" i="16"/>
  <c r="AE57" i="16"/>
  <c r="AF57" i="16"/>
  <c r="AG57" i="16"/>
  <c r="AD41" i="16"/>
  <c r="AE41" i="16"/>
  <c r="AF41" i="16"/>
  <c r="AG41" i="16"/>
  <c r="AE182" i="16"/>
  <c r="AF182" i="16"/>
  <c r="AG182" i="16"/>
  <c r="AD182" i="16"/>
  <c r="AG158" i="16"/>
  <c r="AF158" i="16"/>
  <c r="AD158" i="16"/>
  <c r="AE158" i="16"/>
  <c r="AE150" i="16"/>
  <c r="AF150" i="16"/>
  <c r="AG150" i="16"/>
  <c r="AD150" i="16"/>
  <c r="AG142" i="16"/>
  <c r="AF142" i="16"/>
  <c r="AD142" i="16"/>
  <c r="AE142" i="16"/>
  <c r="AE134" i="16"/>
  <c r="AF134" i="16"/>
  <c r="AG134" i="16"/>
  <c r="AD134" i="16"/>
  <c r="AF126" i="16"/>
  <c r="AD126" i="16"/>
  <c r="AE126" i="16"/>
  <c r="AG126" i="16"/>
  <c r="AD118" i="16"/>
  <c r="AE118" i="16"/>
  <c r="AF118" i="16"/>
  <c r="AG118" i="16"/>
  <c r="AD110" i="16"/>
  <c r="AE110" i="16"/>
  <c r="AF110" i="16"/>
  <c r="AG110" i="16"/>
  <c r="AD102" i="16"/>
  <c r="AE102" i="16"/>
  <c r="AF102" i="16"/>
  <c r="AG102" i="16"/>
  <c r="AD94" i="16"/>
  <c r="AE94" i="16"/>
  <c r="AF94" i="16"/>
  <c r="AG94" i="16"/>
  <c r="AD86" i="16"/>
  <c r="AE86" i="16"/>
  <c r="AF86" i="16"/>
  <c r="AG86" i="16"/>
  <c r="AD78" i="16"/>
  <c r="AE78" i="16"/>
  <c r="AF78" i="16"/>
  <c r="AG78" i="16"/>
  <c r="AD70" i="16"/>
  <c r="AE70" i="16"/>
  <c r="AF70" i="16"/>
  <c r="AG70" i="16"/>
  <c r="AD62" i="16"/>
  <c r="AE62" i="16"/>
  <c r="AF62" i="16"/>
  <c r="AG62" i="16"/>
  <c r="AD54" i="16"/>
  <c r="AE54" i="16"/>
  <c r="AF54" i="16"/>
  <c r="AG54" i="16"/>
  <c r="AD46" i="16"/>
  <c r="AE46" i="16"/>
  <c r="AF46" i="16"/>
  <c r="AG46" i="16"/>
  <c r="AD38" i="16"/>
  <c r="AE38" i="16"/>
  <c r="AF38" i="16"/>
  <c r="AG38" i="16"/>
  <c r="AD30" i="16"/>
  <c r="AE30" i="16"/>
  <c r="AF30" i="16"/>
  <c r="AG30" i="16"/>
  <c r="AD22" i="16"/>
  <c r="AE22" i="16"/>
  <c r="AF22" i="16"/>
  <c r="AG22" i="16"/>
  <c r="AG187" i="16"/>
  <c r="AD187" i="16"/>
  <c r="AE187" i="16"/>
  <c r="AF187" i="16"/>
  <c r="AG147" i="16"/>
  <c r="AE147" i="16"/>
  <c r="AD147" i="16"/>
  <c r="AF147" i="16"/>
  <c r="AD107" i="16"/>
  <c r="AE107" i="16"/>
  <c r="AF107" i="16"/>
  <c r="AG107" i="16"/>
  <c r="AD83" i="16"/>
  <c r="AE83" i="16"/>
  <c r="AF83" i="16"/>
  <c r="AG83" i="16"/>
  <c r="AD59" i="16"/>
  <c r="AE59" i="16"/>
  <c r="AF59" i="16"/>
  <c r="AG59" i="16"/>
  <c r="AD43" i="16"/>
  <c r="AE43" i="16"/>
  <c r="AF43" i="16"/>
  <c r="AG43" i="16"/>
  <c r="AG186" i="16"/>
  <c r="AD186" i="16"/>
  <c r="AF186" i="16"/>
  <c r="AE186" i="16"/>
  <c r="AG154" i="16"/>
  <c r="AD154" i="16"/>
  <c r="AE154" i="16"/>
  <c r="AF154" i="16"/>
  <c r="AD130" i="16"/>
  <c r="AE130" i="16"/>
  <c r="AF130" i="16"/>
  <c r="AG130" i="16"/>
  <c r="AD98" i="16"/>
  <c r="AE98" i="16"/>
  <c r="AF98" i="16"/>
  <c r="AG98" i="16"/>
  <c r="AD74" i="16"/>
  <c r="AE74" i="16"/>
  <c r="AF74" i="16"/>
  <c r="AG74" i="16"/>
  <c r="AD50" i="16"/>
  <c r="AE50" i="16"/>
  <c r="AF50" i="16"/>
  <c r="AG50" i="16"/>
  <c r="AD26" i="16"/>
  <c r="AE26" i="16"/>
  <c r="AF26" i="16"/>
  <c r="AG26" i="16"/>
  <c r="AE193" i="16"/>
  <c r="AF193" i="16"/>
  <c r="AG193" i="16"/>
  <c r="AD193" i="16"/>
  <c r="AG161" i="16"/>
  <c r="AF161" i="16"/>
  <c r="AD161" i="16"/>
  <c r="AE161" i="16"/>
  <c r="AG129" i="16"/>
  <c r="AF129" i="16"/>
  <c r="AD129" i="16"/>
  <c r="AE129" i="16"/>
  <c r="AD97" i="16"/>
  <c r="AE97" i="16"/>
  <c r="AF97" i="16"/>
  <c r="AG97" i="16"/>
  <c r="AD65" i="16"/>
  <c r="AE65" i="16"/>
  <c r="AF65" i="16"/>
  <c r="AG65" i="16"/>
  <c r="AD33" i="16"/>
  <c r="AE33" i="16"/>
  <c r="AF33" i="16"/>
  <c r="AG33" i="16"/>
  <c r="AF168" i="16"/>
  <c r="AG168" i="16"/>
  <c r="AE168" i="16"/>
  <c r="AD168" i="16"/>
  <c r="AF190" i="16"/>
  <c r="AD190" i="16"/>
  <c r="AE190" i="16"/>
  <c r="AG190" i="16"/>
  <c r="AE166" i="16"/>
  <c r="AF166" i="16"/>
  <c r="AG166" i="16"/>
  <c r="AD166" i="16"/>
  <c r="AG189" i="16"/>
  <c r="AD189" i="16"/>
  <c r="AE189" i="16"/>
  <c r="AF189" i="16"/>
  <c r="AG181" i="16"/>
  <c r="AE181" i="16"/>
  <c r="AD181" i="16"/>
  <c r="AF181" i="16"/>
  <c r="AG173" i="16"/>
  <c r="AD173" i="16"/>
  <c r="AE173" i="16"/>
  <c r="AF173" i="16"/>
  <c r="AG165" i="16"/>
  <c r="AD165" i="16"/>
  <c r="AE165" i="16"/>
  <c r="AF165" i="16"/>
  <c r="AG157" i="16"/>
  <c r="AD157" i="16"/>
  <c r="AE157" i="16"/>
  <c r="AF157" i="16"/>
  <c r="AG149" i="16"/>
  <c r="AF149" i="16"/>
  <c r="AE149" i="16"/>
  <c r="AD149" i="16"/>
  <c r="AG141" i="16"/>
  <c r="AD141" i="16"/>
  <c r="AE141" i="16"/>
  <c r="AF141" i="16"/>
  <c r="AG133" i="16"/>
  <c r="AF133" i="16"/>
  <c r="AE133" i="16"/>
  <c r="AD133" i="16"/>
  <c r="AG125" i="16"/>
  <c r="AD125" i="16"/>
  <c r="AE125" i="16"/>
  <c r="AF125" i="16"/>
  <c r="AD117" i="16"/>
  <c r="AE117" i="16"/>
  <c r="AF117" i="16"/>
  <c r="AG117" i="16"/>
  <c r="AD109" i="16"/>
  <c r="AE109" i="16"/>
  <c r="AF109" i="16"/>
  <c r="AG109" i="16"/>
  <c r="AD101" i="16"/>
  <c r="AE101" i="16"/>
  <c r="AF101" i="16"/>
  <c r="AG101" i="16"/>
  <c r="AD93" i="16"/>
  <c r="AE93" i="16"/>
  <c r="AF93" i="16"/>
  <c r="AG93" i="16"/>
  <c r="AD85" i="16"/>
  <c r="AE85" i="16"/>
  <c r="AF85" i="16"/>
  <c r="AG85" i="16"/>
  <c r="AD77" i="16"/>
  <c r="AE77" i="16"/>
  <c r="AF77" i="16"/>
  <c r="AG77" i="16"/>
  <c r="AD69" i="16"/>
  <c r="AE69" i="16"/>
  <c r="AF69" i="16"/>
  <c r="AG69" i="16"/>
  <c r="AD61" i="16"/>
  <c r="AE61" i="16"/>
  <c r="AF61" i="16"/>
  <c r="AG61" i="16"/>
  <c r="AD53" i="16"/>
  <c r="AE53" i="16"/>
  <c r="AF53" i="16"/>
  <c r="AG53" i="16"/>
  <c r="AD45" i="16"/>
  <c r="AE45" i="16"/>
  <c r="AF45" i="16"/>
  <c r="AG45" i="16"/>
  <c r="AD37" i="16"/>
  <c r="AE37" i="16"/>
  <c r="AF37" i="16"/>
  <c r="AG37" i="16"/>
  <c r="AD29" i="16"/>
  <c r="AE29" i="16"/>
  <c r="AF29" i="16"/>
  <c r="AG29" i="16"/>
  <c r="AD21" i="16"/>
  <c r="AE21" i="16"/>
  <c r="AF21" i="16"/>
  <c r="AG21" i="16"/>
  <c r="AE18" i="16"/>
  <c r="AE195" i="16"/>
  <c r="AF195" i="16"/>
  <c r="AG195" i="16"/>
  <c r="AD195" i="16"/>
  <c r="AG163" i="16"/>
  <c r="AD163" i="16"/>
  <c r="AE163" i="16"/>
  <c r="AF163" i="16"/>
  <c r="AG131" i="16"/>
  <c r="AE131" i="16"/>
  <c r="AD131" i="16"/>
  <c r="AF131" i="16"/>
  <c r="AD99" i="16"/>
  <c r="AE99" i="16"/>
  <c r="AF99" i="16"/>
  <c r="AG99" i="16"/>
  <c r="AD67" i="16"/>
  <c r="AE67" i="16"/>
  <c r="AF67" i="16"/>
  <c r="AG67" i="16"/>
  <c r="AE194" i="16"/>
  <c r="AF194" i="16"/>
  <c r="AD194" i="16"/>
  <c r="AG194" i="16"/>
  <c r="AD162" i="16"/>
  <c r="AE162" i="16"/>
  <c r="AF162" i="16"/>
  <c r="AG162" i="16"/>
  <c r="AG138" i="16"/>
  <c r="AE138" i="16"/>
  <c r="AD138" i="16"/>
  <c r="AF138" i="16"/>
  <c r="AD106" i="16"/>
  <c r="AE106" i="16"/>
  <c r="AF106" i="16"/>
  <c r="AG106" i="16"/>
  <c r="AD82" i="16"/>
  <c r="AE82" i="16"/>
  <c r="AF82" i="16"/>
  <c r="AG82" i="16"/>
  <c r="AD58" i="16"/>
  <c r="AE58" i="16"/>
  <c r="AF58" i="16"/>
  <c r="AG58" i="16"/>
  <c r="AD34" i="16"/>
  <c r="AE34" i="16"/>
  <c r="AF34" i="16"/>
  <c r="AG34" i="16"/>
  <c r="AG185" i="16"/>
  <c r="AD185" i="16"/>
  <c r="AE185" i="16"/>
  <c r="AF185" i="16"/>
  <c r="AG153" i="16"/>
  <c r="AD153" i="16"/>
  <c r="AE153" i="16"/>
  <c r="AF153" i="16"/>
  <c r="AD113" i="16"/>
  <c r="AE113" i="16"/>
  <c r="AF113" i="16"/>
  <c r="AG113" i="16"/>
  <c r="AD73" i="16"/>
  <c r="AE73" i="16"/>
  <c r="AF73" i="16"/>
  <c r="AG73" i="16"/>
  <c r="AD25" i="16"/>
  <c r="AE25" i="16"/>
  <c r="AF25" i="16"/>
  <c r="AG25" i="16"/>
  <c r="AE192" i="16"/>
  <c r="AF192" i="16"/>
  <c r="AD192" i="16"/>
  <c r="AG192" i="16"/>
  <c r="AD176" i="16"/>
  <c r="AG176" i="16"/>
  <c r="AE176" i="16"/>
  <c r="AF176" i="16"/>
  <c r="AG144" i="16"/>
  <c r="AD144" i="16"/>
  <c r="AE144" i="16"/>
  <c r="AF144" i="16"/>
  <c r="AD174" i="16"/>
  <c r="AE174" i="16"/>
  <c r="AF174" i="16"/>
  <c r="AG174" i="16"/>
  <c r="AD196" i="16"/>
  <c r="AE196" i="16"/>
  <c r="AF196" i="16"/>
  <c r="AG196" i="16"/>
  <c r="AD188" i="16"/>
  <c r="AE188" i="16"/>
  <c r="AF188" i="16"/>
  <c r="AG188" i="16"/>
  <c r="AD180" i="16"/>
  <c r="AE180" i="16"/>
  <c r="AF180" i="16"/>
  <c r="AG180" i="16"/>
  <c r="AE172" i="16"/>
  <c r="AD172" i="16"/>
  <c r="AF172" i="16"/>
  <c r="AG172" i="16"/>
  <c r="AD164" i="16"/>
  <c r="AE164" i="16"/>
  <c r="AF164" i="16"/>
  <c r="AG164" i="16"/>
  <c r="AF156" i="16"/>
  <c r="AD156" i="16"/>
  <c r="AE156" i="16"/>
  <c r="AG156" i="16"/>
  <c r="AD148" i="16"/>
  <c r="AE148" i="16"/>
  <c r="AF148" i="16"/>
  <c r="AG148" i="16"/>
  <c r="AF140" i="16"/>
  <c r="AE140" i="16"/>
  <c r="AD140" i="16"/>
  <c r="AG140" i="16"/>
  <c r="AD132" i="16"/>
  <c r="AE132" i="16"/>
  <c r="AF132" i="16"/>
  <c r="AG132" i="16"/>
  <c r="AF124" i="16"/>
  <c r="AE124" i="16"/>
  <c r="AD124" i="16"/>
  <c r="AG124" i="16"/>
  <c r="AE116" i="16"/>
  <c r="AF116" i="16"/>
  <c r="AD116" i="16"/>
  <c r="AG116" i="16"/>
  <c r="AF108" i="16"/>
  <c r="AE108" i="16"/>
  <c r="AD108" i="16"/>
  <c r="AG108" i="16"/>
  <c r="AE100" i="16"/>
  <c r="AF100" i="16"/>
  <c r="AD100" i="16"/>
  <c r="AG100" i="16"/>
  <c r="AF92" i="16"/>
  <c r="AE92" i="16"/>
  <c r="AD92" i="16"/>
  <c r="AG92" i="16"/>
  <c r="AE84" i="16"/>
  <c r="AF84" i="16"/>
  <c r="AD84" i="16"/>
  <c r="AG84" i="16"/>
  <c r="AF76" i="16"/>
  <c r="AE76" i="16"/>
  <c r="AD76" i="16"/>
  <c r="AG76" i="16"/>
  <c r="AE68" i="16"/>
  <c r="AD68" i="16"/>
  <c r="AF68" i="16"/>
  <c r="AG68" i="16"/>
  <c r="AE60" i="16"/>
  <c r="AF60" i="16"/>
  <c r="AD60" i="16"/>
  <c r="AG60" i="16"/>
  <c r="AD52" i="16"/>
  <c r="AE52" i="16"/>
  <c r="AF52" i="16"/>
  <c r="AG52" i="16"/>
  <c r="AE44" i="16"/>
  <c r="AF44" i="16"/>
  <c r="AD44" i="16"/>
  <c r="AG44" i="16"/>
  <c r="AE36" i="16"/>
  <c r="AF36" i="16"/>
  <c r="AD36" i="16"/>
  <c r="AG36" i="16"/>
  <c r="AE28" i="16"/>
  <c r="AF28" i="16"/>
  <c r="AD28" i="16"/>
  <c r="AG28" i="16"/>
  <c r="AG18" i="16"/>
  <c r="AE19" i="16"/>
  <c r="AF19" i="16"/>
  <c r="AG19" i="16"/>
  <c r="AE20" i="16"/>
  <c r="AF20" i="16"/>
  <c r="AF17" i="16"/>
  <c r="AE17" i="16"/>
  <c r="AD17" i="16"/>
  <c r="AG17" i="16"/>
  <c r="AF18" i="16"/>
  <c r="AG20" i="16"/>
  <c r="I16" i="13" l="1"/>
  <c r="J16" i="13"/>
  <c r="K16" i="13"/>
  <c r="L16" i="13"/>
  <c r="M16" i="13"/>
  <c r="N16" i="13"/>
  <c r="O16" i="13"/>
  <c r="P16" i="13"/>
  <c r="Q16" i="13"/>
  <c r="R16" i="13"/>
  <c r="S16" i="13"/>
  <c r="T16" i="13"/>
  <c r="U16" i="13"/>
  <c r="V16" i="13"/>
  <c r="F16"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7" i="13"/>
  <c r="Y16" i="13" l="1"/>
  <c r="H16" i="13"/>
  <c r="A22" i="9" l="1"/>
  <c r="B22" i="9"/>
  <c r="C22" i="9"/>
  <c r="E22" i="9"/>
  <c r="F22" i="9"/>
  <c r="A23" i="9"/>
  <c r="B23" i="9"/>
  <c r="C23" i="9"/>
  <c r="E23" i="9"/>
  <c r="F23" i="9"/>
  <c r="A24" i="9"/>
  <c r="B24" i="9"/>
  <c r="C24" i="9"/>
  <c r="E24" i="9"/>
  <c r="F24" i="9"/>
  <c r="A25" i="9"/>
  <c r="B25" i="9"/>
  <c r="C25" i="9"/>
  <c r="E25" i="9"/>
  <c r="F25" i="9"/>
  <c r="A26" i="9"/>
  <c r="B26" i="9"/>
  <c r="C26" i="9"/>
  <c r="E26" i="9"/>
  <c r="F26" i="9"/>
  <c r="A27" i="9"/>
  <c r="B27" i="9"/>
  <c r="C27" i="9"/>
  <c r="E27" i="9"/>
  <c r="F27" i="9"/>
  <c r="A28" i="9"/>
  <c r="B28" i="9"/>
  <c r="C28" i="9"/>
  <c r="E28" i="9"/>
  <c r="F28" i="9"/>
  <c r="A29" i="9"/>
  <c r="B29" i="9"/>
  <c r="C29" i="9"/>
  <c r="E29" i="9"/>
  <c r="F29" i="9"/>
  <c r="A30" i="9"/>
  <c r="B30" i="9"/>
  <c r="C30" i="9"/>
  <c r="E30" i="9"/>
  <c r="F30" i="9"/>
  <c r="A31" i="9"/>
  <c r="B31" i="9"/>
  <c r="C31" i="9"/>
  <c r="E31" i="9"/>
  <c r="F31" i="9"/>
  <c r="A32" i="9"/>
  <c r="B32" i="9"/>
  <c r="C32" i="9"/>
  <c r="E32" i="9"/>
  <c r="F32" i="9"/>
  <c r="A33" i="9"/>
  <c r="B33" i="9"/>
  <c r="C33" i="9"/>
  <c r="E33" i="9"/>
  <c r="F33" i="9"/>
  <c r="A34" i="9"/>
  <c r="B34" i="9"/>
  <c r="C34" i="9"/>
  <c r="E34" i="9"/>
  <c r="F34" i="9"/>
  <c r="A35" i="9"/>
  <c r="B35" i="9"/>
  <c r="C35" i="9"/>
  <c r="E35" i="9"/>
  <c r="F35" i="9"/>
  <c r="A36" i="9"/>
  <c r="B36" i="9"/>
  <c r="C36" i="9"/>
  <c r="E36" i="9"/>
  <c r="F36" i="9"/>
  <c r="A37" i="9"/>
  <c r="B37" i="9"/>
  <c r="C37" i="9"/>
  <c r="E37" i="9"/>
  <c r="F37" i="9"/>
  <c r="A38" i="9"/>
  <c r="B38" i="9"/>
  <c r="C38" i="9"/>
  <c r="E38" i="9"/>
  <c r="F38" i="9"/>
  <c r="A39" i="9"/>
  <c r="B39" i="9"/>
  <c r="C39" i="9"/>
  <c r="E39" i="9"/>
  <c r="F39" i="9"/>
  <c r="A40" i="9"/>
  <c r="B40" i="9"/>
  <c r="C40" i="9"/>
  <c r="E40" i="9"/>
  <c r="F40" i="9"/>
  <c r="A41" i="9"/>
  <c r="B41" i="9"/>
  <c r="C41" i="9"/>
  <c r="E41" i="9"/>
  <c r="F41" i="9"/>
  <c r="A42" i="9"/>
  <c r="B42" i="9"/>
  <c r="C42" i="9"/>
  <c r="E42" i="9"/>
  <c r="F42" i="9"/>
  <c r="A43" i="9"/>
  <c r="B43" i="9"/>
  <c r="C43" i="9"/>
  <c r="E43" i="9"/>
  <c r="F43" i="9"/>
  <c r="A44" i="9"/>
  <c r="B44" i="9"/>
  <c r="C44" i="9"/>
  <c r="E44" i="9"/>
  <c r="F44" i="9"/>
  <c r="A45" i="9"/>
  <c r="B45" i="9"/>
  <c r="C45" i="9"/>
  <c r="E45" i="9"/>
  <c r="F45" i="9"/>
  <c r="A46" i="9"/>
  <c r="B46" i="9"/>
  <c r="C46" i="9"/>
  <c r="E46" i="9"/>
  <c r="F46" i="9"/>
  <c r="A47" i="9"/>
  <c r="B47" i="9"/>
  <c r="C47" i="9"/>
  <c r="E47" i="9"/>
  <c r="F47" i="9"/>
  <c r="A48" i="9"/>
  <c r="B48" i="9"/>
  <c r="C48" i="9"/>
  <c r="E48" i="9"/>
  <c r="F48" i="9"/>
  <c r="A49" i="9"/>
  <c r="B49" i="9"/>
  <c r="C49" i="9"/>
  <c r="E49" i="9"/>
  <c r="F49" i="9"/>
  <c r="A50" i="9"/>
  <c r="B50" i="9"/>
  <c r="C50" i="9"/>
  <c r="E50" i="9"/>
  <c r="F50" i="9"/>
  <c r="A51" i="9"/>
  <c r="B51" i="9"/>
  <c r="C51" i="9"/>
  <c r="E51" i="9"/>
  <c r="F51" i="9"/>
  <c r="A52" i="9"/>
  <c r="B52" i="9"/>
  <c r="C52" i="9"/>
  <c r="E52" i="9"/>
  <c r="F52" i="9"/>
  <c r="A53" i="9"/>
  <c r="B53" i="9"/>
  <c r="C53" i="9"/>
  <c r="E53" i="9"/>
  <c r="F53" i="9"/>
  <c r="A54" i="9"/>
  <c r="B54" i="9"/>
  <c r="C54" i="9"/>
  <c r="E54" i="9"/>
  <c r="F54" i="9"/>
  <c r="A55" i="9"/>
  <c r="B55" i="9"/>
  <c r="C55" i="9"/>
  <c r="E55" i="9"/>
  <c r="F55" i="9"/>
  <c r="A56" i="9"/>
  <c r="B56" i="9"/>
  <c r="C56" i="9"/>
  <c r="E56" i="9"/>
  <c r="F56" i="9"/>
  <c r="A57" i="9"/>
  <c r="B57" i="9"/>
  <c r="C57" i="9"/>
  <c r="E57" i="9"/>
  <c r="F57" i="9"/>
  <c r="A58" i="9"/>
  <c r="B58" i="9"/>
  <c r="C58" i="9"/>
  <c r="E58" i="9"/>
  <c r="F58" i="9"/>
  <c r="A59" i="9"/>
  <c r="B59" i="9"/>
  <c r="C59" i="9"/>
  <c r="E59" i="9"/>
  <c r="F59" i="9"/>
  <c r="A60" i="9"/>
  <c r="B60" i="9"/>
  <c r="C60" i="9"/>
  <c r="E60" i="9"/>
  <c r="F60" i="9"/>
  <c r="A61" i="9"/>
  <c r="B61" i="9"/>
  <c r="C61" i="9"/>
  <c r="E61" i="9"/>
  <c r="F61" i="9"/>
  <c r="A62" i="9"/>
  <c r="B62" i="9"/>
  <c r="C62" i="9"/>
  <c r="E62" i="9"/>
  <c r="F62" i="9"/>
  <c r="A63" i="9"/>
  <c r="B63" i="9"/>
  <c r="C63" i="9"/>
  <c r="E63" i="9"/>
  <c r="F63" i="9"/>
  <c r="A64" i="9"/>
  <c r="B64" i="9"/>
  <c r="C64" i="9"/>
  <c r="E64" i="9"/>
  <c r="F64" i="9"/>
  <c r="A65" i="9"/>
  <c r="B65" i="9"/>
  <c r="C65" i="9"/>
  <c r="E65" i="9"/>
  <c r="F65" i="9"/>
  <c r="A66" i="9"/>
  <c r="B66" i="9"/>
  <c r="C66" i="9"/>
  <c r="E66" i="9"/>
  <c r="F66" i="9"/>
  <c r="A67" i="9"/>
  <c r="B67" i="9"/>
  <c r="C67" i="9"/>
  <c r="E67" i="9"/>
  <c r="F67" i="9"/>
  <c r="A68" i="9"/>
  <c r="B68" i="9"/>
  <c r="C68" i="9"/>
  <c r="E68" i="9"/>
  <c r="F68" i="9"/>
  <c r="A69" i="9"/>
  <c r="B69" i="9"/>
  <c r="C69" i="9"/>
  <c r="E69" i="9"/>
  <c r="F69" i="9"/>
  <c r="A70" i="9"/>
  <c r="B70" i="9"/>
  <c r="C70" i="9"/>
  <c r="E70" i="9"/>
  <c r="F70" i="9"/>
  <c r="A71" i="9"/>
  <c r="B71" i="9"/>
  <c r="C71" i="9"/>
  <c r="E71" i="9"/>
  <c r="F71" i="9"/>
  <c r="A72" i="9"/>
  <c r="B72" i="9"/>
  <c r="C72" i="9"/>
  <c r="E72" i="9"/>
  <c r="F72" i="9"/>
  <c r="A73" i="9"/>
  <c r="B73" i="9"/>
  <c r="C73" i="9"/>
  <c r="E73" i="9"/>
  <c r="F73" i="9"/>
  <c r="A74" i="9"/>
  <c r="B74" i="9"/>
  <c r="C74" i="9"/>
  <c r="E74" i="9"/>
  <c r="F74" i="9"/>
  <c r="A75" i="9"/>
  <c r="B75" i="9"/>
  <c r="C75" i="9"/>
  <c r="E75" i="9"/>
  <c r="F75" i="9"/>
  <c r="A76" i="9"/>
  <c r="B76" i="9"/>
  <c r="C76" i="9"/>
  <c r="E76" i="9"/>
  <c r="F76" i="9"/>
  <c r="A77" i="9"/>
  <c r="B77" i="9"/>
  <c r="C77" i="9"/>
  <c r="E77" i="9"/>
  <c r="F77" i="9"/>
  <c r="A78" i="9"/>
  <c r="B78" i="9"/>
  <c r="C78" i="9"/>
  <c r="E78" i="9"/>
  <c r="F78" i="9"/>
  <c r="A79" i="9"/>
  <c r="B79" i="9"/>
  <c r="C79" i="9"/>
  <c r="E79" i="9"/>
  <c r="F79" i="9"/>
  <c r="A80" i="9"/>
  <c r="B80" i="9"/>
  <c r="C80" i="9"/>
  <c r="E80" i="9"/>
  <c r="F80" i="9"/>
  <c r="A81" i="9"/>
  <c r="B81" i="9"/>
  <c r="C81" i="9"/>
  <c r="E81" i="9"/>
  <c r="F81" i="9"/>
  <c r="A82" i="9"/>
  <c r="B82" i="9"/>
  <c r="C82" i="9"/>
  <c r="E82" i="9"/>
  <c r="F82" i="9"/>
  <c r="A83" i="9"/>
  <c r="B83" i="9"/>
  <c r="C83" i="9"/>
  <c r="E83" i="9"/>
  <c r="F83" i="9"/>
  <c r="A84" i="9"/>
  <c r="B84" i="9"/>
  <c r="C84" i="9"/>
  <c r="E84" i="9"/>
  <c r="F84" i="9"/>
  <c r="A85" i="9"/>
  <c r="B85" i="9"/>
  <c r="C85" i="9"/>
  <c r="E85" i="9"/>
  <c r="F85" i="9"/>
  <c r="A86" i="9"/>
  <c r="B86" i="9"/>
  <c r="C86" i="9"/>
  <c r="E86" i="9"/>
  <c r="F86" i="9"/>
  <c r="A87" i="9"/>
  <c r="B87" i="9"/>
  <c r="C87" i="9"/>
  <c r="E87" i="9"/>
  <c r="F87" i="9"/>
  <c r="A88" i="9"/>
  <c r="B88" i="9"/>
  <c r="C88" i="9"/>
  <c r="E88" i="9"/>
  <c r="F88" i="9"/>
  <c r="A89" i="9"/>
  <c r="B89" i="9"/>
  <c r="C89" i="9"/>
  <c r="E89" i="9"/>
  <c r="F89" i="9"/>
  <c r="A90" i="9"/>
  <c r="B90" i="9"/>
  <c r="C90" i="9"/>
  <c r="E90" i="9"/>
  <c r="F90" i="9"/>
  <c r="A91" i="9"/>
  <c r="B91" i="9"/>
  <c r="C91" i="9"/>
  <c r="E91" i="9"/>
  <c r="F91" i="9"/>
  <c r="A92" i="9"/>
  <c r="B92" i="9"/>
  <c r="C92" i="9"/>
  <c r="E92" i="9"/>
  <c r="F92" i="9"/>
  <c r="A93" i="9"/>
  <c r="B93" i="9"/>
  <c r="C93" i="9"/>
  <c r="E93" i="9"/>
  <c r="F93" i="9"/>
  <c r="A94" i="9"/>
  <c r="B94" i="9"/>
  <c r="C94" i="9"/>
  <c r="E94" i="9"/>
  <c r="F94" i="9"/>
  <c r="A95" i="9"/>
  <c r="B95" i="9"/>
  <c r="C95" i="9"/>
  <c r="E95" i="9"/>
  <c r="F95" i="9"/>
  <c r="A96" i="9"/>
  <c r="B96" i="9"/>
  <c r="C96" i="9"/>
  <c r="E96" i="9"/>
  <c r="F96" i="9"/>
  <c r="A97" i="9"/>
  <c r="B97" i="9"/>
  <c r="C97" i="9"/>
  <c r="E97" i="9"/>
  <c r="F97" i="9"/>
  <c r="A98" i="9"/>
  <c r="B98" i="9"/>
  <c r="C98" i="9"/>
  <c r="E98" i="9"/>
  <c r="F98" i="9"/>
  <c r="A99" i="9"/>
  <c r="B99" i="9"/>
  <c r="C99" i="9"/>
  <c r="E99" i="9"/>
  <c r="F99" i="9"/>
  <c r="A100" i="9"/>
  <c r="B100" i="9"/>
  <c r="C100" i="9"/>
  <c r="E100" i="9"/>
  <c r="F100" i="9"/>
  <c r="A101" i="9"/>
  <c r="B101" i="9"/>
  <c r="C101" i="9"/>
  <c r="E101" i="9"/>
  <c r="F101" i="9"/>
  <c r="A102" i="9"/>
  <c r="B102" i="9"/>
  <c r="C102" i="9"/>
  <c r="E102" i="9"/>
  <c r="F102" i="9"/>
  <c r="A103" i="9"/>
  <c r="B103" i="9"/>
  <c r="C103" i="9"/>
  <c r="E103" i="9"/>
  <c r="F103" i="9"/>
  <c r="A104" i="9"/>
  <c r="B104" i="9"/>
  <c r="C104" i="9"/>
  <c r="E104" i="9"/>
  <c r="F104" i="9"/>
  <c r="A105" i="9"/>
  <c r="B105" i="9"/>
  <c r="C105" i="9"/>
  <c r="E105" i="9"/>
  <c r="F105" i="9"/>
  <c r="A106" i="9"/>
  <c r="B106" i="9"/>
  <c r="C106" i="9"/>
  <c r="E106" i="9"/>
  <c r="F106" i="9"/>
  <c r="A107" i="9"/>
  <c r="B107" i="9"/>
  <c r="C107" i="9"/>
  <c r="E107" i="9"/>
  <c r="F107" i="9"/>
  <c r="A108" i="9"/>
  <c r="B108" i="9"/>
  <c r="C108" i="9"/>
  <c r="E108" i="9"/>
  <c r="F108" i="9"/>
  <c r="A109" i="9"/>
  <c r="B109" i="9"/>
  <c r="C109" i="9"/>
  <c r="E109" i="9"/>
  <c r="F109" i="9"/>
  <c r="A110" i="9"/>
  <c r="B110" i="9"/>
  <c r="C110" i="9"/>
  <c r="E110" i="9"/>
  <c r="F110" i="9"/>
  <c r="A111" i="9"/>
  <c r="B111" i="9"/>
  <c r="C111" i="9"/>
  <c r="E111" i="9"/>
  <c r="F111" i="9"/>
  <c r="A112" i="9"/>
  <c r="B112" i="9"/>
  <c r="C112" i="9"/>
  <c r="E112" i="9"/>
  <c r="F112" i="9"/>
  <c r="A113" i="9"/>
  <c r="B113" i="9"/>
  <c r="C113" i="9"/>
  <c r="E113" i="9"/>
  <c r="F113" i="9"/>
  <c r="A114" i="9"/>
  <c r="B114" i="9"/>
  <c r="C114" i="9"/>
  <c r="E114" i="9"/>
  <c r="F114" i="9"/>
  <c r="A115" i="9"/>
  <c r="B115" i="9"/>
  <c r="C115" i="9"/>
  <c r="E115" i="9"/>
  <c r="F115" i="9"/>
  <c r="A116" i="9"/>
  <c r="B116" i="9"/>
  <c r="C116" i="9"/>
  <c r="E116" i="9"/>
  <c r="F116" i="9"/>
  <c r="A117" i="9"/>
  <c r="B117" i="9"/>
  <c r="C117" i="9"/>
  <c r="E117" i="9"/>
  <c r="F117" i="9"/>
  <c r="A118" i="9"/>
  <c r="B118" i="9"/>
  <c r="C118" i="9"/>
  <c r="E118" i="9"/>
  <c r="F118" i="9"/>
  <c r="A119" i="9"/>
  <c r="B119" i="9"/>
  <c r="C119" i="9"/>
  <c r="E119" i="9"/>
  <c r="F119" i="9"/>
  <c r="A120" i="9"/>
  <c r="B120" i="9"/>
  <c r="C120" i="9"/>
  <c r="E120" i="9"/>
  <c r="F120" i="9"/>
  <c r="A121" i="9"/>
  <c r="B121" i="9"/>
  <c r="C121" i="9"/>
  <c r="E121" i="9"/>
  <c r="F121" i="9"/>
  <c r="A122" i="9"/>
  <c r="B122" i="9"/>
  <c r="C122" i="9"/>
  <c r="E122" i="9"/>
  <c r="F122" i="9"/>
  <c r="A123" i="9"/>
  <c r="B123" i="9"/>
  <c r="C123" i="9"/>
  <c r="E123" i="9"/>
  <c r="F123" i="9"/>
  <c r="A124" i="9"/>
  <c r="B124" i="9"/>
  <c r="C124" i="9"/>
  <c r="E124" i="9"/>
  <c r="F124" i="9"/>
  <c r="A125" i="9"/>
  <c r="B125" i="9"/>
  <c r="C125" i="9"/>
  <c r="E125" i="9"/>
  <c r="F125" i="9"/>
  <c r="A126" i="9"/>
  <c r="B126" i="9"/>
  <c r="C126" i="9"/>
  <c r="E126" i="9"/>
  <c r="F126" i="9"/>
  <c r="A127" i="9"/>
  <c r="B127" i="9"/>
  <c r="C127" i="9"/>
  <c r="E127" i="9"/>
  <c r="F127" i="9"/>
  <c r="A128" i="9"/>
  <c r="B128" i="9"/>
  <c r="C128" i="9"/>
  <c r="E128" i="9"/>
  <c r="F128" i="9"/>
  <c r="A129" i="9"/>
  <c r="B129" i="9"/>
  <c r="C129" i="9"/>
  <c r="E129" i="9"/>
  <c r="F129" i="9"/>
  <c r="A130" i="9"/>
  <c r="B130" i="9"/>
  <c r="C130" i="9"/>
  <c r="E130" i="9"/>
  <c r="F130" i="9"/>
  <c r="A131" i="9"/>
  <c r="B131" i="9"/>
  <c r="C131" i="9"/>
  <c r="E131" i="9"/>
  <c r="F131" i="9"/>
  <c r="A132" i="9"/>
  <c r="B132" i="9"/>
  <c r="C132" i="9"/>
  <c r="E132" i="9"/>
  <c r="F132" i="9"/>
  <c r="A133" i="9"/>
  <c r="B133" i="9"/>
  <c r="C133" i="9"/>
  <c r="E133" i="9"/>
  <c r="F133" i="9"/>
  <c r="A134" i="9"/>
  <c r="B134" i="9"/>
  <c r="C134" i="9"/>
  <c r="E134" i="9"/>
  <c r="F134" i="9"/>
  <c r="A135" i="9"/>
  <c r="B135" i="9"/>
  <c r="C135" i="9"/>
  <c r="E135" i="9"/>
  <c r="F135" i="9"/>
  <c r="A136" i="9"/>
  <c r="B136" i="9"/>
  <c r="C136" i="9"/>
  <c r="E136" i="9"/>
  <c r="F136" i="9"/>
  <c r="A137" i="9"/>
  <c r="B137" i="9"/>
  <c r="C137" i="9"/>
  <c r="E137" i="9"/>
  <c r="F137" i="9"/>
  <c r="A138" i="9"/>
  <c r="B138" i="9"/>
  <c r="C138" i="9"/>
  <c r="E138" i="9"/>
  <c r="F138" i="9"/>
  <c r="A139" i="9"/>
  <c r="B139" i="9"/>
  <c r="C139" i="9"/>
  <c r="E139" i="9"/>
  <c r="F139" i="9"/>
  <c r="A140" i="9"/>
  <c r="B140" i="9"/>
  <c r="C140" i="9"/>
  <c r="E140" i="9"/>
  <c r="F140" i="9"/>
  <c r="A141" i="9"/>
  <c r="B141" i="9"/>
  <c r="C141" i="9"/>
  <c r="E141" i="9"/>
  <c r="F141" i="9"/>
  <c r="A142" i="9"/>
  <c r="B142" i="9"/>
  <c r="C142" i="9"/>
  <c r="E142" i="9"/>
  <c r="F142" i="9"/>
  <c r="A143" i="9"/>
  <c r="B143" i="9"/>
  <c r="C143" i="9"/>
  <c r="E143" i="9"/>
  <c r="F143" i="9"/>
  <c r="A144" i="9"/>
  <c r="B144" i="9"/>
  <c r="C144" i="9"/>
  <c r="E144" i="9"/>
  <c r="F144" i="9"/>
  <c r="A145" i="9"/>
  <c r="B145" i="9"/>
  <c r="C145" i="9"/>
  <c r="E145" i="9"/>
  <c r="F145" i="9"/>
  <c r="A146" i="9"/>
  <c r="B146" i="9"/>
  <c r="C146" i="9"/>
  <c r="E146" i="9"/>
  <c r="F146" i="9"/>
  <c r="A147" i="9"/>
  <c r="B147" i="9"/>
  <c r="C147" i="9"/>
  <c r="E147" i="9"/>
  <c r="F147" i="9"/>
  <c r="A148" i="9"/>
  <c r="B148" i="9"/>
  <c r="C148" i="9"/>
  <c r="E148" i="9"/>
  <c r="F148" i="9"/>
  <c r="A149" i="9"/>
  <c r="B149" i="9"/>
  <c r="C149" i="9"/>
  <c r="E149" i="9"/>
  <c r="F149" i="9"/>
  <c r="A150" i="9"/>
  <c r="B150" i="9"/>
  <c r="C150" i="9"/>
  <c r="E150" i="9"/>
  <c r="F150" i="9"/>
  <c r="A151" i="9"/>
  <c r="B151" i="9"/>
  <c r="C151" i="9"/>
  <c r="E151" i="9"/>
  <c r="F151" i="9"/>
  <c r="A152" i="9"/>
  <c r="B152" i="9"/>
  <c r="C152" i="9"/>
  <c r="E152" i="9"/>
  <c r="F152" i="9"/>
  <c r="A153" i="9"/>
  <c r="B153" i="9"/>
  <c r="C153" i="9"/>
  <c r="E153" i="9"/>
  <c r="F153" i="9"/>
  <c r="A154" i="9"/>
  <c r="B154" i="9"/>
  <c r="C154" i="9"/>
  <c r="E154" i="9"/>
  <c r="F154" i="9"/>
  <c r="A155" i="9"/>
  <c r="B155" i="9"/>
  <c r="C155" i="9"/>
  <c r="E155" i="9"/>
  <c r="F155" i="9"/>
  <c r="A156" i="9"/>
  <c r="B156" i="9"/>
  <c r="C156" i="9"/>
  <c r="E156" i="9"/>
  <c r="F156" i="9"/>
  <c r="A157" i="9"/>
  <c r="B157" i="9"/>
  <c r="C157" i="9"/>
  <c r="E157" i="9"/>
  <c r="F157" i="9"/>
  <c r="A158" i="9"/>
  <c r="B158" i="9"/>
  <c r="C158" i="9"/>
  <c r="E158" i="9"/>
  <c r="F158" i="9"/>
  <c r="A159" i="9"/>
  <c r="B159" i="9"/>
  <c r="C159" i="9"/>
  <c r="E159" i="9"/>
  <c r="F159" i="9"/>
  <c r="A160" i="9"/>
  <c r="B160" i="9"/>
  <c r="C160" i="9"/>
  <c r="E160" i="9"/>
  <c r="F160" i="9"/>
  <c r="A161" i="9"/>
  <c r="B161" i="9"/>
  <c r="C161" i="9"/>
  <c r="E161" i="9"/>
  <c r="F161" i="9"/>
  <c r="A162" i="9"/>
  <c r="B162" i="9"/>
  <c r="C162" i="9"/>
  <c r="E162" i="9"/>
  <c r="F162" i="9"/>
  <c r="A163" i="9"/>
  <c r="B163" i="9"/>
  <c r="C163" i="9"/>
  <c r="E163" i="9"/>
  <c r="F163" i="9"/>
  <c r="A164" i="9"/>
  <c r="B164" i="9"/>
  <c r="C164" i="9"/>
  <c r="E164" i="9"/>
  <c r="F164" i="9"/>
  <c r="A165" i="9"/>
  <c r="B165" i="9"/>
  <c r="C165" i="9"/>
  <c r="E165" i="9"/>
  <c r="F165" i="9"/>
  <c r="A166" i="9"/>
  <c r="B166" i="9"/>
  <c r="C166" i="9"/>
  <c r="E166" i="9"/>
  <c r="F166" i="9"/>
  <c r="A167" i="9"/>
  <c r="B167" i="9"/>
  <c r="C167" i="9"/>
  <c r="E167" i="9"/>
  <c r="F167" i="9"/>
  <c r="A168" i="9"/>
  <c r="B168" i="9"/>
  <c r="C168" i="9"/>
  <c r="E168" i="9"/>
  <c r="F168" i="9"/>
  <c r="A169" i="9"/>
  <c r="B169" i="9"/>
  <c r="C169" i="9"/>
  <c r="E169" i="9"/>
  <c r="F169" i="9"/>
  <c r="A170" i="9"/>
  <c r="B170" i="9"/>
  <c r="C170" i="9"/>
  <c r="E170" i="9"/>
  <c r="F170" i="9"/>
  <c r="A171" i="9"/>
  <c r="B171" i="9"/>
  <c r="C171" i="9"/>
  <c r="E171" i="9"/>
  <c r="F171" i="9"/>
  <c r="A172" i="9"/>
  <c r="B172" i="9"/>
  <c r="C172" i="9"/>
  <c r="E172" i="9"/>
  <c r="F172" i="9"/>
  <c r="A173" i="9"/>
  <c r="B173" i="9"/>
  <c r="C173" i="9"/>
  <c r="E173" i="9"/>
  <c r="F173" i="9"/>
  <c r="A174" i="9"/>
  <c r="B174" i="9"/>
  <c r="C174" i="9"/>
  <c r="E174" i="9"/>
  <c r="F174" i="9"/>
  <c r="A175" i="9"/>
  <c r="B175" i="9"/>
  <c r="C175" i="9"/>
  <c r="E175" i="9"/>
  <c r="F175" i="9"/>
  <c r="A176" i="9"/>
  <c r="B176" i="9"/>
  <c r="C176" i="9"/>
  <c r="E176" i="9"/>
  <c r="F176" i="9"/>
  <c r="A177" i="9"/>
  <c r="B177" i="9"/>
  <c r="C177" i="9"/>
  <c r="E177" i="9"/>
  <c r="F177" i="9"/>
  <c r="A178" i="9"/>
  <c r="B178" i="9"/>
  <c r="C178" i="9"/>
  <c r="E178" i="9"/>
  <c r="F178" i="9"/>
  <c r="A179" i="9"/>
  <c r="B179" i="9"/>
  <c r="C179" i="9"/>
  <c r="E179" i="9"/>
  <c r="F179" i="9"/>
  <c r="A180" i="9"/>
  <c r="B180" i="9"/>
  <c r="C180" i="9"/>
  <c r="E180" i="9"/>
  <c r="F180" i="9"/>
  <c r="A181" i="9"/>
  <c r="B181" i="9"/>
  <c r="C181" i="9"/>
  <c r="E181" i="9"/>
  <c r="F181" i="9"/>
  <c r="A182" i="9"/>
  <c r="B182" i="9"/>
  <c r="C182" i="9"/>
  <c r="E182" i="9"/>
  <c r="F182" i="9"/>
  <c r="A183" i="9"/>
  <c r="B183" i="9"/>
  <c r="C183" i="9"/>
  <c r="E183" i="9"/>
  <c r="F183" i="9"/>
  <c r="A184" i="9"/>
  <c r="B184" i="9"/>
  <c r="C184" i="9"/>
  <c r="E184" i="9"/>
  <c r="F184" i="9"/>
  <c r="A185" i="9"/>
  <c r="B185" i="9"/>
  <c r="C185" i="9"/>
  <c r="E185" i="9"/>
  <c r="F185" i="9"/>
  <c r="A186" i="9"/>
  <c r="B186" i="9"/>
  <c r="C186" i="9"/>
  <c r="E186" i="9"/>
  <c r="F186" i="9"/>
  <c r="A187" i="9"/>
  <c r="B187" i="9"/>
  <c r="C187" i="9"/>
  <c r="E187" i="9"/>
  <c r="F187" i="9"/>
  <c r="A188" i="9"/>
  <c r="B188" i="9"/>
  <c r="C188" i="9"/>
  <c r="E188" i="9"/>
  <c r="F188" i="9"/>
  <c r="A189" i="9"/>
  <c r="B189" i="9"/>
  <c r="C189" i="9"/>
  <c r="E189" i="9"/>
  <c r="F189" i="9"/>
  <c r="A190" i="9"/>
  <c r="B190" i="9"/>
  <c r="C190" i="9"/>
  <c r="E190" i="9"/>
  <c r="F190" i="9"/>
  <c r="A191" i="9"/>
  <c r="B191" i="9"/>
  <c r="C191" i="9"/>
  <c r="E191" i="9"/>
  <c r="F191" i="9"/>
  <c r="A192" i="9"/>
  <c r="B192" i="9"/>
  <c r="C192" i="9"/>
  <c r="E192" i="9"/>
  <c r="F192" i="9"/>
  <c r="A193" i="9"/>
  <c r="B193" i="9"/>
  <c r="C193" i="9"/>
  <c r="E193" i="9"/>
  <c r="F193" i="9"/>
  <c r="A194" i="9"/>
  <c r="B194" i="9"/>
  <c r="C194" i="9"/>
  <c r="E194" i="9"/>
  <c r="F194" i="9"/>
  <c r="A195" i="9"/>
  <c r="B195" i="9"/>
  <c r="C195" i="9"/>
  <c r="E195" i="9"/>
  <c r="F195" i="9"/>
  <c r="A196" i="9"/>
  <c r="B196" i="9"/>
  <c r="C196" i="9"/>
  <c r="E196" i="9"/>
  <c r="F196" i="9"/>
  <c r="A18" i="9"/>
  <c r="B18" i="9"/>
  <c r="C18" i="9"/>
  <c r="E18" i="9"/>
  <c r="F18" i="9"/>
  <c r="A19" i="9"/>
  <c r="B19" i="9"/>
  <c r="C19" i="9"/>
  <c r="E19" i="9"/>
  <c r="F19" i="9"/>
  <c r="A20" i="9"/>
  <c r="B20" i="9"/>
  <c r="C20" i="9"/>
  <c r="E20" i="9"/>
  <c r="F20" i="9"/>
  <c r="A21" i="9"/>
  <c r="B21" i="9"/>
  <c r="C21" i="9"/>
  <c r="E21" i="9"/>
  <c r="F21" i="9"/>
  <c r="M16" i="3"/>
  <c r="N16" i="3"/>
  <c r="O16" i="3"/>
  <c r="P16" i="3"/>
  <c r="Q16" i="3"/>
  <c r="J16" i="3"/>
  <c r="J18" i="14"/>
  <c r="L16" i="3" l="1"/>
  <c r="B27" i="14" l="1"/>
  <c r="J24" i="1" l="1"/>
  <c r="N9" i="11" s="1"/>
  <c r="J25" i="1"/>
  <c r="R10" i="13" s="1"/>
  <c r="B24" i="1"/>
  <c r="E68" i="1" s="1"/>
  <c r="D69" i="1"/>
  <c r="E90" i="32" l="1"/>
  <c r="E32" i="1"/>
  <c r="E32" i="32"/>
  <c r="E33" i="32"/>
  <c r="E43" i="32"/>
  <c r="E53" i="32"/>
  <c r="E63" i="32"/>
  <c r="E73" i="32"/>
  <c r="E84" i="32"/>
  <c r="E54" i="32"/>
  <c r="E85" i="32"/>
  <c r="E45" i="32"/>
  <c r="E86" i="32"/>
  <c r="E36" i="32"/>
  <c r="E76" i="32"/>
  <c r="E37" i="32"/>
  <c r="E57" i="32"/>
  <c r="E88" i="32"/>
  <c r="E48" i="32"/>
  <c r="E59" i="32"/>
  <c r="E80" i="32"/>
  <c r="E40" i="32"/>
  <c r="E51" i="32"/>
  <c r="E71" i="32"/>
  <c r="E62" i="32"/>
  <c r="E64" i="32"/>
  <c r="E55" i="32"/>
  <c r="E65" i="32"/>
  <c r="E56" i="32"/>
  <c r="E87" i="32"/>
  <c r="E67" i="32"/>
  <c r="E38" i="32"/>
  <c r="E68" i="32"/>
  <c r="E79" i="32"/>
  <c r="E69" i="32"/>
  <c r="E60" i="32"/>
  <c r="E81" i="32"/>
  <c r="E41" i="32"/>
  <c r="E52" i="32"/>
  <c r="E83" i="32"/>
  <c r="E34" i="32"/>
  <c r="E44" i="32"/>
  <c r="E74" i="32"/>
  <c r="E35" i="32"/>
  <c r="E75" i="32"/>
  <c r="E46" i="32"/>
  <c r="E66" i="32"/>
  <c r="E47" i="32"/>
  <c r="E77" i="32"/>
  <c r="E58" i="32"/>
  <c r="E89" i="32"/>
  <c r="E49" i="32"/>
  <c r="E50" i="32"/>
  <c r="E70" i="32"/>
  <c r="E61" i="32"/>
  <c r="E82" i="32"/>
  <c r="E42" i="32"/>
  <c r="E39" i="32"/>
  <c r="E72" i="32"/>
  <c r="E27" i="32"/>
  <c r="E31" i="32"/>
  <c r="E23" i="32"/>
  <c r="E26" i="32"/>
  <c r="E25" i="32"/>
  <c r="E24" i="32"/>
  <c r="E21" i="32"/>
  <c r="E19" i="32"/>
  <c r="E20" i="32"/>
  <c r="E75" i="1"/>
  <c r="E18" i="32"/>
  <c r="E74" i="1"/>
  <c r="E76" i="1"/>
  <c r="E72" i="1"/>
  <c r="E73" i="1"/>
  <c r="E66" i="1"/>
  <c r="E70" i="1"/>
  <c r="E57" i="1"/>
  <c r="E64" i="1"/>
  <c r="E65" i="1"/>
  <c r="E61" i="1"/>
  <c r="E51" i="1"/>
  <c r="E56" i="1"/>
  <c r="E62" i="1"/>
  <c r="E54" i="1"/>
  <c r="E53" i="1"/>
  <c r="E60" i="1"/>
  <c r="E52" i="1"/>
  <c r="E59" i="1"/>
  <c r="E63" i="1"/>
  <c r="E58" i="1"/>
  <c r="E50" i="1"/>
  <c r="E49" i="1"/>
  <c r="E55" i="1"/>
  <c r="E44" i="1"/>
  <c r="E46" i="1"/>
  <c r="E47" i="1"/>
  <c r="E41" i="1"/>
  <c r="E43" i="1"/>
  <c r="E37" i="1"/>
  <c r="E39" i="1"/>
  <c r="E40" i="1"/>
  <c r="E34" i="1"/>
  <c r="E36" i="1"/>
  <c r="E31" i="1"/>
  <c r="E38" i="1"/>
  <c r="E45" i="1"/>
  <c r="E33" i="1"/>
  <c r="E78" i="32"/>
  <c r="E30" i="1"/>
  <c r="E69" i="1"/>
  <c r="E22" i="32"/>
  <c r="D24" i="1"/>
  <c r="O10" i="12"/>
  <c r="B12" i="14"/>
  <c r="E48" i="1"/>
  <c r="N10" i="11"/>
  <c r="N10" i="3"/>
  <c r="N9" i="3"/>
  <c r="C12" i="15"/>
  <c r="C13" i="15"/>
  <c r="R9" i="13"/>
  <c r="O9" i="12"/>
  <c r="B13" i="14"/>
  <c r="G68" i="1" l="1"/>
  <c r="G32" i="1"/>
  <c r="G35" i="32"/>
  <c r="G84" i="32"/>
  <c r="G18" i="32"/>
  <c r="G34" i="32"/>
  <c r="G79" i="32"/>
  <c r="G59" i="1"/>
  <c r="G66" i="1"/>
  <c r="G63" i="1"/>
  <c r="G36" i="32"/>
  <c r="G77" i="32"/>
  <c r="G82" i="32"/>
  <c r="G55" i="32"/>
  <c r="G46" i="32"/>
  <c r="G19" i="32"/>
  <c r="G20" i="32"/>
  <c r="G50" i="32"/>
  <c r="G71" i="32"/>
  <c r="G22" i="32"/>
  <c r="G12" i="15"/>
  <c r="G14" i="15" s="1"/>
  <c r="G74" i="32"/>
  <c r="G66" i="32"/>
  <c r="G41" i="1"/>
  <c r="G24" i="32"/>
  <c r="G59" i="32"/>
  <c r="G70" i="32"/>
  <c r="G54" i="32"/>
  <c r="G87" i="32"/>
  <c r="G83" i="32"/>
  <c r="G46" i="1"/>
  <c r="G72" i="32"/>
  <c r="G44" i="1"/>
  <c r="G75" i="32"/>
  <c r="G57" i="1"/>
  <c r="G25" i="32"/>
  <c r="G53" i="32"/>
  <c r="G68" i="32"/>
  <c r="G44" i="32"/>
  <c r="G74" i="1"/>
  <c r="G51" i="32"/>
  <c r="G45" i="1"/>
  <c r="G76" i="1"/>
  <c r="G39" i="32"/>
  <c r="G42" i="32"/>
  <c r="G81" i="32"/>
  <c r="G62" i="1"/>
  <c r="G52" i="1"/>
  <c r="G70" i="1"/>
  <c r="G30" i="1"/>
  <c r="G56" i="1"/>
  <c r="G73" i="32"/>
  <c r="G53" i="1"/>
  <c r="G62" i="32"/>
  <c r="G67" i="32"/>
  <c r="G65" i="1"/>
  <c r="G65" i="32"/>
  <c r="G61" i="1"/>
  <c r="G37" i="1"/>
  <c r="G33" i="1"/>
  <c r="G41" i="32"/>
  <c r="G85" i="32"/>
  <c r="G55" i="1"/>
  <c r="G88" i="32"/>
  <c r="G38" i="32"/>
  <c r="G40" i="1"/>
  <c r="G90" i="32"/>
  <c r="G76" i="32"/>
  <c r="G60" i="1"/>
  <c r="G86" i="32"/>
  <c r="G60" i="32"/>
  <c r="G48" i="1"/>
  <c r="G21" i="32"/>
  <c r="G45" i="32"/>
  <c r="G73" i="1"/>
  <c r="G78" i="32"/>
  <c r="G40" i="32"/>
  <c r="G58" i="32"/>
  <c r="G51" i="1"/>
  <c r="G37" i="32"/>
  <c r="G64" i="1"/>
  <c r="G64" i="32"/>
  <c r="G56" i="32"/>
  <c r="G39" i="1"/>
  <c r="G23" i="32"/>
  <c r="G50" i="1"/>
  <c r="G69" i="32"/>
  <c r="G31" i="32"/>
  <c r="G48" i="32"/>
  <c r="G57" i="32"/>
  <c r="G63" i="32"/>
  <c r="G47" i="1"/>
  <c r="G26" i="32"/>
  <c r="G54" i="1"/>
  <c r="G72" i="1"/>
  <c r="G80" i="32"/>
  <c r="G32" i="32"/>
  <c r="G33" i="32"/>
  <c r="G47" i="32"/>
  <c r="G52" i="32"/>
  <c r="G49" i="1"/>
  <c r="G43" i="32"/>
  <c r="G31" i="1"/>
  <c r="G75" i="1"/>
  <c r="G38" i="1"/>
  <c r="G49" i="32"/>
  <c r="G61" i="32"/>
  <c r="G58" i="1"/>
  <c r="G43" i="1"/>
  <c r="G89" i="32"/>
  <c r="G36" i="1"/>
  <c r="G34" i="1"/>
  <c r="G27" i="32"/>
  <c r="G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Natalie Hoi</author>
  </authors>
  <commentList>
    <comment ref="A10" authorId="0" shapeId="0" xr:uid="{6469AD5C-CAD0-432C-8F4D-80FDE82F4A4E}">
      <text>
        <r>
          <rPr>
            <sz val="9"/>
            <color indexed="81"/>
            <rFont val="Tahoma"/>
            <family val="2"/>
          </rPr>
          <t>Fiscal year can be used. If applicable, please indicate the year in an email to research@cssea.bc.ca.</t>
        </r>
      </text>
    </comment>
    <comment ref="A30" authorId="0" shapeId="0" xr:uid="{F534846B-B870-4F47-9816-010A84AF8A5B}">
      <text>
        <r>
          <rPr>
            <sz val="9"/>
            <color indexed="81"/>
            <rFont val="Tahoma"/>
            <family val="2"/>
          </rPr>
          <t>Please answer CLBC supplementary questions on Schedule Q1.</t>
        </r>
      </text>
    </comment>
    <comment ref="A31" authorId="0" shapeId="0" xr:uid="{65FD11B0-ED5F-4635-9C4C-1FAE94CBDEF7}">
      <text>
        <r>
          <rPr>
            <sz val="9"/>
            <color indexed="81"/>
            <rFont val="Tahoma"/>
            <family val="2"/>
          </rPr>
          <t>If the agency has received funding from BC Housing for rental subsidies, please report the total funding amounts in this section.
Please also answer BC Housing supplementary questions on Schedule Q1.</t>
        </r>
      </text>
    </comment>
    <comment ref="A69" authorId="0" shapeId="0" xr:uid="{EE765E43-981B-4960-8067-8C693D7333BF}">
      <text>
        <r>
          <rPr>
            <sz val="9"/>
            <color indexed="81"/>
            <rFont val="Tahoma"/>
            <family val="2"/>
          </rPr>
          <t>Please see 'Flow Through Funding' on Schedule H2.</t>
        </r>
      </text>
    </comment>
    <comment ref="B69" authorId="0" shapeId="0" xr:uid="{684B62F8-FE4C-45DC-8D75-89BE978EA572}">
      <text>
        <r>
          <rPr>
            <sz val="9"/>
            <color indexed="81"/>
            <rFont val="Tahoma"/>
            <family val="2"/>
          </rPr>
          <t xml:space="preserve">Calculated from Schedule H2. </t>
        </r>
      </text>
    </comment>
    <comment ref="C69" authorId="0" shapeId="0" xr:uid="{1A661806-FAFD-4949-881B-055BE26A0BD5}">
      <text>
        <r>
          <rPr>
            <sz val="9"/>
            <color indexed="81"/>
            <rFont val="Tahoma"/>
            <family val="2"/>
          </rPr>
          <t xml:space="preserve">Calculated from Schedule H2. </t>
        </r>
      </text>
    </comment>
    <comment ref="A70" authorId="0" shapeId="0" xr:uid="{75A01FF9-8DF6-44C2-8F3D-886E108D8A20}">
      <text>
        <r>
          <rPr>
            <u/>
            <sz val="9"/>
            <color indexed="81"/>
            <rFont val="Tahoma"/>
            <family val="2"/>
          </rPr>
          <t>Examples Include:</t>
        </r>
        <r>
          <rPr>
            <sz val="9"/>
            <color indexed="81"/>
            <rFont val="Tahoma"/>
            <family val="2"/>
          </rPr>
          <t xml:space="preserve">
Capital project grants, B.C. Community Climate grants, other Crown Corporations (ie. Innovate BC.), etc. </t>
        </r>
      </text>
    </comment>
    <comment ref="A76" authorId="0" shapeId="0" xr:uid="{640168F2-27A9-4F5D-99C9-5F02BEBBF4E3}">
      <text>
        <r>
          <rPr>
            <u/>
            <sz val="9"/>
            <color indexed="81"/>
            <rFont val="Tahoma"/>
            <family val="2"/>
          </rPr>
          <t xml:space="preserve">Examples Include: </t>
        </r>
        <r>
          <rPr>
            <sz val="9"/>
            <color indexed="81"/>
            <rFont val="Tahoma"/>
            <family val="2"/>
          </rPr>
          <t xml:space="preserve">
Rent received from tenants, donations, private sponsorships, subsides, user fees, thrift stores, social enterprise revenue, etc.</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7" authorId="0" shapeId="0" xr:uid="{00000000-0006-0000-0A00-000001000000}">
      <text>
        <r>
          <rPr>
            <sz val="9"/>
            <color indexed="81"/>
            <rFont val="Tahoma"/>
            <family val="2"/>
          </rPr>
          <t>Please report the sum of couples and families under "Family Rate", since EHC rates are the same for both.</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David Lin</author>
    <author>Natalie Hoi</author>
  </authors>
  <commentList>
    <comment ref="C13" authorId="0" shapeId="0" xr:uid="{00000000-0006-0000-0B00-000002000000}">
      <text>
        <r>
          <rPr>
            <sz val="9"/>
            <color indexed="81"/>
            <rFont val="Tahoma"/>
            <family val="2"/>
          </rPr>
          <t xml:space="preserve">The salary amount an individual earned if they worked full-time for the entire year. This amount can be found on the employment contract.
Do not include any pensions or benefits.
</t>
        </r>
      </text>
    </comment>
    <comment ref="R13" authorId="1" shapeId="0" xr:uid="{0D387670-D902-4CFB-A97F-89E686DD7FDE}">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W13" authorId="0" shapeId="0" xr:uid="{00000000-0006-0000-0B00-000004000000}">
      <text>
        <r>
          <rPr>
            <sz val="9"/>
            <color indexed="81"/>
            <rFont val="Tahoma"/>
            <family val="2"/>
          </rPr>
          <t>May not be applicable to all classifications.</t>
        </r>
      </text>
    </comment>
    <comment ref="D14" authorId="0" shapeId="0" xr:uid="{00000000-0006-0000-0B00-000005000000}">
      <text>
        <r>
          <rPr>
            <sz val="9"/>
            <color indexed="81"/>
            <rFont val="Tahoma"/>
            <family val="2"/>
          </rPr>
          <t>Please report any other cash compensation in Schedule D2 under "All Other Wage Costs".</t>
        </r>
      </text>
    </comment>
    <comment ref="E14" authorId="0" shapeId="0" xr:uid="{D14D5D8F-6406-40D5-A99E-60393C9687B1}">
      <text>
        <r>
          <rPr>
            <sz val="9"/>
            <color indexed="81"/>
            <rFont val="Tahoma"/>
            <family val="2"/>
          </rPr>
          <t xml:space="preserve">Expenses and allowances that are </t>
        </r>
        <r>
          <rPr>
            <b/>
            <u/>
            <sz val="9"/>
            <color indexed="81"/>
            <rFont val="Tahoma"/>
            <family val="2"/>
          </rPr>
          <t>part of the</t>
        </r>
        <r>
          <rPr>
            <sz val="9"/>
            <color indexed="81"/>
            <rFont val="Tahoma"/>
            <family val="2"/>
          </rPr>
          <t xml:space="preserve"> </t>
        </r>
        <r>
          <rPr>
            <b/>
            <u/>
            <sz val="9"/>
            <color indexed="81"/>
            <rFont val="Tahoma"/>
            <family val="2"/>
          </rPr>
          <t xml:space="preserve">compensation package. </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t>
        </r>
      </text>
    </comment>
    <comment ref="F14" authorId="0" shapeId="0" xr:uid="{00000000-0006-0000-0B00-000007000000}">
      <text>
        <r>
          <rPr>
            <sz val="9"/>
            <color indexed="81"/>
            <rFont val="Tahoma"/>
            <family val="2"/>
          </rPr>
          <t>Please report any other cash compensation in Schedule D2 under "All Other Wage Costs".</t>
        </r>
      </text>
    </comment>
    <comment ref="G14" authorId="0" shapeId="0" xr:uid="{CF168138-1CEA-477F-83F0-AEA24B98FFD8}">
      <text>
        <r>
          <rPr>
            <sz val="9"/>
            <color indexed="81"/>
            <rFont val="Tahoma"/>
            <family val="2"/>
          </rPr>
          <t xml:space="preserve">Expenses and allowances that are </t>
        </r>
        <r>
          <rPr>
            <b/>
            <u/>
            <sz val="9"/>
            <color indexed="81"/>
            <rFont val="Tahoma"/>
            <family val="2"/>
          </rPr>
          <t xml:space="preserve">part of the compensation package. </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
</t>
        </r>
      </text>
    </comment>
    <comment ref="K14" authorId="1" shapeId="0" xr:uid="{C2894746-7693-4312-A7B7-AFAEF2F3FF64}">
      <text>
        <r>
          <rPr>
            <sz val="9"/>
            <color indexed="81"/>
            <rFont val="Tahoma"/>
            <family val="2"/>
          </rPr>
          <t>This includes employees on leave who remain employed with the agency.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D14" authorId="0" shapeId="0" xr:uid="{00000000-0006-0000-0C00-000001000000}">
      <text>
        <r>
          <rPr>
            <sz val="9"/>
            <color indexed="81"/>
            <rFont val="Tahoma"/>
            <family val="2"/>
          </rPr>
          <t>Seniority of the highest-ranking employee, typically titled Executive Director, CEO, or similar. Include ED/CEO equivalents (e.g., Owner).</t>
        </r>
      </text>
    </comment>
    <comment ref="Q17" authorId="0" shapeId="0" xr:uid="{00000000-0006-0000-0C00-000002000000}">
      <text>
        <r>
          <rPr>
            <sz val="9"/>
            <color indexed="81"/>
            <rFont val="Tahoma"/>
            <family val="2"/>
          </rPr>
          <t>Please report the sum of couples and families under "Family Rate", since EHC rates are the same for both.</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Natalie Hoi</author>
    <author>David Lin</author>
  </authors>
  <commentList>
    <comment ref="B18" authorId="0" shapeId="0" xr:uid="{76D2BCC4-EB60-4654-872D-FD37B20EA2FC}">
      <text>
        <r>
          <rPr>
            <sz val="9"/>
            <color indexed="81"/>
            <rFont val="Tahoma"/>
            <family val="2"/>
          </rPr>
          <t xml:space="preserve">Red cells below indicate that the number of </t>
        </r>
        <r>
          <rPr>
            <b/>
            <sz val="9"/>
            <color indexed="81"/>
            <rFont val="Tahoma"/>
            <family val="2"/>
          </rPr>
          <t xml:space="preserve">Provincially-Funded active Bargaining Unit </t>
        </r>
        <r>
          <rPr>
            <sz val="9"/>
            <color indexed="81"/>
            <rFont val="Tahoma"/>
            <family val="2"/>
          </rPr>
          <t>employees do not align with the reported total under 'Number of Active Employees by Region' and/or by Union.</t>
        </r>
      </text>
    </comment>
    <comment ref="C18" authorId="0" shapeId="0" xr:uid="{59F4B2A1-FF01-492C-A24C-1AFBE7E133DE}">
      <text>
        <r>
          <rPr>
            <sz val="9"/>
            <color indexed="81"/>
            <rFont val="Tahoma"/>
            <family val="2"/>
          </rPr>
          <t xml:space="preserve">Red cells below indicate that the number of </t>
        </r>
        <r>
          <rPr>
            <b/>
            <sz val="9"/>
            <color indexed="81"/>
            <rFont val="Tahoma"/>
            <family val="2"/>
          </rPr>
          <t xml:space="preserve">Provincially-Funded active Management and Excluded </t>
        </r>
        <r>
          <rPr>
            <sz val="9"/>
            <color indexed="81"/>
            <rFont val="Tahoma"/>
            <family val="2"/>
          </rPr>
          <t>employees do not align with the reported total under 'Number of Active Employees by Region'.</t>
        </r>
      </text>
    </comment>
    <comment ref="D18" authorId="0" shapeId="0" xr:uid="{9F822261-BC3E-4829-92AB-2D278528387C}">
      <text>
        <r>
          <rPr>
            <sz val="9"/>
            <color indexed="81"/>
            <rFont val="Tahoma"/>
            <family val="2"/>
          </rPr>
          <t xml:space="preserve">Red cells below indicate that the number of </t>
        </r>
        <r>
          <rPr>
            <b/>
            <sz val="9"/>
            <color indexed="81"/>
            <rFont val="Tahoma"/>
            <family val="2"/>
          </rPr>
          <t>Provincially Funded active Non-Union</t>
        </r>
        <r>
          <rPr>
            <sz val="9"/>
            <color indexed="81"/>
            <rFont val="Tahoma"/>
            <family val="2"/>
          </rPr>
          <t xml:space="preserve"> employees do not align with the reported total under 'Number of Active Employees by Region'.</t>
        </r>
      </text>
    </comment>
    <comment ref="E18" authorId="0" shapeId="0" xr:uid="{1398149E-6C36-4382-8E24-06E6A05A347D}">
      <text>
        <r>
          <rPr>
            <sz val="9"/>
            <color indexed="81"/>
            <rFont val="Tahoma"/>
            <family val="2"/>
          </rPr>
          <t xml:space="preserve">Red cells below indicate that the number of </t>
        </r>
        <r>
          <rPr>
            <b/>
            <sz val="9"/>
            <color indexed="81"/>
            <rFont val="Tahoma"/>
            <family val="2"/>
          </rPr>
          <t>Non-Provincially Funded active Bargaining Unit</t>
        </r>
        <r>
          <rPr>
            <sz val="9"/>
            <color indexed="81"/>
            <rFont val="Tahoma"/>
            <family val="2"/>
          </rPr>
          <t xml:space="preserve"> employees do not align with the reported total under 'Number of Active Employees by Region' and/or by Union.</t>
        </r>
      </text>
    </comment>
    <comment ref="F18" authorId="0" shapeId="0" xr:uid="{76A28BA4-5500-400B-8E65-4D9245C9257F}">
      <text>
        <r>
          <rPr>
            <sz val="9"/>
            <color indexed="81"/>
            <rFont val="Tahoma"/>
            <family val="2"/>
          </rPr>
          <t xml:space="preserve">Red cells below indicate that the number of </t>
        </r>
        <r>
          <rPr>
            <b/>
            <sz val="9"/>
            <color indexed="81"/>
            <rFont val="Tahoma"/>
            <family val="2"/>
          </rPr>
          <t xml:space="preserve">Non-Provincially Funded active Management &amp; Excluded </t>
        </r>
        <r>
          <rPr>
            <sz val="9"/>
            <color indexed="81"/>
            <rFont val="Tahoma"/>
            <family val="2"/>
          </rPr>
          <t>employees do not align with the reported Management total under 'Number of Active Employees by Region'.</t>
        </r>
      </text>
    </comment>
    <comment ref="G18" authorId="0" shapeId="0" xr:uid="{F36BF465-07E9-4AED-944F-41F63CD63D09}">
      <text>
        <r>
          <rPr>
            <sz val="9"/>
            <color indexed="81"/>
            <rFont val="Tahoma"/>
            <family val="2"/>
          </rPr>
          <t>Red cells below indicate that the number of</t>
        </r>
        <r>
          <rPr>
            <b/>
            <sz val="9"/>
            <color indexed="81"/>
            <rFont val="Tahoma"/>
            <family val="2"/>
          </rPr>
          <t xml:space="preserve"> Non-Provincially Funded active</t>
        </r>
        <r>
          <rPr>
            <sz val="9"/>
            <color indexed="81"/>
            <rFont val="Tahoma"/>
            <family val="2"/>
          </rPr>
          <t xml:space="preserve"> </t>
        </r>
        <r>
          <rPr>
            <b/>
            <sz val="9"/>
            <color indexed="81"/>
            <rFont val="Tahoma"/>
            <family val="2"/>
          </rPr>
          <t xml:space="preserve">Non-Union </t>
        </r>
        <r>
          <rPr>
            <sz val="9"/>
            <color indexed="81"/>
            <rFont val="Tahoma"/>
            <family val="2"/>
          </rPr>
          <t>employees do not align with the reported total under 'Number of Active Employees by Region'.</t>
        </r>
      </text>
    </comment>
    <comment ref="J18" authorId="1" shapeId="0" xr:uid="{00000000-0006-0000-0D00-000001000000}">
      <text>
        <r>
          <rPr>
            <sz val="9"/>
            <color indexed="81"/>
            <rFont val="Tahoma"/>
            <family val="2"/>
          </rPr>
          <t>Automatically calculated from Schedules A1.</t>
        </r>
      </text>
    </comment>
    <comment ref="K18" authorId="1" shapeId="0" xr:uid="{00000000-0006-0000-0D00-000002000000}">
      <text>
        <r>
          <rPr>
            <sz val="9"/>
            <color indexed="81"/>
            <rFont val="Tahoma"/>
            <family val="2"/>
          </rPr>
          <t>Automatically calculated from Schedule C1.</t>
        </r>
      </text>
    </comment>
    <comment ref="L18" authorId="1" shapeId="0" xr:uid="{00000000-0006-0000-0D00-000003000000}">
      <text>
        <r>
          <rPr>
            <sz val="9"/>
            <color indexed="81"/>
            <rFont val="Tahoma"/>
            <family val="2"/>
          </rPr>
          <t>Automatically calculated from Schedule B1.</t>
        </r>
      </text>
    </comment>
    <comment ref="M18" authorId="1" shapeId="0" xr:uid="{00000000-0006-0000-0D00-000004000000}">
      <text>
        <r>
          <rPr>
            <sz val="9"/>
            <color indexed="81"/>
            <rFont val="Tahoma"/>
            <family val="2"/>
          </rPr>
          <t>Automatically calculated from Schedules A1.</t>
        </r>
      </text>
    </comment>
    <comment ref="N18" authorId="1" shapeId="0" xr:uid="{00000000-0006-0000-0D00-000005000000}">
      <text>
        <r>
          <rPr>
            <sz val="9"/>
            <color indexed="81"/>
            <rFont val="Tahoma"/>
            <family val="2"/>
          </rPr>
          <t>Automatically calculated from Schedule C1.</t>
        </r>
      </text>
    </comment>
    <comment ref="O18" authorId="1" shapeId="0" xr:uid="{00000000-0006-0000-0D00-000006000000}">
      <text>
        <r>
          <rPr>
            <sz val="9"/>
            <color indexed="81"/>
            <rFont val="Tahoma"/>
            <family val="2"/>
          </rPr>
          <t>Automatically calculated from Schedule B1.</t>
        </r>
      </text>
    </comment>
    <comment ref="J19" authorId="1" shapeId="0" xr:uid="{00000000-0006-0000-0D00-000007000000}">
      <text>
        <r>
          <rPr>
            <sz val="9"/>
            <color indexed="81"/>
            <rFont val="Tahoma"/>
            <family val="2"/>
          </rPr>
          <t>Automatically calculated from Schedules A1.</t>
        </r>
      </text>
    </comment>
    <comment ref="L19" authorId="1" shapeId="0" xr:uid="{00000000-0006-0000-0D00-000008000000}">
      <text>
        <r>
          <rPr>
            <sz val="9"/>
            <color indexed="81"/>
            <rFont val="Tahoma"/>
            <family val="2"/>
          </rPr>
          <t>Automatically calculated from Schedule B1.</t>
        </r>
      </text>
    </comment>
    <comment ref="M19" authorId="1" shapeId="0" xr:uid="{00000000-0006-0000-0D00-000009000000}">
      <text>
        <r>
          <rPr>
            <sz val="9"/>
            <color indexed="81"/>
            <rFont val="Tahoma"/>
            <family val="2"/>
          </rPr>
          <t>Automatically calculated from Schedules A1.</t>
        </r>
      </text>
    </comment>
    <comment ref="O19" authorId="1" shapeId="0" xr:uid="{00000000-0006-0000-0D00-00000A000000}">
      <text>
        <r>
          <rPr>
            <sz val="9"/>
            <color indexed="81"/>
            <rFont val="Tahoma"/>
            <family val="2"/>
          </rPr>
          <t>Automatically calculated from Schedule B1.</t>
        </r>
      </text>
    </comment>
    <comment ref="B27" authorId="0" shapeId="0" xr:uid="{10518949-5776-45F5-8995-A67EC299F093}">
      <text>
        <r>
          <rPr>
            <sz val="9"/>
            <color indexed="81"/>
            <rFont val="Tahoma"/>
            <family val="2"/>
          </rPr>
          <t xml:space="preserve">Red cells indicate a discrepancy between the number of </t>
        </r>
        <r>
          <rPr>
            <b/>
            <sz val="9"/>
            <color indexed="81"/>
            <rFont val="Tahoma"/>
            <family val="2"/>
          </rPr>
          <t>Provincially Funded active Bargaining Unit</t>
        </r>
        <r>
          <rPr>
            <sz val="9"/>
            <color indexed="81"/>
            <rFont val="Tahoma"/>
            <family val="2"/>
          </rPr>
          <t xml:space="preserve"> employees reported under 'Number of Active Employees' and/or by Union.</t>
        </r>
      </text>
    </comment>
    <comment ref="C27" authorId="0" shapeId="0" xr:uid="{250C8C3A-F7B8-4C92-ACE8-AA109009AC46}">
      <text>
        <r>
          <rPr>
            <sz val="9"/>
            <color indexed="81"/>
            <rFont val="Tahoma"/>
            <family val="2"/>
          </rPr>
          <t xml:space="preserve">Red cells indicate a discrepancy between the number of </t>
        </r>
        <r>
          <rPr>
            <b/>
            <sz val="9"/>
            <color indexed="81"/>
            <rFont val="Tahoma"/>
            <family val="2"/>
          </rPr>
          <t>Provincially Funded active Management &amp; Excluded</t>
        </r>
        <r>
          <rPr>
            <sz val="9"/>
            <color indexed="81"/>
            <rFont val="Tahoma"/>
            <family val="2"/>
          </rPr>
          <t xml:space="preserve"> employees reported under 'Number of Active Employees'.</t>
        </r>
      </text>
    </comment>
    <comment ref="D27" authorId="0" shapeId="0" xr:uid="{F9BF4FD3-2078-4A78-A96E-0AEAF6B7F6F1}">
      <text>
        <r>
          <rPr>
            <sz val="9"/>
            <color indexed="81"/>
            <rFont val="Tahoma"/>
            <family val="2"/>
          </rPr>
          <t xml:space="preserve">Red cells indicate a discrepancy between the number of </t>
        </r>
        <r>
          <rPr>
            <b/>
            <sz val="9"/>
            <color indexed="81"/>
            <rFont val="Tahoma"/>
            <family val="2"/>
          </rPr>
          <t>Provincially Funded active Non-Union</t>
        </r>
        <r>
          <rPr>
            <sz val="9"/>
            <color indexed="81"/>
            <rFont val="Tahoma"/>
            <family val="2"/>
          </rPr>
          <t xml:space="preserve"> employees reported under 'Number of Active Employees'.</t>
        </r>
      </text>
    </comment>
    <comment ref="E27" authorId="0" shapeId="0" xr:uid="{85F77487-8D75-4494-9AAD-8B60F17A8732}">
      <text>
        <r>
          <rPr>
            <sz val="9"/>
            <color indexed="81"/>
            <rFont val="Tahoma"/>
            <family val="2"/>
          </rPr>
          <t xml:space="preserve">Red cells indicate a discrepancy between the number of </t>
        </r>
        <r>
          <rPr>
            <b/>
            <sz val="9"/>
            <color indexed="81"/>
            <rFont val="Tahoma"/>
            <family val="2"/>
          </rPr>
          <t>Non-Provincially Funded active Bargaining Unit</t>
        </r>
        <r>
          <rPr>
            <sz val="9"/>
            <color indexed="81"/>
            <rFont val="Tahoma"/>
            <family val="2"/>
          </rPr>
          <t xml:space="preserve"> employees reported under 'Number of Active Employees' and/or by Union.</t>
        </r>
      </text>
    </comment>
    <comment ref="F27" authorId="0" shapeId="0" xr:uid="{F447886E-974B-4E37-AC61-0B2397CE45D8}">
      <text>
        <r>
          <rPr>
            <sz val="9"/>
            <color indexed="81"/>
            <rFont val="Tahoma"/>
            <family val="2"/>
          </rPr>
          <t xml:space="preserve">Red cells indicate a discrepancy between the number of </t>
        </r>
        <r>
          <rPr>
            <b/>
            <sz val="9"/>
            <color indexed="81"/>
            <rFont val="Tahoma"/>
            <family val="2"/>
          </rPr>
          <t xml:space="preserve">Non-Provincially Funded active Management &amp; Excluded </t>
        </r>
        <r>
          <rPr>
            <sz val="9"/>
            <color indexed="81"/>
            <rFont val="Tahoma"/>
            <family val="2"/>
          </rPr>
          <t>employees reported under 'Number of Active Employees'.</t>
        </r>
      </text>
    </comment>
    <comment ref="G27" authorId="0" shapeId="0" xr:uid="{E0D4DC0B-8AD4-44A6-92DA-42B17338CD2D}">
      <text>
        <r>
          <rPr>
            <sz val="9"/>
            <color indexed="81"/>
            <rFont val="Tahoma"/>
            <family val="2"/>
          </rPr>
          <t xml:space="preserve">Red cells indicate a discrepancy between the number of </t>
        </r>
        <r>
          <rPr>
            <b/>
            <sz val="9"/>
            <color indexed="81"/>
            <rFont val="Tahoma"/>
            <family val="2"/>
          </rPr>
          <t xml:space="preserve">Non-Provincially Funded active Non-Union </t>
        </r>
        <r>
          <rPr>
            <sz val="9"/>
            <color indexed="81"/>
            <rFont val="Tahoma"/>
            <family val="2"/>
          </rPr>
          <t>employees reported under 'Number of Active Employees'.</t>
        </r>
      </text>
    </comment>
    <comment ref="A28" authorId="1" shapeId="0" xr:uid="{00000000-0006-0000-0D00-00000B000000}">
      <text>
        <r>
          <rPr>
            <b/>
            <sz val="9"/>
            <color indexed="81"/>
            <rFont val="Tahoma"/>
            <family val="2"/>
          </rPr>
          <t>East Kootenay</t>
        </r>
        <r>
          <rPr>
            <sz val="9"/>
            <color indexed="81"/>
            <rFont val="Tahoma"/>
            <family val="2"/>
          </rPr>
          <t xml:space="preserve">:
Cranbrook; Creston; Fernie (Elkford, Sparwood); Golden; Kimberley; Windermere (Invermere, Radium Hot Springs);
</t>
        </r>
        <r>
          <rPr>
            <b/>
            <sz val="9"/>
            <color indexed="81"/>
            <rFont val="Tahoma"/>
            <family val="2"/>
          </rPr>
          <t>Kootenay Boundary</t>
        </r>
        <r>
          <rPr>
            <sz val="9"/>
            <color indexed="81"/>
            <rFont val="Tahoma"/>
            <family val="2"/>
          </rPr>
          <t xml:space="preserve">:
Arrow Lakes (Nakusp, New Denver, Silverton); Castlegar; Grand Forks; Kettle Valley (Greenwood, Midway); Kootenay Lake (Kaslo); Nelson (Salmo, Slocan); Trail (Fruitvale, Montrose, Rossland, Warfield);  
</t>
        </r>
        <r>
          <rPr>
            <b/>
            <sz val="9"/>
            <color indexed="81"/>
            <rFont val="Tahoma"/>
            <family val="2"/>
          </rPr>
          <t>Okanagan</t>
        </r>
        <r>
          <rPr>
            <sz val="9"/>
            <color indexed="81"/>
            <rFont val="Tahoma"/>
            <family val="2"/>
          </rPr>
          <t xml:space="preserve">:
Armstrong-Spallumcheen; Central Okanagan (Kelowna, Lake Country, Peachland, West Kelowna); Enderby; Keremeos; Southern Okanagan (Oliver, Osoyoos); Penticton; Princeton; Summerland; Vernon (Coldstream, Lumby); 
</t>
        </r>
        <r>
          <rPr>
            <b/>
            <sz val="9"/>
            <color indexed="81"/>
            <rFont val="Tahoma"/>
            <family val="2"/>
          </rPr>
          <t>Thompson Cariboo Shuswap</t>
        </r>
        <r>
          <rPr>
            <sz val="9"/>
            <color indexed="81"/>
            <rFont val="Tahoma"/>
            <family val="2"/>
          </rPr>
          <t>:
100 Mile House; Cariboo-Chilcotin (Williams Lake); Lillooet; Merritt; North Thompson; Revelstoke; South Cariboo (Ashcroft, Cache Creek, Clinton, Lytton); Kamloops (Chase, Logan Lake); Salmon Arm (Sicamous)</t>
        </r>
      </text>
    </comment>
    <comment ref="A29" authorId="1" shapeId="0" xr:uid="{00000000-0006-0000-0D00-00000C000000}">
      <text>
        <r>
          <rPr>
            <b/>
            <sz val="9"/>
            <color indexed="81"/>
            <rFont val="Tahoma"/>
            <family val="2"/>
          </rPr>
          <t>Fraser East</t>
        </r>
        <r>
          <rPr>
            <sz val="9"/>
            <color indexed="81"/>
            <rFont val="Tahoma"/>
            <family val="2"/>
          </rPr>
          <t xml:space="preserve">:
Abbotsford; Agassiz-Harrison (Harrison Hot Springs, Kent); Chilliwack; Hope; Mission;
</t>
        </r>
        <r>
          <rPr>
            <b/>
            <sz val="9"/>
            <color indexed="81"/>
            <rFont val="Tahoma"/>
            <family val="2"/>
          </rPr>
          <t>Fraser North</t>
        </r>
        <r>
          <rPr>
            <sz val="9"/>
            <color indexed="81"/>
            <rFont val="Tahoma"/>
            <family val="2"/>
          </rPr>
          <t xml:space="preserve">:
Burnaby; Coquitlam (Anmore, Belcarra, Maple Ridge, Pitt Meadows, Port Coquitlam, Port Moody); New Westminster
</t>
        </r>
        <r>
          <rPr>
            <b/>
            <sz val="9"/>
            <color indexed="81"/>
            <rFont val="Tahoma"/>
            <family val="2"/>
          </rPr>
          <t>Fraser South</t>
        </r>
        <r>
          <rPr>
            <sz val="9"/>
            <color indexed="81"/>
            <rFont val="Tahoma"/>
            <family val="2"/>
          </rPr>
          <t>:
Delta; Langley; Surrey; White Rock</t>
        </r>
      </text>
    </comment>
    <comment ref="A30" authorId="1" shapeId="0" xr:uid="{00000000-0006-0000-0D00-00000D000000}">
      <text>
        <r>
          <rPr>
            <b/>
            <sz val="9"/>
            <color indexed="81"/>
            <rFont val="Tahoma"/>
            <family val="2"/>
          </rPr>
          <t>Northwest</t>
        </r>
        <r>
          <rPr>
            <sz val="9"/>
            <color indexed="81"/>
            <rFont val="Tahoma"/>
            <family val="2"/>
          </rPr>
          <t xml:space="preserve">:
Kitimat; Nisga'a; Prince Rupert (Port Edward); Queen Charlotte (Massett, Port Clements); Smithers (Houston, Telkwa); Snow Country (Stewart); Stikine; Telegraph Creek; Terrace; Upper Skeena (Hazelton, New Hazelton);
</t>
        </r>
        <r>
          <rPr>
            <b/>
            <sz val="9"/>
            <color indexed="81"/>
            <rFont val="Tahoma"/>
            <family val="2"/>
          </rPr>
          <t>Northern Interior</t>
        </r>
        <r>
          <rPr>
            <sz val="9"/>
            <color indexed="81"/>
            <rFont val="Tahoma"/>
            <family val="2"/>
          </rPr>
          <t xml:space="preserve">:
Burns Lake (Granisle); Nechako (Fort St. James, Fraser Lake, Vanderhoof); Prince George (Mackenzie); Quesnel (Wells)
</t>
        </r>
        <r>
          <rPr>
            <b/>
            <sz val="9"/>
            <color indexed="81"/>
            <rFont val="Tahoma"/>
            <family val="2"/>
          </rPr>
          <t>Northeast</t>
        </r>
        <r>
          <rPr>
            <sz val="9"/>
            <color indexed="81"/>
            <rFont val="Tahoma"/>
            <family val="2"/>
          </rPr>
          <t>:
Fort Nelson; Peace River North (Fort St. John, Hudson's Hope, Taylor); Peace River South (Chetwynd, Dawson Creek, Pouce Coupe, Tumber Ridge)</t>
        </r>
      </text>
    </comment>
    <comment ref="A31" authorId="1" shapeId="0" xr:uid="{00000000-0006-0000-0D00-00000E000000}">
      <text>
        <r>
          <rPr>
            <b/>
            <sz val="9"/>
            <color indexed="81"/>
            <rFont val="Tahoma"/>
            <family val="2"/>
          </rPr>
          <t>Richmond</t>
        </r>
        <r>
          <rPr>
            <sz val="9"/>
            <color indexed="81"/>
            <rFont val="Tahoma"/>
            <family val="2"/>
          </rPr>
          <t xml:space="preserve">;
</t>
        </r>
        <r>
          <rPr>
            <b/>
            <sz val="9"/>
            <color indexed="81"/>
            <rFont val="Tahoma"/>
            <family val="2"/>
          </rPr>
          <t>Vancouver</t>
        </r>
        <r>
          <rPr>
            <sz val="9"/>
            <color indexed="81"/>
            <rFont val="Tahoma"/>
            <family val="2"/>
          </rPr>
          <t xml:space="preserve">;
</t>
        </r>
        <r>
          <rPr>
            <b/>
            <sz val="9"/>
            <color indexed="81"/>
            <rFont val="Tahoma"/>
            <family val="2"/>
          </rPr>
          <t>North Shore/Coast Garibaldi</t>
        </r>
        <r>
          <rPr>
            <sz val="9"/>
            <color indexed="81"/>
            <rFont val="Tahoma"/>
            <family val="2"/>
          </rPr>
          <t>:
Bella Coola Valley (Anahim Lake, Hagensborg); Bowen Island; Central Coast; Howe Sound (Pemberton, Squamish, Whistler); North Vancouver; Powell River; Sunshine Coast (Gibsons, Sechelt); West Vancouver</t>
        </r>
      </text>
    </comment>
    <comment ref="A32" authorId="1" shapeId="0" xr:uid="{3F1F4B72-4133-408A-909B-2F41E7F24287}">
      <text>
        <r>
          <rPr>
            <b/>
            <sz val="9"/>
            <color indexed="81"/>
            <rFont val="Tahoma"/>
            <family val="2"/>
          </rPr>
          <t>South Vancouver Island</t>
        </r>
        <r>
          <rPr>
            <sz val="9"/>
            <color indexed="81"/>
            <rFont val="Tahoma"/>
            <family val="2"/>
          </rPr>
          <t xml:space="preserve">:
Greater Victoria (Esquimalt, Oak Bay, View Royal); Gulf Islands; Saanich (North Saanich; Sidney); Sooke (Colwood, Highlands, Langford, Metchosin);
</t>
        </r>
        <r>
          <rPr>
            <b/>
            <sz val="9"/>
            <color indexed="81"/>
            <rFont val="Tahoma"/>
            <family val="2"/>
          </rPr>
          <t>Central Vancouver Island</t>
        </r>
        <r>
          <rPr>
            <sz val="9"/>
            <color indexed="81"/>
            <rFont val="Tahoma"/>
            <family val="2"/>
          </rPr>
          <t xml:space="preserve">:
Alberni (Port Alberni, Tofino, Ucluelet); Cowichan (North Cowichan, Duncan); Ladysmith; Lake Cowichan; Nanaimo; Qualicum (Qualicum Beach, Parksville);
</t>
        </r>
        <r>
          <rPr>
            <b/>
            <sz val="9"/>
            <color indexed="81"/>
            <rFont val="Tahoma"/>
            <family val="2"/>
          </rPr>
          <t>North Vancouver Island</t>
        </r>
        <r>
          <rPr>
            <sz val="9"/>
            <color indexed="81"/>
            <rFont val="Tahoma"/>
            <family val="2"/>
          </rPr>
          <t>:
Campbell River (Sayward); Courtney (Comox, Courtney, Cumberland); Vancouver Island North (Alert Bay, Port Alice, Port Hardy, Port McNeil); Vancouver Island West (Gold River, Tahsis, Zeballos)</t>
        </r>
      </text>
    </comment>
    <comment ref="B38" authorId="0" shapeId="0" xr:uid="{F5E60F1B-7E3F-4969-B895-A3713973ADB7}">
      <text>
        <r>
          <rPr>
            <sz val="9"/>
            <color indexed="81"/>
            <rFont val="Tahoma"/>
            <family val="2"/>
          </rPr>
          <t>Red cells may indicate discrepancies in the Provincially Funded active Bargaining Unit totals, or a missing Union name (A39:A43).</t>
        </r>
      </text>
    </comment>
    <comment ref="E38" authorId="0" shapeId="0" xr:uid="{96ED1462-1470-4BD8-9303-8584968786EC}">
      <text>
        <r>
          <rPr>
            <sz val="9"/>
            <color indexed="81"/>
            <rFont val="Tahoma"/>
            <family val="2"/>
          </rPr>
          <t>Red cells may indicate discrepancies in the Provincially Funded active Bargaining Unit totals, or a missing Union name (A39:A43).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C12" authorId="0" shapeId="0" xr:uid="{6AA7D0EC-51E4-486E-B259-E336514A77B0}">
      <text>
        <r>
          <rPr>
            <sz val="9"/>
            <color indexed="81"/>
            <rFont val="Tahoma"/>
            <family val="2"/>
          </rPr>
          <t>Automatically calculated from the Home Schedule.</t>
        </r>
      </text>
    </comment>
    <comment ref="G12" authorId="0" shapeId="0" xr:uid="{D292932E-E914-4A65-9605-C98CD14F0656}">
      <text>
        <r>
          <rPr>
            <sz val="9"/>
            <color indexed="81"/>
            <rFont val="Tahoma"/>
            <family val="2"/>
          </rPr>
          <t>Automatically calculated from the Home Schedule.</t>
        </r>
      </text>
    </comment>
    <comment ref="C13" authorId="0" shapeId="0" xr:uid="{F12571FC-14D7-4317-B442-C4891FEF4D1D}">
      <text>
        <r>
          <rPr>
            <sz val="9"/>
            <color indexed="81"/>
            <rFont val="Tahoma"/>
            <family val="2"/>
          </rPr>
          <t>Automatically calculated from the Home Schedule.</t>
        </r>
      </text>
    </comment>
    <comment ref="G13" authorId="0" shapeId="0" xr:uid="{CB558F37-57B4-42B7-928C-B4D9235D7EC5}">
      <text>
        <r>
          <rPr>
            <sz val="9"/>
            <color indexed="81"/>
            <rFont val="Tahoma"/>
            <family val="2"/>
          </rPr>
          <t xml:space="preserve">Automatically calculated from Schedules D2 and C1.
</t>
        </r>
      </text>
    </comment>
    <comment ref="G14" authorId="1" shapeId="0" xr:uid="{F24E0205-411C-48C0-AED7-6F49D5F1A10B}">
      <text>
        <r>
          <rPr>
            <sz val="9"/>
            <color indexed="81"/>
            <rFont val="Tahoma"/>
            <family val="2"/>
          </rPr>
          <t>A red cell indicates compensation costs exceeding the funding reported on the Home Schedule.
If applicable, please verify all funding amounts have been captured on the Home Schedule.</t>
        </r>
      </text>
    </comment>
    <comment ref="C19" authorId="2" shapeId="0" xr:uid="{00000000-0006-0000-0E00-000001000000}">
      <text>
        <r>
          <rPr>
            <sz val="9"/>
            <color indexed="81"/>
            <rFont val="Tahoma"/>
            <family val="2"/>
          </rPr>
          <t>Automatically calculated from Schedules A1.</t>
        </r>
      </text>
    </comment>
    <comment ref="D19" authorId="2" shapeId="0" xr:uid="{00000000-0006-0000-0E00-000002000000}">
      <text>
        <r>
          <rPr>
            <sz val="9"/>
            <color indexed="81"/>
            <rFont val="Tahoma"/>
            <family val="2"/>
          </rPr>
          <t>Automatically calculated from Schedule C1.</t>
        </r>
      </text>
    </comment>
    <comment ref="E19" authorId="2" shapeId="0" xr:uid="{00000000-0006-0000-0E00-000003000000}">
      <text>
        <r>
          <rPr>
            <sz val="9"/>
            <color indexed="81"/>
            <rFont val="Tahoma"/>
            <family val="2"/>
          </rPr>
          <t>Automatically calculated from Schedule B1.</t>
        </r>
      </text>
    </comment>
    <comment ref="F19" authorId="2" shapeId="0" xr:uid="{00000000-0006-0000-0E00-000004000000}">
      <text>
        <r>
          <rPr>
            <sz val="9"/>
            <color indexed="81"/>
            <rFont val="Tahoma"/>
            <family val="2"/>
          </rPr>
          <t>Automatically calculated from Schedules A1.</t>
        </r>
      </text>
    </comment>
    <comment ref="G19" authorId="2" shapeId="0" xr:uid="{00000000-0006-0000-0E00-000005000000}">
      <text>
        <r>
          <rPr>
            <sz val="9"/>
            <color indexed="81"/>
            <rFont val="Tahoma"/>
            <family val="2"/>
          </rPr>
          <t>Automatically calculated from Schedule C1.</t>
        </r>
      </text>
    </comment>
    <comment ref="H19" authorId="2" shapeId="0" xr:uid="{00000000-0006-0000-0E00-000006000000}">
      <text>
        <r>
          <rPr>
            <sz val="9"/>
            <color indexed="81"/>
            <rFont val="Tahoma"/>
            <family val="2"/>
          </rPr>
          <t>Automatically calculated from Schedule B1.</t>
        </r>
      </text>
    </comment>
    <comment ref="C20" authorId="2" shapeId="0" xr:uid="{00000000-0006-0000-0E00-000007000000}">
      <text>
        <r>
          <rPr>
            <sz val="9"/>
            <color indexed="81"/>
            <rFont val="Tahoma"/>
            <family val="2"/>
          </rPr>
          <t>Automatically calculated from Schedules A1.</t>
        </r>
      </text>
    </comment>
    <comment ref="E20" authorId="2" shapeId="0" xr:uid="{00000000-0006-0000-0E00-000008000000}">
      <text>
        <r>
          <rPr>
            <sz val="9"/>
            <color indexed="81"/>
            <rFont val="Tahoma"/>
            <family val="2"/>
          </rPr>
          <t>Automatically calculated from Schedule B1.</t>
        </r>
      </text>
    </comment>
    <comment ref="F20" authorId="2" shapeId="0" xr:uid="{00000000-0006-0000-0E00-000009000000}">
      <text>
        <r>
          <rPr>
            <sz val="9"/>
            <color indexed="81"/>
            <rFont val="Tahoma"/>
            <family val="2"/>
          </rPr>
          <t>Automatically calculated from Schedules A1.</t>
        </r>
      </text>
    </comment>
    <comment ref="H20" authorId="2" shapeId="0" xr:uid="{00000000-0006-0000-0E00-00000A000000}">
      <text>
        <r>
          <rPr>
            <sz val="9"/>
            <color indexed="81"/>
            <rFont val="Tahoma"/>
            <family val="2"/>
          </rPr>
          <t>Automatically calculated from Schedule B1.</t>
        </r>
      </text>
    </comment>
    <comment ref="A23" authorId="1" shapeId="0" xr:uid="{74A1E5F9-772A-4D9C-AAFA-F474A65DAE58}">
      <text>
        <r>
          <rPr>
            <sz val="9"/>
            <color indexed="81"/>
            <rFont val="Tahoma"/>
            <family val="2"/>
          </rPr>
          <t>When an employee is compensated for vacation and statutory holiday pay, typically through a lump sum, instead of having paid vacation and statutory holiday days.</t>
        </r>
      </text>
    </comment>
    <comment ref="A24" authorId="1" shapeId="0" xr:uid="{D37D7710-001E-41FC-AA3C-80744FC14830}">
      <text>
        <r>
          <rPr>
            <u/>
            <sz val="9"/>
            <color indexed="81"/>
            <rFont val="Tahoma"/>
            <family val="2"/>
          </rPr>
          <t>Examples Include:</t>
        </r>
        <r>
          <rPr>
            <sz val="9"/>
            <color indexed="81"/>
            <rFont val="Tahoma"/>
            <family val="2"/>
          </rPr>
          <t xml:space="preserve">
Severance costs, retroactive payments, shift premiums, honoraria, one-time labour payments, etc.</t>
        </r>
      </text>
    </comment>
    <comment ref="A30" authorId="1" shapeId="0" xr:uid="{1CC616CD-35A0-4168-AE8C-63C4A85452E1}">
      <text>
        <r>
          <rPr>
            <sz val="9"/>
            <color indexed="81"/>
            <rFont val="Tahoma"/>
            <family val="2"/>
          </rPr>
          <t xml:space="preserve">Please </t>
        </r>
        <r>
          <rPr>
            <b/>
            <sz val="9"/>
            <color indexed="81"/>
            <rFont val="Tahoma"/>
            <family val="2"/>
          </rPr>
          <t>DO NOT</t>
        </r>
        <r>
          <rPr>
            <sz val="9"/>
            <color indexed="81"/>
            <rFont val="Tahoma"/>
            <family val="2"/>
          </rPr>
          <t xml:space="preserve"> include operational costs.
Examples of operational costs that </t>
        </r>
        <r>
          <rPr>
            <b/>
            <sz val="9"/>
            <color indexed="81"/>
            <rFont val="Tahoma"/>
            <family val="2"/>
          </rPr>
          <t>SHOULD NOT</t>
        </r>
        <r>
          <rPr>
            <sz val="9"/>
            <color indexed="81"/>
            <rFont val="Tahoma"/>
            <family val="2"/>
          </rPr>
          <t xml:space="preserve"> be included:
Client transportation, client meal plans, storage fees, stationary, etc.</t>
        </r>
      </text>
    </comment>
    <comment ref="A31" authorId="2" shapeId="0" xr:uid="{00000000-0006-0000-0E00-00000B000000}">
      <text>
        <r>
          <rPr>
            <sz val="9"/>
            <color indexed="81"/>
            <rFont val="Tahoma"/>
            <family val="2"/>
          </rPr>
          <t>Include only transportation allowances outlined in the Collective Agreement (26.9). Report all other car allowances in "Other Expenses and Allowances" below.</t>
        </r>
      </text>
    </comment>
    <comment ref="A32" authorId="2" shapeId="0" xr:uid="{00000000-0006-0000-0E00-00000C000000}">
      <text>
        <r>
          <rPr>
            <sz val="9"/>
            <color indexed="81"/>
            <rFont val="Tahoma"/>
            <family val="2"/>
          </rPr>
          <t>Include only reimbursed meal expenses on a per diem basis such as those outlined in the Collective Agreement (26.10).</t>
        </r>
      </text>
    </comment>
    <comment ref="A38" authorId="0" shapeId="0" xr:uid="{553A66C5-E355-47AE-93FD-A2BBCBB5AD52}">
      <text>
        <r>
          <rPr>
            <sz val="9"/>
            <color indexed="81"/>
            <rFont val="Tahoma"/>
            <family val="2"/>
          </rPr>
          <t>The split costs of health &amp; welfare benefits can be obtained by calling the agency's group benefit provider.</t>
        </r>
      </text>
    </comment>
    <comment ref="B47" authorId="0" shapeId="0" xr:uid="{B21B8599-08C5-4914-8723-FEB7000247EA}">
      <text>
        <r>
          <rPr>
            <sz val="9"/>
            <color indexed="81"/>
            <rFont val="Tahoma"/>
            <family val="2"/>
          </rPr>
          <t>RRSP -- Registered Retirement Savings Plan, United Way Pension Plan, etc.</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s>
  <commentList>
    <comment ref="B16" authorId="0" shapeId="0" xr:uid="{FAB0FDC3-9D91-41DE-BFA6-CC9F8B3CA480}">
      <text>
        <r>
          <rPr>
            <b/>
            <sz val="9"/>
            <color indexed="81"/>
            <rFont val="Tahoma"/>
            <family val="2"/>
          </rPr>
          <t>Classification:</t>
        </r>
        <r>
          <rPr>
            <sz val="9"/>
            <color indexed="81"/>
            <rFont val="Tahoma"/>
            <family val="2"/>
          </rPr>
          <t xml:space="preserve">
Accountant</t>
        </r>
      </text>
    </comment>
    <comment ref="H16" authorId="0" shapeId="0" xr:uid="{0AC6F786-A7E6-46DD-8F9B-5FEBEA773160}">
      <text>
        <r>
          <rPr>
            <b/>
            <sz val="9"/>
            <color indexed="81"/>
            <rFont val="Tahoma"/>
            <family val="2"/>
          </rPr>
          <t>Classification:</t>
        </r>
        <r>
          <rPr>
            <sz val="9"/>
            <color indexed="81"/>
            <rFont val="Tahoma"/>
            <family val="2"/>
          </rPr>
          <t xml:space="preserve">
Accountant</t>
        </r>
      </text>
    </comment>
    <comment ref="B17" authorId="0" shapeId="0" xr:uid="{E89CD5F7-E3E2-457D-869B-21B5F03318DB}">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H17" authorId="0" shapeId="0" xr:uid="{3D672848-ABED-4E17-9A5D-EBC847A53FE2}">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B18" authorId="0" shapeId="0" xr:uid="{F9432B3B-7CE2-4465-AE8B-589D76C2E53E}">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H18" authorId="0" shapeId="0" xr:uid="{B3BE673C-54F3-49B3-BB62-9CF176C4688B}">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B19" authorId="0" shapeId="0" xr:uid="{B68E3F08-CE5E-4233-A53D-79EB18D693E4}">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H19" authorId="0" shapeId="0" xr:uid="{E6F81C74-96E5-4947-8B24-2F4ACACB32D2}">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B20" authorId="0" shapeId="0" xr:uid="{9C666F48-1FB8-4A5A-A1C5-EE8F456B9066}">
      <text>
        <r>
          <rPr>
            <b/>
            <sz val="9"/>
            <color indexed="81"/>
            <rFont val="Tahoma"/>
            <family val="2"/>
          </rPr>
          <t>Classifications:</t>
        </r>
        <r>
          <rPr>
            <sz val="9"/>
            <color indexed="81"/>
            <rFont val="Tahoma"/>
            <family val="2"/>
          </rPr>
          <t xml:space="preserve">
Employment Counsellor;
Vocational Counsellor</t>
        </r>
      </text>
    </comment>
    <comment ref="H20" authorId="0" shapeId="0" xr:uid="{F222D367-0A0C-4DA9-9D0F-FAE9110E7E43}">
      <text>
        <r>
          <rPr>
            <b/>
            <sz val="9"/>
            <color indexed="81"/>
            <rFont val="Tahoma"/>
            <family val="2"/>
          </rPr>
          <t>Classifications:</t>
        </r>
        <r>
          <rPr>
            <sz val="9"/>
            <color indexed="81"/>
            <rFont val="Tahoma"/>
            <family val="2"/>
          </rPr>
          <t xml:space="preserve">
Employment Counsellor;
Vocational Counsellor</t>
        </r>
      </text>
    </comment>
    <comment ref="B21" authorId="0" shapeId="0" xr:uid="{451A261F-79F2-471E-BF5F-AAB14A11D07E}">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H21" authorId="0" shapeId="0" xr:uid="{927EE432-51FF-4FC2-996A-01A14A7FD082}">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B22" authorId="0" shapeId="0" xr:uid="{B8CEA882-70FF-4771-A2C1-0ED2A5C3B1A5}">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H22" authorId="0" shapeId="0" xr:uid="{920A88CB-2DCA-4E61-B170-1F580C0D347D}">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B23" authorId="0" shapeId="0" xr:uid="{BE4ED0EB-22A2-48E7-912F-2B3309F29A97}">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H23" authorId="0" shapeId="0" xr:uid="{E91604D1-FF37-439C-B872-0CF37C4E9772}">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B27" authorId="0" shapeId="0" xr:uid="{3E3D588D-ACB4-4EC3-81A0-803BEC45A2F3}">
      <text>
        <r>
          <rPr>
            <b/>
            <sz val="9"/>
            <color indexed="81"/>
            <rFont val="Tahoma"/>
            <family val="2"/>
          </rPr>
          <t>Classifications:</t>
        </r>
        <r>
          <rPr>
            <sz val="9"/>
            <color indexed="81"/>
            <rFont val="Tahoma"/>
            <family val="2"/>
          </rPr>
          <t xml:space="preserve">
Delegated-Child Protection Social Worker;
Delegated-Child Protection Social Worker Growth;
Delegated-Child Protection SPO A;
Delegated-Child Protection Team Leader;
Delegated-Delegated Supervisor;
Delegated-Family Preservation Worker;
Delegated-Family Preservation Worker Growth;
Delegated-Guardianship Social Worker;
Delegated-Guardianship Social Worker Growth;
Delegated-Guardianship Supervisor;
Delegated-Resources Social Worker;
Delegated-Resources Social Worker Growth;
Delegated-SPO 24 Working Step;</t>
        </r>
      </text>
    </comment>
    <comment ref="H27" authorId="0" shapeId="0" xr:uid="{06013F59-C0D0-4ED4-83CF-0E95749E5997}">
      <text>
        <r>
          <rPr>
            <b/>
            <sz val="9"/>
            <color indexed="81"/>
            <rFont val="Tahoma"/>
            <family val="2"/>
          </rPr>
          <t>Classifications:</t>
        </r>
        <r>
          <rPr>
            <sz val="9"/>
            <color indexed="81"/>
            <rFont val="Tahoma"/>
            <family val="2"/>
          </rPr>
          <t xml:space="preserve">
Delegated-Child Protection Social Worker;
Delegated-Child Protection Social Worker Growth;
Delegated-Child Protection SPO A;
Delegated-Child Protection Team Leader;
Delegated-Delegated Supervisor;
Delegated-Family Preservation Worker;
Delegated-Family Preservation Worker Growth;
Delegated-Guardianship Social Worker;
Delegated-Guardianship Social Worker Growth;
Delegated-Guardianship Supervisor;
Delegated-Resources Social Worker;
Delegated-Resources Social Worker Growth;
Delegated-SPO 24 Working Step;</t>
        </r>
      </text>
    </comment>
    <comment ref="B29" authorId="0" shapeId="0" xr:uid="{3E27B023-1FEE-43C7-BCAD-0E5A0E4488CE}">
      <text>
        <r>
          <rPr>
            <b/>
            <sz val="9"/>
            <color indexed="81"/>
            <rFont val="Tahoma"/>
            <family val="2"/>
          </rPr>
          <t>Classifications:</t>
        </r>
        <r>
          <rPr>
            <sz val="9"/>
            <color indexed="81"/>
            <rFont val="Tahoma"/>
            <family val="2"/>
          </rPr>
          <t xml:space="preserve">
Delegated-Accounting Clerk;
Delegated-Administrative Assistant;
Delegated-Administrative Supervisor;
Delegated-Child Protection R Accounting Clerk;
Delegated-Clerk 3;
Delegated-Guardianship Administrative Assistant;
Delegated-IT Assistant;
Delegated-Office Assistant;
Delegated-Program Assistant;
Delegated-Program Assistant (RAP);
Delegated-Resources Accountant;
Delegated-Resources Administrative Assistant;</t>
        </r>
      </text>
    </comment>
    <comment ref="H29" authorId="0" shapeId="0" xr:uid="{89A5598F-D5F8-44C8-B5AD-47AEF21A2F05}">
      <text>
        <r>
          <rPr>
            <b/>
            <sz val="9"/>
            <color indexed="81"/>
            <rFont val="Tahoma"/>
            <family val="2"/>
          </rPr>
          <t>Classifications:</t>
        </r>
        <r>
          <rPr>
            <sz val="9"/>
            <color indexed="81"/>
            <rFont val="Tahoma"/>
            <family val="2"/>
          </rPr>
          <t xml:space="preserve">
Delegated-Accounting Clerk;
Delegated-Administrative Assistant;
Delegated-Administrative Supervisor;
Delegated-Child Protection R Accounting Clerk;
Delegated-Clerk 3;
Delegated-Guardianship Administrative Assistant;
Delegated-IT Assistant;
Delegated-Office Assistant;
Delegated-Program Assistant;
Delegated-Program Assistant (RAP);
Delegated-Resources Accountant;
Delegated-Resources Administrative Assistant;</t>
        </r>
      </text>
    </comment>
    <comment ref="A40" authorId="0" shapeId="0" xr:uid="{F870C229-2C9F-41B7-A8B5-BF365D61DABB}">
      <text>
        <r>
          <rPr>
            <b/>
            <sz val="9"/>
            <color indexed="81"/>
            <rFont val="Tahoma"/>
            <family val="2"/>
          </rPr>
          <t>Possible ROE code(s):</t>
        </r>
        <r>
          <rPr>
            <sz val="9"/>
            <color indexed="81"/>
            <rFont val="Tahoma"/>
            <family val="2"/>
          </rPr>
          <t xml:space="preserve">
E03 - Quit/Return to school</t>
        </r>
      </text>
    </comment>
    <comment ref="A42" authorId="0" shapeId="0" xr:uid="{427B87AF-0895-439D-A9EA-F18DB3149A66}">
      <text>
        <r>
          <rPr>
            <b/>
            <sz val="9"/>
            <color indexed="81"/>
            <rFont val="Tahoma"/>
            <family val="2"/>
          </rPr>
          <t>Possible ROE code(s):</t>
        </r>
        <r>
          <rPr>
            <sz val="9"/>
            <color indexed="81"/>
            <rFont val="Tahoma"/>
            <family val="2"/>
          </rPr>
          <t xml:space="preserve">
E00 - Quit
E02 - Quit/Follow spouse
E06 - Quit/Take another job</t>
        </r>
      </text>
    </comment>
    <comment ref="A44" authorId="0" shapeId="0" xr:uid="{42AE3863-D150-4950-972E-08D7F2D7AB3B}">
      <text>
        <r>
          <rPr>
            <b/>
            <sz val="9"/>
            <color indexed="81"/>
            <rFont val="Tahoma"/>
            <family val="2"/>
          </rPr>
          <t>Possible ROE code(s):</t>
        </r>
        <r>
          <rPr>
            <sz val="9"/>
            <color indexed="81"/>
            <rFont val="Tahoma"/>
            <family val="2"/>
          </rPr>
          <t xml:space="preserve">
M00 - Dismissal
M08 - Dismissal/Terminated within probationary period</t>
        </r>
      </text>
    </comment>
    <comment ref="A45" authorId="0" shapeId="0" xr:uid="{329F552D-31D2-4524-A145-77116D29DBF0}">
      <text>
        <r>
          <rPr>
            <b/>
            <sz val="9"/>
            <color indexed="81"/>
            <rFont val="Tahoma"/>
            <family val="2"/>
          </rPr>
          <t>Possible ROE code(s):</t>
        </r>
        <r>
          <rPr>
            <sz val="9"/>
            <color indexed="81"/>
            <rFont val="Tahoma"/>
            <family val="2"/>
          </rPr>
          <t xml:space="preserve">
E00 - Quit
E06 - Quit/Take another job
E11 - Quit/To become self-employed</t>
        </r>
      </text>
    </comment>
    <comment ref="A46" authorId="0" shapeId="0" xr:uid="{C5864D88-19A1-455E-AB79-670998667325}">
      <text>
        <r>
          <rPr>
            <b/>
            <sz val="9"/>
            <color indexed="81"/>
            <rFont val="Tahoma"/>
            <family val="2"/>
          </rPr>
          <t>Possible ROE code(s):</t>
        </r>
        <r>
          <rPr>
            <sz val="9"/>
            <color indexed="81"/>
            <rFont val="Tahoma"/>
            <family val="2"/>
          </rPr>
          <t xml:space="preserve">
E04 - Quit/Health reasons</t>
        </r>
      </text>
    </comment>
    <comment ref="A47" authorId="0" shapeId="0" xr:uid="{66A18316-DA67-4CC2-A0D5-963D14A37AF6}">
      <text>
        <r>
          <rPr>
            <b/>
            <sz val="9"/>
            <color indexed="81"/>
            <rFont val="Tahoma"/>
            <family val="2"/>
          </rPr>
          <t>Possible ROE code(s):</t>
        </r>
        <r>
          <rPr>
            <sz val="9"/>
            <color indexed="81"/>
            <rFont val="Tahoma"/>
            <family val="2"/>
          </rPr>
          <t xml:space="preserve">
E00 - Quit
E06 - Quit/Take another job
E11 - Quit/To become self-employed</t>
        </r>
      </text>
    </comment>
    <comment ref="A48" authorId="0" shapeId="0" xr:uid="{9986187B-C659-42B7-BE38-FC9844A8BDA9}">
      <text>
        <r>
          <rPr>
            <b/>
            <sz val="9"/>
            <color indexed="81"/>
            <rFont val="Tahoma"/>
            <family val="2"/>
          </rPr>
          <t>Possible ROE code(s):</t>
        </r>
        <r>
          <rPr>
            <sz val="9"/>
            <color indexed="81"/>
            <rFont val="Tahoma"/>
            <family val="2"/>
          </rPr>
          <t xml:space="preserve">
E02 - Quit/Follow spouse
E10 - Quit/Care for a dependent</t>
        </r>
      </text>
    </comment>
    <comment ref="A49" authorId="1" shapeId="0" xr:uid="{E9C80468-2BB6-4281-90A2-2214CDF51B1A}">
      <text>
        <r>
          <rPr>
            <b/>
            <sz val="9"/>
            <color indexed="81"/>
            <rFont val="Tahoma"/>
            <family val="2"/>
          </rPr>
          <t xml:space="preserve">Possible ROE code(s):
</t>
        </r>
        <r>
          <rPr>
            <sz val="9"/>
            <color indexed="81"/>
            <rFont val="Tahoma"/>
            <family val="2"/>
          </rPr>
          <t>E06 - Quit/Take another job</t>
        </r>
      </text>
    </comment>
    <comment ref="A50" authorId="0" shapeId="0" xr:uid="{315DA5B5-0006-42B6-BE95-3945D0443100}">
      <text>
        <r>
          <rPr>
            <b/>
            <sz val="9"/>
            <color indexed="81"/>
            <rFont val="Tahoma"/>
            <family val="2"/>
          </rPr>
          <t xml:space="preserve">Possible ROE code(s):
</t>
        </r>
        <r>
          <rPr>
            <sz val="9"/>
            <color indexed="81"/>
            <rFont val="Tahoma"/>
            <family val="2"/>
          </rPr>
          <t>E06 - Quit/Take another job</t>
        </r>
      </text>
    </comment>
    <comment ref="A51" authorId="0" shapeId="0" xr:uid="{691B9689-498B-4D35-96E9-64A25D98CA1F}">
      <text>
        <r>
          <rPr>
            <b/>
            <sz val="9"/>
            <color indexed="81"/>
            <rFont val="Tahoma"/>
            <family val="2"/>
          </rPr>
          <t>Possible ROE code(s):</t>
        </r>
        <r>
          <rPr>
            <sz val="9"/>
            <color indexed="81"/>
            <rFont val="Tahoma"/>
            <family val="2"/>
          </rPr>
          <t xml:space="preserve">
E06 - Quit/Take another job</t>
        </r>
      </text>
    </comment>
    <comment ref="A52" authorId="0" shapeId="0" xr:uid="{4000879D-18CD-4E8D-9E68-836CD79F6F90}">
      <text>
        <r>
          <rPr>
            <b/>
            <sz val="9"/>
            <color indexed="81"/>
            <rFont val="Tahoma"/>
            <family val="2"/>
          </rPr>
          <t>Possible ROE code(s):</t>
        </r>
        <r>
          <rPr>
            <sz val="9"/>
            <color indexed="81"/>
            <rFont val="Tahoma"/>
            <family val="2"/>
          </rPr>
          <t xml:space="preserve">
E06 - Quit/Take another job</t>
        </r>
      </text>
    </comment>
    <comment ref="A53" authorId="0" shapeId="0" xr:uid="{1F9ADAD2-FD25-4748-8632-413660879C01}">
      <text>
        <r>
          <rPr>
            <b/>
            <sz val="9"/>
            <color indexed="81"/>
            <rFont val="Tahoma"/>
            <family val="2"/>
          </rPr>
          <t xml:space="preserve">Possible ROE code(s):
</t>
        </r>
        <r>
          <rPr>
            <sz val="9"/>
            <color indexed="81"/>
            <rFont val="Tahoma"/>
            <family val="2"/>
          </rPr>
          <t>E06 - Quit/Take another job</t>
        </r>
      </text>
    </comment>
    <comment ref="A54" authorId="0" shapeId="0" xr:uid="{C371809F-E463-4C3E-9CB6-285FB0742267}">
      <text>
        <r>
          <rPr>
            <b/>
            <sz val="9"/>
            <color indexed="81"/>
            <rFont val="Tahoma"/>
            <family val="2"/>
          </rPr>
          <t>Possible ROE code(s):</t>
        </r>
        <r>
          <rPr>
            <sz val="9"/>
            <color indexed="81"/>
            <rFont val="Tahoma"/>
            <family val="2"/>
          </rPr>
          <t xml:space="preserve">
A00 - Shortage of work/End of Contract or Season</t>
        </r>
      </text>
    </comment>
    <comment ref="A55" authorId="0" shapeId="0" xr:uid="{FA762FDF-7A26-4234-80FA-5C98A25BF4C3}">
      <text>
        <r>
          <rPr>
            <b/>
            <sz val="9"/>
            <color indexed="81"/>
            <rFont val="Tahoma"/>
            <family val="2"/>
          </rPr>
          <t>Possible ROE code(s):</t>
        </r>
        <r>
          <rPr>
            <sz val="9"/>
            <color indexed="81"/>
            <rFont val="Tahoma"/>
            <family val="2"/>
          </rPr>
          <t xml:space="preserve">
A00 - Shortage of work/End of Contract or Season</t>
        </r>
      </text>
    </comment>
    <comment ref="A56" authorId="0" shapeId="0" xr:uid="{DC08E5F2-45E6-43CC-9DD5-EE5D70DDC02D}">
      <text>
        <r>
          <rPr>
            <b/>
            <sz val="9"/>
            <color indexed="81"/>
            <rFont val="Tahoma"/>
            <family val="2"/>
          </rPr>
          <t>Possible ROE code(s):</t>
        </r>
        <r>
          <rPr>
            <sz val="9"/>
            <color indexed="81"/>
            <rFont val="Tahoma"/>
            <family val="2"/>
          </rPr>
          <t xml:space="preserve">
A00 - Shortage of work/End of Contract or Season</t>
        </r>
      </text>
    </comment>
    <comment ref="A57" authorId="0" shapeId="0" xr:uid="{D770776A-17E3-4F40-B8AE-D3F416FBAAF9}">
      <text>
        <r>
          <rPr>
            <b/>
            <sz val="9"/>
            <color indexed="81"/>
            <rFont val="Tahoma"/>
            <family val="2"/>
          </rPr>
          <t>Possible ROE code(s):</t>
        </r>
        <r>
          <rPr>
            <sz val="9"/>
            <color indexed="81"/>
            <rFont val="Tahoma"/>
            <family val="2"/>
          </rPr>
          <t xml:space="preserve">
E05 - Quit/Voluntary retirement
G00 - Mandatory retirement
G7 - Retirement/Approved workforce reduction</t>
        </r>
      </text>
    </comment>
    <comment ref="A58" authorId="0" shapeId="0" xr:uid="{E09151CC-F8D8-40B9-ACFB-B6114C4A0123}">
      <text>
        <r>
          <rPr>
            <b/>
            <sz val="9"/>
            <color indexed="81"/>
            <rFont val="Tahoma"/>
            <family val="2"/>
          </rPr>
          <t>Possible ROE code(s):</t>
        </r>
        <r>
          <rPr>
            <sz val="9"/>
            <color indexed="81"/>
            <rFont val="Tahoma"/>
            <family val="2"/>
          </rPr>
          <t xml:space="preserve">
D00 - Illness or injury</t>
        </r>
      </text>
    </comment>
    <comment ref="A59" authorId="0" shapeId="0" xr:uid="{E6C5EDDF-D15C-4114-A8A3-2FC89966648A}">
      <text>
        <r>
          <rPr>
            <b/>
            <sz val="9"/>
            <color indexed="81"/>
            <rFont val="Tahoma"/>
            <family val="2"/>
          </rPr>
          <t>Possible ROE code(s):</t>
        </r>
        <r>
          <rPr>
            <sz val="9"/>
            <color indexed="81"/>
            <rFont val="Tahoma"/>
            <family val="2"/>
          </rPr>
          <t xml:space="preserve">
K00 - Other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0848079F-C69F-4773-8F47-13E0CBEBE097}">
      <text>
        <r>
          <rPr>
            <b/>
            <sz val="9"/>
            <color indexed="81"/>
            <rFont val="Tahoma"/>
            <family val="2"/>
          </rPr>
          <t xml:space="preserve">All </t>
        </r>
        <r>
          <rPr>
            <sz val="9"/>
            <color indexed="81"/>
            <rFont val="Tahoma"/>
            <family val="2"/>
          </rPr>
          <t xml:space="preserve">classifications (Active, Terminated) transfer from Schedule A1. Please only fill in the demographic information of those with red-highlighted cells here
</t>
        </r>
      </text>
    </comment>
    <comment ref="D12" authorId="1" shapeId="0" xr:uid="{00000000-0006-0000-1000-000001000000}">
      <text>
        <r>
          <rPr>
            <sz val="9"/>
            <color indexed="81"/>
            <rFont val="Tahoma"/>
            <family val="2"/>
          </rPr>
          <t>Total number of terminated employees is carried over from Schedule A2.</t>
        </r>
      </text>
    </comment>
    <comment ref="E13" authorId="1" shapeId="0" xr:uid="{00000000-0006-0000-1000-000002000000}">
      <text>
        <r>
          <rPr>
            <sz val="9"/>
            <color indexed="81"/>
            <rFont val="Tahoma"/>
            <family val="2"/>
          </rPr>
          <t>Cells are highlighted red if their sum is different from the total number of terminated employees in column C.</t>
        </r>
      </text>
    </comment>
    <comment ref="K13" authorId="1" shapeId="0" xr:uid="{00000000-0006-0000-1000-000003000000}">
      <text>
        <r>
          <rPr>
            <sz val="9"/>
            <color indexed="81"/>
            <rFont val="Tahoma"/>
            <family val="2"/>
          </rPr>
          <t>Cells are highlighted red if their sum is different from the total number of terminated employees in column C.</t>
        </r>
      </text>
    </comment>
    <comment ref="N13" authorId="1" shapeId="0" xr:uid="{00000000-0006-0000-1000-000004000000}">
      <text>
        <r>
          <rPr>
            <sz val="9"/>
            <color indexed="81"/>
            <rFont val="Tahoma"/>
            <family val="2"/>
          </rPr>
          <t>Cells are highlighted red if their sum is different from the total number of terminated employees in column C.</t>
        </r>
      </text>
    </comment>
    <comment ref="R13" authorId="1" shapeId="0" xr:uid="{00000000-0006-0000-1000-000005000000}">
      <text>
        <r>
          <rPr>
            <sz val="9"/>
            <color indexed="81"/>
            <rFont val="Tahoma"/>
            <family val="2"/>
          </rPr>
          <t>Cells are highlighted red if their sum is different from the total number of terminated employees in column C.</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9759C7D8-9CFB-465A-955C-38F544B83E17}">
      <text>
        <r>
          <rPr>
            <b/>
            <sz val="9"/>
            <color indexed="81"/>
            <rFont val="Tahoma"/>
            <family val="2"/>
          </rPr>
          <t xml:space="preserve">All </t>
        </r>
        <r>
          <rPr>
            <sz val="9"/>
            <color indexed="81"/>
            <rFont val="Tahoma"/>
            <family val="2"/>
          </rPr>
          <t>classifications (Active, Terminated) transfer from Schedule B1. Please only fill in the demographic information of those with red-highlighted cells here</t>
        </r>
      </text>
    </comment>
    <comment ref="D12" authorId="1" shapeId="0" xr:uid="{C2808D07-5B53-46C4-A692-568D2F8F14C4}">
      <text>
        <r>
          <rPr>
            <sz val="9"/>
            <color indexed="81"/>
            <rFont val="Tahoma"/>
            <family val="2"/>
          </rPr>
          <t>Total number of terminated employees is carried over from Schedule A2.</t>
        </r>
      </text>
    </comment>
    <comment ref="E13" authorId="1" shapeId="0" xr:uid="{00000000-0006-0000-1100-000002000000}">
      <text>
        <r>
          <rPr>
            <sz val="9"/>
            <color indexed="81"/>
            <rFont val="Tahoma"/>
            <family val="2"/>
          </rPr>
          <t>Cells are highlighted red if their sum is different from the total number of terminated employees in column C.</t>
        </r>
      </text>
    </comment>
    <comment ref="K13" authorId="1" shapeId="0" xr:uid="{00000000-0006-0000-1100-000003000000}">
      <text>
        <r>
          <rPr>
            <sz val="9"/>
            <color indexed="81"/>
            <rFont val="Tahoma"/>
            <family val="2"/>
          </rPr>
          <t>Cells are highlighted red if their sum is different from the total number of terminated employees in column C.</t>
        </r>
      </text>
    </comment>
    <comment ref="N13" authorId="1" shapeId="0" xr:uid="{00000000-0006-0000-1100-000004000000}">
      <text>
        <r>
          <rPr>
            <sz val="9"/>
            <color indexed="81"/>
            <rFont val="Tahoma"/>
            <family val="2"/>
          </rPr>
          <t>Cells are highlighted red if their sum is different from the total number of terminated employees in column C.</t>
        </r>
      </text>
    </comment>
    <comment ref="R13" authorId="1" shapeId="0" xr:uid="{00000000-0006-0000-1100-000005000000}">
      <text>
        <r>
          <rPr>
            <sz val="9"/>
            <color indexed="81"/>
            <rFont val="Tahoma"/>
            <family val="2"/>
          </rPr>
          <t>Cells are highlighted red if their sum is different from the total number of terminated employees in column C.</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74E8B975-8ECF-4E0E-AA8E-AA6035EEEAA1}">
      <text>
        <r>
          <rPr>
            <b/>
            <sz val="9"/>
            <color indexed="81"/>
            <rFont val="Tahoma"/>
            <family val="2"/>
          </rPr>
          <t xml:space="preserve">All </t>
        </r>
        <r>
          <rPr>
            <sz val="9"/>
            <color indexed="81"/>
            <rFont val="Tahoma"/>
            <family val="2"/>
          </rPr>
          <t>classifications (Active, Terminated) transfer from Schedule C1. Please only fill in the demographic information of those with red-highlighted cells here</t>
        </r>
      </text>
    </comment>
    <comment ref="C12" authorId="1" shapeId="0" xr:uid="{1FC9499E-F9BC-4946-99F8-72829E14611D}">
      <text>
        <r>
          <rPr>
            <sz val="9"/>
            <color indexed="81"/>
            <rFont val="Tahoma"/>
            <family val="2"/>
          </rPr>
          <t>Total number of terminated employees is carried over from Schedule A2.</t>
        </r>
      </text>
    </comment>
    <comment ref="D13" authorId="1" shapeId="0" xr:uid="{00000000-0006-0000-1200-000002000000}">
      <text>
        <r>
          <rPr>
            <sz val="9"/>
            <color indexed="81"/>
            <rFont val="Tahoma"/>
            <family val="2"/>
          </rPr>
          <t>Cells are highlighted red if their sum is different from the total number of terminated employees in column C.</t>
        </r>
      </text>
    </comment>
    <comment ref="J13" authorId="1" shapeId="0" xr:uid="{00000000-0006-0000-1200-000003000000}">
      <text>
        <r>
          <rPr>
            <sz val="9"/>
            <color indexed="81"/>
            <rFont val="Tahoma"/>
            <family val="2"/>
          </rPr>
          <t>Cells are highlighted red if their sum is different from the total number of terminated employees in column C.</t>
        </r>
      </text>
    </comment>
    <comment ref="M13" authorId="1" shapeId="0" xr:uid="{00000000-0006-0000-1200-000004000000}">
      <text>
        <r>
          <rPr>
            <sz val="9"/>
            <color indexed="81"/>
            <rFont val="Tahoma"/>
            <family val="2"/>
          </rPr>
          <t>Cells are highlighted red if their sum is different from the total number of terminated employees in column C.</t>
        </r>
      </text>
    </comment>
    <comment ref="Q13" authorId="1" shapeId="0" xr:uid="{00000000-0006-0000-1200-000005000000}">
      <text>
        <r>
          <rPr>
            <sz val="9"/>
            <color indexed="81"/>
            <rFont val="Tahoma"/>
            <family val="2"/>
          </rPr>
          <t>Cells are highlighted red if their sum is different from the total number of terminated employees in column C.</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C12" authorId="0" shapeId="0" xr:uid="{00000000-0006-0000-1300-000001000000}">
      <text>
        <r>
          <rPr>
            <sz val="9"/>
            <color indexed="81"/>
            <rFont val="Tahoma"/>
            <family val="2"/>
          </rPr>
          <t>Total number of terminated employees is carried over from Schedule A4.</t>
        </r>
      </text>
    </comment>
    <comment ref="D13" authorId="0" shapeId="0" xr:uid="{00000000-0006-0000-1300-000002000000}">
      <text>
        <r>
          <rPr>
            <sz val="9"/>
            <color indexed="81"/>
            <rFont val="Tahoma"/>
            <family val="2"/>
          </rPr>
          <t>Cells are highlighted red if their sum is different from the total number of terminated employees in column C.</t>
        </r>
      </text>
    </comment>
    <comment ref="J13" authorId="0" shapeId="0" xr:uid="{00000000-0006-0000-1300-000003000000}">
      <text>
        <r>
          <rPr>
            <sz val="9"/>
            <color indexed="81"/>
            <rFont val="Tahoma"/>
            <family val="2"/>
          </rPr>
          <t>Cells are highlighted red if their sum is different from the total number of terminated employees in column C.</t>
        </r>
      </text>
    </comment>
    <comment ref="M13" authorId="0" shapeId="0" xr:uid="{00000000-0006-0000-1300-000004000000}">
      <text>
        <r>
          <rPr>
            <sz val="9"/>
            <color indexed="81"/>
            <rFont val="Tahoma"/>
            <family val="2"/>
          </rPr>
          <t>Cells are highlighted red if their sum is different from the total number of terminated employees in column C.</t>
        </r>
      </text>
    </comment>
    <comment ref="Q13" authorId="0" shapeId="0" xr:uid="{00000000-0006-0000-1300-000005000000}">
      <text>
        <r>
          <rPr>
            <sz val="9"/>
            <color indexed="81"/>
            <rFont val="Tahoma"/>
            <family val="2"/>
          </rPr>
          <t>Cells are highlighted red if their sum is different from the total number of terminated employees in column 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A15" authorId="0" shapeId="0" xr:uid="{D6965F33-14BA-4722-BCFF-2BFFFF99C8E9}">
      <text>
        <r>
          <rPr>
            <sz val="9"/>
            <color indexed="81"/>
            <rFont val="Tahoma"/>
            <family val="2"/>
          </rPr>
          <t>If your agency received funding from another organization, please indicate the name of the funding organization, the total amount of funding received, and the number of related contracts.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C19" authorId="0" shapeId="0" xr:uid="{26A3144E-E99E-45A2-9161-0CCA2D47EE9F}">
      <text>
        <r>
          <rPr>
            <sz val="9"/>
            <color indexed="81"/>
            <rFont val="Tahoma"/>
            <family val="2"/>
          </rPr>
          <t xml:space="preserve">Automatically pulled from the Home Schedule
</t>
        </r>
      </text>
    </comment>
    <comment ref="C20" authorId="0" shapeId="0" xr:uid="{E0C4B820-D582-4297-8F76-618C8FA25C3C}">
      <text>
        <r>
          <rPr>
            <sz val="9"/>
            <color indexed="81"/>
            <rFont val="Tahoma"/>
            <family val="2"/>
          </rPr>
          <t>Automatically pulled from the Home Schedule</t>
        </r>
      </text>
    </comment>
    <comment ref="C21" authorId="0" shapeId="0" xr:uid="{EE52F256-7947-4DD3-A822-0C4481FADAC3}">
      <text>
        <r>
          <rPr>
            <sz val="9"/>
            <color indexed="81"/>
            <rFont val="Tahoma"/>
            <family val="2"/>
          </rPr>
          <t>Automatically pulled from the Home Schedule</t>
        </r>
      </text>
    </comment>
    <comment ref="C22" authorId="0" shapeId="0" xr:uid="{3F2A1BEB-3DEA-424F-AE78-A435E93F1A70}">
      <text>
        <r>
          <rPr>
            <sz val="9"/>
            <color indexed="81"/>
            <rFont val="Tahoma"/>
            <family val="2"/>
          </rPr>
          <t xml:space="preserve">Automatically pulled from the Home Schedule
</t>
        </r>
      </text>
    </comment>
    <comment ref="C23" authorId="0" shapeId="0" xr:uid="{0E2B886A-127F-4C6D-9DBF-5FB235BEA699}">
      <text>
        <r>
          <rPr>
            <sz val="9"/>
            <color indexed="81"/>
            <rFont val="Tahoma"/>
            <family val="2"/>
          </rPr>
          <t xml:space="preserve">Automatically pulled from the Home Schedule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B15" authorId="0" shapeId="0" xr:uid="{131944EF-612D-4BA8-910B-DC61567E6A36}">
      <text>
        <r>
          <rPr>
            <sz val="9"/>
            <color indexed="81"/>
            <rFont val="Tahoma"/>
            <family val="2"/>
          </rPr>
          <t xml:space="preserve">For municipalities, universities, colleges, and Indigenous Nations, please select </t>
        </r>
        <r>
          <rPr>
            <b/>
            <sz val="9"/>
            <color indexed="81"/>
            <rFont val="Tahoma"/>
            <family val="2"/>
          </rPr>
          <t>"Other"</t>
        </r>
      </text>
    </comment>
    <comment ref="A20" authorId="1" shapeId="0" xr:uid="{EDEDA37B-242C-4043-9297-BF4BC71A257C}">
      <text>
        <r>
          <rPr>
            <sz val="9"/>
            <color indexed="81"/>
            <rFont val="Tahoma"/>
            <family val="2"/>
          </rPr>
          <t>Providing support and resources to children. Services are often funded by the Ministry of Education and Child Care.</t>
        </r>
      </text>
    </comment>
    <comment ref="A21" authorId="1" shapeId="0" xr:uid="{D877170E-90FE-4FBE-891C-8CCA0D443056}">
      <text>
        <r>
          <rPr>
            <sz val="9"/>
            <color indexed="81"/>
            <rFont val="Tahoma"/>
            <family val="2"/>
          </rPr>
          <t xml:space="preserve">Providing support and resources to children and families, including child welfare, parenting life skills, safety, and fostering family stability. Services are often funded by the Ministry of Children and Family Devleopment.
</t>
        </r>
      </text>
    </comment>
    <comment ref="A22" authorId="1" shapeId="0" xr:uid="{E9CB68DD-1A62-461D-AC06-2DCE565C8608}">
      <text>
        <r>
          <rPr>
            <sz val="9"/>
            <color indexed="81"/>
            <rFont val="Tahoma"/>
            <family val="2"/>
          </rPr>
          <t xml:space="preserve">Programs focused on promoting rehabilitation, community engagement &amp; education, and victim support services. </t>
        </r>
      </text>
    </comment>
    <comment ref="A23" authorId="1" shapeId="0" xr:uid="{10B18F24-252F-478A-86C8-FD43DA468688}">
      <text>
        <r>
          <rPr>
            <sz val="9"/>
            <color indexed="81"/>
            <rFont val="Tahoma"/>
            <family val="2"/>
          </rPr>
          <t xml:space="preserve">These services include all those tailored to the needs of people with diverse mental and physical abilities in order to support increased independence and accessibility.
</t>
        </r>
      </text>
    </comment>
    <comment ref="A24" authorId="1" shapeId="0" xr:uid="{2E7F20F9-C201-484F-BFCE-9FC41426CA03}">
      <text>
        <r>
          <rPr>
            <sz val="9"/>
            <color indexed="81"/>
            <rFont val="Tahoma"/>
            <family val="2"/>
          </rPr>
          <t>These services provide on-site supports and shelter for individuals who cannot live independently or are experiencing homelessness, and can include youth in care, foster housing programs, and other housing assistance initiatives.</t>
        </r>
      </text>
    </comment>
    <comment ref="A25" authorId="1" shapeId="0" xr:uid="{D283EE07-0B26-4BBB-8A16-11CC4AB78A06}">
      <text>
        <r>
          <rPr>
            <sz val="9"/>
            <color indexed="81"/>
            <rFont val="Tahoma"/>
            <family val="2"/>
          </rPr>
          <t xml:space="preserve">These services are designed to assist newcomers, including immigrants, refugees, and individuals seeking culturally specific programming.
</t>
        </r>
      </text>
    </comment>
    <comment ref="A26" authorId="1" shapeId="0" xr:uid="{4D85732C-E7A6-423C-8BC9-C34E0F9C11AC}">
      <text>
        <r>
          <rPr>
            <sz val="9"/>
            <color indexed="81"/>
            <rFont val="Tahoma"/>
            <family val="2"/>
          </rPr>
          <t>Programs and supports specifically designed for Indigenous, First Nations, Métis, and Inuit peoples, offering services such as cultural education, mental health care, peer support, and more.</t>
        </r>
      </text>
    </comment>
    <comment ref="A27" authorId="1" shapeId="0" xr:uid="{D9EB8CB2-6665-406A-AF79-FB2164E31241}">
      <text>
        <r>
          <rPr>
            <sz val="9"/>
            <color indexed="81"/>
            <rFont val="Tahoma"/>
            <family val="2"/>
          </rPr>
          <t xml:space="preserve">Programs can include supporting women in crisis, advocacy, education &amp; training, emergency shelter services, and more. </t>
        </r>
      </text>
    </comment>
    <comment ref="A28" authorId="0" shapeId="0" xr:uid="{38E6BFE6-8F8F-42CB-8B8C-DB72225EBC1B}">
      <text>
        <r>
          <rPr>
            <sz val="9"/>
            <color indexed="81"/>
            <rFont val="Tahoma"/>
            <family val="2"/>
          </rPr>
          <t>Programs that do not fit the descriptions of those listed above</t>
        </r>
      </text>
    </comment>
    <comment ref="E31" authorId="1" shapeId="0" xr:uid="{7768B780-C9D4-4F9F-97B9-469BE97B4721}">
      <text>
        <r>
          <rPr>
            <sz val="9"/>
            <color indexed="81"/>
            <rFont val="Tahoma"/>
            <family val="2"/>
          </rPr>
          <t>The Employer Health Tax (EHT) is a BC provincial tax on employers with annual payrolls above certain thresholds, used to fund healthcare services. Rates and exemptions vary based on payroll size, with special rules for non-profits and charities.</t>
        </r>
      </text>
    </comment>
    <comment ref="A35" authorId="0" shapeId="0" xr:uid="{94342A32-436B-47E7-A08D-3E7ACDDA672E}">
      <text>
        <r>
          <rPr>
            <sz val="9"/>
            <color indexed="81"/>
            <rFont val="Tahoma"/>
            <family val="2"/>
          </rPr>
          <t>Flow-through funding refers to funding that is passed from one agency to another.
If the agency has transferred funding to another agency in 2025, please indicate the original funding source, the recipient agency, and the amount of funding distributed in this table.</t>
        </r>
      </text>
    </comment>
    <comment ref="B57" authorId="1" shapeId="0" xr:uid="{9CA35422-862E-4882-9D19-1D9EC414781C}">
      <text>
        <r>
          <rPr>
            <sz val="9"/>
            <color indexed="81"/>
            <rFont val="Tahoma"/>
            <family val="2"/>
          </rPr>
          <t>Premium Reduction Programs (PRPs) allow employers with qualifying short-term disability plans to pay reduced Employment Insurance (EI) premiums.</t>
        </r>
      </text>
    </comment>
    <comment ref="B64" authorId="1" shapeId="0" xr:uid="{C67112E8-B7B8-4DCE-B27B-6D4C9B688644}">
      <text>
        <r>
          <rPr>
            <sz val="9"/>
            <color indexed="81"/>
            <rFont val="Tahoma"/>
            <family val="2"/>
          </rPr>
          <t>A red cell indicates BCH funding has been reported on the Home Schedule.</t>
        </r>
      </text>
    </comment>
    <comment ref="B69" authorId="1" shapeId="0" xr:uid="{63444EE9-0888-486A-9F91-B5CC5DB0F6A8}">
      <text>
        <r>
          <rPr>
            <sz val="9"/>
            <color indexed="81"/>
            <rFont val="Tahoma"/>
            <family val="2"/>
          </rPr>
          <t>A red cell indicates CLBC funding has been reported on the Home Schedule.</t>
        </r>
      </text>
    </comment>
    <comment ref="B74" authorId="1" shapeId="0" xr:uid="{DE2A2ED2-6D3E-4E4F-B4DB-8A21E307ABEA}">
      <text>
        <r>
          <rPr>
            <sz val="9"/>
            <color indexed="81"/>
            <rFont val="Tahoma"/>
            <family val="2"/>
          </rPr>
          <t>A red cell indicates CLBC funding has been reported on the Home Schedule.</t>
        </r>
      </text>
    </comment>
    <comment ref="B78" authorId="1" shapeId="0" xr:uid="{FD438130-5DDF-4F97-AD50-5F5FDFC95328}">
      <text>
        <r>
          <rPr>
            <sz val="9"/>
            <color indexed="81"/>
            <rFont val="Tahoma"/>
            <family val="2"/>
          </rPr>
          <t>A red cell indicates CLBC funding has been reported on the Home Schedule.</t>
        </r>
      </text>
    </comment>
    <comment ref="B82" authorId="1" shapeId="0" xr:uid="{2A1F8C0F-BD32-4F66-9ACC-C9A8EFEB663C}">
      <text>
        <r>
          <rPr>
            <sz val="9"/>
            <color indexed="81"/>
            <rFont val="Tahoma"/>
            <family val="2"/>
          </rPr>
          <t>A red cell indicates CLBC funding has been reported on the Home Schedule.</t>
        </r>
      </text>
    </comment>
    <comment ref="A109" authorId="2" shapeId="0" xr:uid="{00000000-0006-0000-0200-000001000000}">
      <text>
        <r>
          <rPr>
            <sz val="9"/>
            <color indexed="81"/>
            <rFont val="Tahoma"/>
            <family val="2"/>
          </rPr>
          <t>Select payroll vendor or system from the drop-down menu, or type in any name if it is not found in the list.</t>
        </r>
      </text>
    </comment>
    <comment ref="A116" authorId="2" shapeId="0" xr:uid="{00000000-0006-0000-0200-000002000000}">
      <text>
        <r>
          <rPr>
            <sz val="9"/>
            <color indexed="81"/>
            <rFont val="Tahoma"/>
            <family val="2"/>
          </rPr>
          <t>Select benefit provider from the drop-down menu, or type in any name if it is not found in the list.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Natalie Hoi</author>
  </authors>
  <commentList>
    <comment ref="A12" authorId="0" shapeId="0" xr:uid="{00000000-0006-0000-0400-000001000000}">
      <text>
        <r>
          <rPr>
            <b/>
            <u/>
            <sz val="9"/>
            <color indexed="81"/>
            <rFont val="Tahoma"/>
            <family val="2"/>
          </rPr>
          <t>Definitions:</t>
        </r>
        <r>
          <rPr>
            <sz val="9"/>
            <color indexed="81"/>
            <rFont val="Tahoma"/>
            <family val="2"/>
          </rPr>
          <t xml:space="preserve">
</t>
        </r>
        <r>
          <rPr>
            <b/>
            <sz val="9"/>
            <color indexed="81"/>
            <rFont val="Tahoma"/>
            <family val="2"/>
          </rPr>
          <t>Benchmark</t>
        </r>
        <r>
          <rPr>
            <sz val="9"/>
            <color indexed="81"/>
            <rFont val="Tahoma"/>
            <family val="2"/>
          </rPr>
          <t xml:space="preserve">: job matched to a benchmark and paid according to the set grid level.
</t>
        </r>
        <r>
          <rPr>
            <b/>
            <sz val="9"/>
            <color indexed="81"/>
            <rFont val="Tahoma"/>
            <family val="2"/>
          </rPr>
          <t>Integrated</t>
        </r>
        <r>
          <rPr>
            <sz val="9"/>
            <color indexed="81"/>
            <rFont val="Tahoma"/>
            <family val="2"/>
          </rPr>
          <t xml:space="preserve">: duties cover two benchmarks and paid at the higher rate of the two.
</t>
        </r>
        <r>
          <rPr>
            <b/>
            <sz val="9"/>
            <color indexed="81"/>
            <rFont val="Tahoma"/>
            <family val="2"/>
          </rPr>
          <t>Layered-Over</t>
        </r>
        <r>
          <rPr>
            <sz val="9"/>
            <color indexed="81"/>
            <rFont val="Tahoma"/>
            <family val="2"/>
          </rPr>
          <t xml:space="preserve">: with additional supervisory functions.
</t>
        </r>
        <r>
          <rPr>
            <b/>
            <sz val="9"/>
            <color indexed="81"/>
            <rFont val="Tahoma"/>
            <family val="2"/>
          </rPr>
          <t>Unique</t>
        </r>
        <r>
          <rPr>
            <sz val="9"/>
            <color indexed="81"/>
            <rFont val="Tahoma"/>
            <family val="2"/>
          </rPr>
          <t>: job not matched to a benchmark and/or not paid at the set grid level.</t>
        </r>
      </text>
    </comment>
    <comment ref="G12" authorId="1" shapeId="0" xr:uid="{E59C8E9D-1119-4542-8B4C-417966613BA5}">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r>
          <rPr>
            <sz val="9"/>
            <color indexed="81"/>
            <rFont val="Tahoma"/>
            <family val="2"/>
          </rPr>
          <t xml:space="preserve">
</t>
        </r>
      </text>
    </comment>
    <comment ref="H12" authorId="2" shapeId="0" xr:uid="{1B5999DA-02C0-40F5-81D3-6D2ADD3837DB}">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I12" authorId="0" shapeId="0" xr:uid="{00000000-0006-0000-0400-000002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 xml:space="preserve">1879.2 </t>
        </r>
        <r>
          <rPr>
            <sz val="9"/>
            <color indexed="81"/>
            <rFont val="Tahoma"/>
            <family val="2"/>
          </rPr>
          <t xml:space="preserve">=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A13" authorId="0" shapeId="0" xr:uid="{00000000-0006-0000-0400-000003000000}">
      <text>
        <r>
          <rPr>
            <b/>
            <u/>
            <sz val="9"/>
            <color indexed="81"/>
            <rFont val="Tahoma"/>
            <family val="2"/>
          </rPr>
          <t>Day rate employees:</t>
        </r>
        <r>
          <rPr>
            <sz val="9"/>
            <color indexed="81"/>
            <rFont val="Tahoma"/>
            <family val="2"/>
          </rPr>
          <t xml:space="preserve">
Select one of the standard hours for day rate (see comment in column H).
Calculate the equivalent hourly rate (divide by 24).
Report the hours and hourly rate in columns I and J (non-provincially funded) or columns P and Q (provincially funded).</t>
        </r>
      </text>
    </comment>
    <comment ref="B13" authorId="2" shapeId="0" xr:uid="{65895F17-437F-4F71-8360-2CB93FEEF1E0}">
      <text>
        <r>
          <rPr>
            <sz val="9"/>
            <color indexed="81"/>
            <rFont val="Tahoma"/>
            <family val="2"/>
          </rPr>
          <t>Please review the job description to confirm the correct classification.</t>
        </r>
      </text>
    </comment>
    <comment ref="R14" authorId="0" shapeId="0" xr:uid="{00000000-0006-0000-0400-000004000000}">
      <text>
        <r>
          <rPr>
            <sz val="9"/>
            <color indexed="81"/>
            <rFont val="Tahoma"/>
            <family val="2"/>
          </rPr>
          <t>If any hours are paid at above the Step 4 rate (cell will turn red), report the average wage rate for those hours.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Natalie Hoi</author>
    <author>David Lin</author>
  </authors>
  <commentList>
    <comment ref="P13" authorId="0" shapeId="0" xr:uid="{7FAA8539-04F5-4A02-8344-1D46C77BDB7F}">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U13" authorId="1" shapeId="0" xr:uid="{00000000-0006-0000-0500-000003000000}">
      <text>
        <r>
          <rPr>
            <sz val="9"/>
            <color indexed="81"/>
            <rFont val="Tahoma"/>
            <family val="2"/>
          </rPr>
          <t>May not be applicable to all classifications.</t>
        </r>
      </text>
    </comment>
    <comment ref="H14" authorId="0" shapeId="0" xr:uid="{81D54790-63B9-4900-8F41-C3B68588D7E2}">
      <text>
        <r>
          <rPr>
            <sz val="9"/>
            <color indexed="81"/>
            <rFont val="Tahoma"/>
            <family val="2"/>
          </rPr>
          <t>This includes employees on leave who remain employed with the agency.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7" authorId="0" shapeId="0" xr:uid="{00000000-0006-0000-0600-000001000000}">
      <text>
        <r>
          <rPr>
            <sz val="9"/>
            <color indexed="81"/>
            <rFont val="Tahoma"/>
            <family val="2"/>
          </rPr>
          <t>Please report the sum of couples and families under "Family Rate", since EHC rates are the same for both.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Natalie Hoi</author>
  </authors>
  <commentList>
    <comment ref="B12" authorId="0" shapeId="0" xr:uid="{691E3474-909E-44C2-B7A4-3E71B6660039}">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text>
    </comment>
    <comment ref="C12" authorId="0" shapeId="0" xr:uid="{474DB4EC-4995-446D-8099-77CBFA712B13}">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D12" authorId="1" shapeId="0" xr:uid="{00000000-0006-0000-09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1879.2</t>
        </r>
        <r>
          <rPr>
            <sz val="9"/>
            <color indexed="81"/>
            <rFont val="Tahoma"/>
            <family val="2"/>
          </rPr>
          <t xml:space="preserve"> =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Q13" authorId="2" shapeId="0" xr:uid="{9CA4EF56-20CD-4507-997E-F4130B2E0E77}">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V13" authorId="1" shapeId="0" xr:uid="{00000000-0006-0000-0900-000004000000}">
      <text>
        <r>
          <rPr>
            <sz val="9"/>
            <color indexed="81"/>
            <rFont val="Tahoma"/>
            <family val="2"/>
          </rPr>
          <t>May not be applicable to all classifications.</t>
        </r>
      </text>
    </comment>
    <comment ref="J14" authorId="2" shapeId="0" xr:uid="{0F87F5FA-1681-407C-B16B-9FB7BA347D29}">
      <text>
        <r>
          <rPr>
            <sz val="9"/>
            <color indexed="81"/>
            <rFont val="Tahoma"/>
            <family val="2"/>
          </rPr>
          <t>This includes employees on leave who remain employed with the agency.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Natalie Hoi</author>
  </authors>
  <commentList>
    <comment ref="B12" authorId="0" shapeId="0" xr:uid="{F4538565-D5C9-4BF2-A08C-1181AB030EB2}">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r>
          <rPr>
            <sz val="9"/>
            <color indexed="81"/>
            <rFont val="Tahoma"/>
            <family val="2"/>
          </rPr>
          <t xml:space="preserve">
</t>
        </r>
      </text>
    </comment>
    <comment ref="D12" authorId="1" shapeId="0" xr:uid="{00000000-0006-0000-07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Y12" authorId="1" shapeId="0" xr:uid="{00000000-0006-0000-0700-000002000000}">
      <text>
        <r>
          <rPr>
            <b/>
            <sz val="9"/>
            <color indexed="81"/>
            <rFont val="Tahoma"/>
            <family val="2"/>
          </rPr>
          <t>Definition:</t>
        </r>
        <r>
          <rPr>
            <sz val="9"/>
            <color indexed="81"/>
            <rFont val="Tahoma"/>
            <family val="2"/>
          </rPr>
          <t xml:space="preserve">
Backfill hours are hours worked by a casual employee, or by a part-time employee working in addition to their regular schedule, who is filling in for an absent employee.</t>
        </r>
      </text>
    </comment>
    <comment ref="V13" authorId="2" shapeId="0" xr:uid="{D0729815-421C-4EAE-B426-CC3912203D67}">
      <text>
        <r>
          <rPr>
            <b/>
            <sz val="9"/>
            <color indexed="81"/>
            <rFont val="Tahoma"/>
            <family val="2"/>
          </rPr>
          <t>Terminated employees include:</t>
        </r>
        <r>
          <rPr>
            <sz val="9"/>
            <color indexed="81"/>
            <rFont val="Tahoma"/>
            <family val="2"/>
          </rPr>
          <t xml:space="preserve">
Resignation, retirement, discharge, layoff, employees who move to a different position – if it creates a vacancy in the original position.</t>
        </r>
      </text>
    </comment>
    <comment ref="Z13" authorId="1" shapeId="0" xr:uid="{00000000-0006-0000-0700-000004000000}">
      <text>
        <r>
          <rPr>
            <sz val="9"/>
            <color indexed="81"/>
            <rFont val="Tahoma"/>
            <family val="2"/>
          </rPr>
          <t>May not be applicable to all classifications.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6" authorId="0" shapeId="0" xr:uid="{00000000-0006-0000-0800-000001000000}">
      <text>
        <r>
          <rPr>
            <sz val="9"/>
            <color indexed="81"/>
            <rFont val="Tahoma"/>
            <family val="2"/>
          </rPr>
          <t>Please report the sum of couples and families under "Family Rate", since EHC rates are the same for both.</t>
        </r>
      </text>
    </comment>
  </commentList>
</comments>
</file>

<file path=xl/sharedStrings.xml><?xml version="1.0" encoding="utf-8"?>
<sst xmlns="http://schemas.openxmlformats.org/spreadsheetml/2006/main" count="2154" uniqueCount="969">
  <si>
    <t>Agency Information</t>
  </si>
  <si>
    <t>Prepared by:</t>
  </si>
  <si>
    <t>Agency name:</t>
  </si>
  <si>
    <t>Telephone:</t>
  </si>
  <si>
    <t>Email:</t>
  </si>
  <si>
    <t>Payroll vendor/system 2 (if applicable):</t>
  </si>
  <si>
    <t>Payroll vendor/system 3 (if applicable):</t>
  </si>
  <si>
    <t>Total funding received in the reporting period:</t>
  </si>
  <si>
    <t>Crown Corporations</t>
  </si>
  <si>
    <t>Community Living BC</t>
  </si>
  <si>
    <t>BC Housing</t>
  </si>
  <si>
    <t>BC Health Authorities</t>
  </si>
  <si>
    <t>Provincial Health Services Authority</t>
  </si>
  <si>
    <t>BC Provincial Ministries</t>
  </si>
  <si>
    <t>Children and Family Development</t>
  </si>
  <si>
    <t>Education</t>
  </si>
  <si>
    <t>Finance</t>
  </si>
  <si>
    <t>Health</t>
  </si>
  <si>
    <t>Federal Government</t>
  </si>
  <si>
    <t>Municipal Government(s)</t>
  </si>
  <si>
    <t>Schedule A1: Bargaining Unit</t>
  </si>
  <si>
    <t>Regular (Full-Time/Part-Time) and Casual Employee Information</t>
  </si>
  <si>
    <t>Standard
Hours
per Year</t>
  </si>
  <si>
    <t>Classification 2 (Integrated BU only)</t>
  </si>
  <si>
    <t>Effective
Grid Level</t>
  </si>
  <si>
    <t>Regular
(FT/PT)
or
Casual/
additional
hours</t>
  </si>
  <si>
    <t>Non-Provincially Funded</t>
  </si>
  <si>
    <t>Provincially Funded</t>
  </si>
  <si>
    <t>Hours</t>
  </si>
  <si>
    <t>$</t>
  </si>
  <si>
    <t>Step 1</t>
  </si>
  <si>
    <t>Weighted
Average
Hourly Pay</t>
  </si>
  <si>
    <t>Total Non-
Provincially
Funded</t>
  </si>
  <si>
    <t>Step 2</t>
  </si>
  <si>
    <t>Step 3</t>
  </si>
  <si>
    <t>Step 4</t>
  </si>
  <si>
    <t>Above
Step 4</t>
  </si>
  <si>
    <t>Total
Provincially
Funded</t>
  </si>
  <si>
    <t>Classification</t>
  </si>
  <si>
    <t>Grid Level</t>
  </si>
  <si>
    <t>Accountant</t>
  </si>
  <si>
    <t>14-P</t>
  </si>
  <si>
    <t>15-P</t>
  </si>
  <si>
    <t>Accounting Clerk</t>
  </si>
  <si>
    <t>Activity Worker</t>
  </si>
  <si>
    <t>Addictions Counsellor</t>
  </si>
  <si>
    <t>Administrative Assistant</t>
  </si>
  <si>
    <t>Adult, Youth and/or Child Counsellor</t>
  </si>
  <si>
    <t>Adult, Youth and/or Child Worker</t>
  </si>
  <si>
    <t>Asleep Residential Night Worker</t>
  </si>
  <si>
    <t>Awake Residential Night Worker</t>
  </si>
  <si>
    <t>16-P</t>
  </si>
  <si>
    <t>17-P</t>
  </si>
  <si>
    <t>Bookkeeper</t>
  </si>
  <si>
    <t>Building Maintenance Worker</t>
  </si>
  <si>
    <t>Child &amp; Youth Transition House Worker</t>
  </si>
  <si>
    <t>Child Care Resource and Referral Worker</t>
  </si>
  <si>
    <t>Children Who Witness Abuse Counsellor</t>
  </si>
  <si>
    <t>13-P</t>
  </si>
  <si>
    <t>Children Who Witness Abuse Counsellor - Art Specialist</t>
  </si>
  <si>
    <t>Clinical Counsellor</t>
  </si>
  <si>
    <t>Community Support Worker</t>
  </si>
  <si>
    <t>Computer Technical Support Specialist</t>
  </si>
  <si>
    <t>Cook</t>
  </si>
  <si>
    <t>Crisis Line Coordinator</t>
  </si>
  <si>
    <t>Database Clerk</t>
  </si>
  <si>
    <t>Early Childhood Educator</t>
  </si>
  <si>
    <t>Early Childhood Educator Assistant</t>
  </si>
  <si>
    <t>Early Childhood Educator Senior</t>
  </si>
  <si>
    <t>Employment Counsellor</t>
  </si>
  <si>
    <t>ESL Instructor</t>
  </si>
  <si>
    <t>Family Counsellor</t>
  </si>
  <si>
    <t>Family Support Worker</t>
  </si>
  <si>
    <t>Group Facilitator</t>
  </si>
  <si>
    <t>Housekeeper</t>
  </si>
  <si>
    <t>Infant Development Consultant</t>
  </si>
  <si>
    <t>Janitor</t>
  </si>
  <si>
    <t>Occupational Therapist</t>
  </si>
  <si>
    <t>Passenger Vehicle Driver</t>
  </si>
  <si>
    <t>Physiotherapist</t>
  </si>
  <si>
    <t>Program Coordinator 1</t>
  </si>
  <si>
    <t>Program Coordinator 2</t>
  </si>
  <si>
    <t>Reconnect Worker</t>
  </si>
  <si>
    <t>Residence Coordinator</t>
  </si>
  <si>
    <t>Residence Worker</t>
  </si>
  <si>
    <t>Residence Worker Senior</t>
  </si>
  <si>
    <t>Residential Child &amp; Youth Worker</t>
  </si>
  <si>
    <t>Retail Supervisor</t>
  </si>
  <si>
    <t>Retail Worker</t>
  </si>
  <si>
    <t>School Aged Child Worker</t>
  </si>
  <si>
    <t>School Based Prevention Worker</t>
  </si>
  <si>
    <t>Settlement &amp; Integration Worker</t>
  </si>
  <si>
    <t>Special Services Worker</t>
  </si>
  <si>
    <t>Speech Language Pathologist</t>
  </si>
  <si>
    <t>18-P</t>
  </si>
  <si>
    <t>Stopping the Violence Counsellor</t>
  </si>
  <si>
    <t>Supported Child Care Consultant</t>
  </si>
  <si>
    <t>Transition House Worker</t>
  </si>
  <si>
    <t>Truck Driver</t>
  </si>
  <si>
    <t>Victim Service Worker</t>
  </si>
  <si>
    <t>Vocational Counsellor</t>
  </si>
  <si>
    <t>Vocational Worker</t>
  </si>
  <si>
    <t>Volunteer Coordinator</t>
  </si>
  <si>
    <t>Layered-
Over Grid
Level</t>
  </si>
  <si>
    <t>Step 1
0-2000
hours</t>
  </si>
  <si>
    <t>Step 2
2001-4000
hours</t>
  </si>
  <si>
    <t>Step 3
4001-6000
hours</t>
  </si>
  <si>
    <t>Step 4
6001 hours
onwards</t>
  </si>
  <si>
    <t>19-P</t>
  </si>
  <si>
    <t>20-P</t>
  </si>
  <si>
    <t>JJEP Benchmark Classifications</t>
  </si>
  <si>
    <t>Front Line Workers</t>
  </si>
  <si>
    <t>Child and Youth Transition House Worker</t>
  </si>
  <si>
    <t>Childcare Resource and Referral Worker</t>
  </si>
  <si>
    <t>Early Childhood Educator, Senior</t>
  </si>
  <si>
    <t>Residence Worker, Senior</t>
  </si>
  <si>
    <t>Residential Child and/or Youth Care Worker</t>
  </si>
  <si>
    <t>Settlement and Integration Worker</t>
  </si>
  <si>
    <t>Supervisors &amp; Coordinators</t>
  </si>
  <si>
    <t>Operation Support</t>
  </si>
  <si>
    <t>Paraprofessional Classifications</t>
  </si>
  <si>
    <t>Counsellors &amp; Consultants</t>
  </si>
  <si>
    <t>Graduate Degrees &amp; Licensed Professionals</t>
  </si>
  <si>
    <t>Licensed Practical Nurse</t>
  </si>
  <si>
    <t>Communications Manager</t>
  </si>
  <si>
    <t>Home Share Coordinator</t>
  </si>
  <si>
    <t>Step 5</t>
  </si>
  <si>
    <t>Delegated-Accounting Clerk</t>
  </si>
  <si>
    <t>Delegated-Administrative Assistant</t>
  </si>
  <si>
    <t>Delegated-Administrative Supervisor</t>
  </si>
  <si>
    <t>Delegated-Child Protection Consultant</t>
  </si>
  <si>
    <t>Delegated-Child Protection Mentor</t>
  </si>
  <si>
    <t>Delegated-Child Protection R Accounting Clerk</t>
  </si>
  <si>
    <t>Delegated-Child Protection Social Worker</t>
  </si>
  <si>
    <t>Delegated-Child Protection Social Worker Growth</t>
  </si>
  <si>
    <t>SPO Growth</t>
  </si>
  <si>
    <t>Delegated-Child Protection SPO A</t>
  </si>
  <si>
    <t>Delegated-Child Protection Team Leader</t>
  </si>
  <si>
    <t>Delegated-Clerk 3</t>
  </si>
  <si>
    <t>Delegated-Clinical Resources Supervisor</t>
  </si>
  <si>
    <t>Delegated-Cultural Clinical Counselor</t>
  </si>
  <si>
    <t>Delegated-Delegated Supervisor</t>
  </si>
  <si>
    <t>Delegated-Family Development Response</t>
  </si>
  <si>
    <t>Delegated-Family Group Decision Making Coordinator</t>
  </si>
  <si>
    <t>Delegated-Family Preservation Worker</t>
  </si>
  <si>
    <t>Delegated-Family Preservation Worker Growth</t>
  </si>
  <si>
    <t>Delegated-Guardianship Administrative Assistant</t>
  </si>
  <si>
    <t>Delegated-Guardianship Consultant</t>
  </si>
  <si>
    <t>Delegated-Guardianship Social Worker</t>
  </si>
  <si>
    <t>Delegated-Guardianship Social Worker Growth</t>
  </si>
  <si>
    <t>Delegated-Guardianship Supervisor</t>
  </si>
  <si>
    <t>Delegated-IT Assistant</t>
  </si>
  <si>
    <t>Delegated-Lifelong Connection Consultant</t>
  </si>
  <si>
    <t>Delegated-Lifelong Connection Coordinator</t>
  </si>
  <si>
    <t>Delegated-Office Assistant</t>
  </si>
  <si>
    <t>Delegated-Program Assistant</t>
  </si>
  <si>
    <t>Delegated-Program Assistant (RAP)</t>
  </si>
  <si>
    <t>Delegated-Resources Accountant</t>
  </si>
  <si>
    <t>Delegated-Resources Administrative Assistant</t>
  </si>
  <si>
    <t>Delegated-Resources Social Worker</t>
  </si>
  <si>
    <t>Delegated-Resources Social Worker Growth</t>
  </si>
  <si>
    <t>Delegated-SPO 24 Working Step</t>
  </si>
  <si>
    <t>Position Type</t>
  </si>
  <si>
    <t>Benchmark</t>
  </si>
  <si>
    <t>Integrated</t>
  </si>
  <si>
    <t>Layered-Over</t>
  </si>
  <si>
    <t>Unique</t>
  </si>
  <si>
    <t>Regular</t>
  </si>
  <si>
    <t>Casual/add'l hours</t>
  </si>
  <si>
    <t>Gender</t>
  </si>
  <si>
    <t>Female</t>
  </si>
  <si>
    <t>Male</t>
  </si>
  <si>
    <t>Y/N</t>
  </si>
  <si>
    <t>Payroll Vendor/System</t>
  </si>
  <si>
    <t>Subtotals:</t>
  </si>
  <si>
    <t>Grid 1</t>
  </si>
  <si>
    <t>Grid 2</t>
  </si>
  <si>
    <t>Hourly Wage Rate</t>
  </si>
  <si>
    <t>#</t>
  </si>
  <si>
    <t>Active</t>
  </si>
  <si>
    <t>Maternity/
Parental
Leave</t>
  </si>
  <si>
    <t>Union
Leave</t>
  </si>
  <si>
    <t>Other
Leave</t>
  </si>
  <si>
    <t>Non-
Provincially
Funded
Active</t>
  </si>
  <si>
    <t>Schedule A2: Bargaining Unit</t>
  </si>
  <si>
    <t>Schedule B1: Non-Union</t>
  </si>
  <si>
    <t xml:space="preserve"> </t>
  </si>
  <si>
    <t>Non-
Provincially
Funded</t>
  </si>
  <si>
    <t>Provincially
Funded</t>
  </si>
  <si>
    <t>Schedule C1: Management &amp; Excluded</t>
  </si>
  <si>
    <t>$/year</t>
  </si>
  <si>
    <t>Average
Annual
Salary per
Employee</t>
  </si>
  <si>
    <t>Gender of
Employee</t>
  </si>
  <si>
    <t>Position Type-Classification</t>
  </si>
  <si>
    <t>Wage Costs</t>
  </si>
  <si>
    <t>Schedule A3: Bargaining Unit</t>
  </si>
  <si>
    <t>Schedule D1: Summary</t>
  </si>
  <si>
    <t>ADP</t>
  </si>
  <si>
    <t>Payworks</t>
  </si>
  <si>
    <t>Quickbooks</t>
  </si>
  <si>
    <t>Avanti Software</t>
  </si>
  <si>
    <t>PayDirt</t>
  </si>
  <si>
    <t>Paymate</t>
  </si>
  <si>
    <t>Quadrant HR</t>
  </si>
  <si>
    <t>Adagio</t>
  </si>
  <si>
    <t>CanPay</t>
  </si>
  <si>
    <t>Telpay</t>
  </si>
  <si>
    <t>Easypay</t>
  </si>
  <si>
    <t>Altus Dynamics</t>
  </si>
  <si>
    <t>Microsoft Dynamics</t>
  </si>
  <si>
    <t>Non-Union</t>
  </si>
  <si>
    <t>Management
&amp; Excluded</t>
  </si>
  <si>
    <t>Bargaining
Unit</t>
  </si>
  <si>
    <t>Regular Full-Time</t>
  </si>
  <si>
    <t>Regular Part-Time</t>
  </si>
  <si>
    <t>Total Regular Hours</t>
  </si>
  <si>
    <t>Total Casual and Additional Hours</t>
  </si>
  <si>
    <t>Interior</t>
  </si>
  <si>
    <t>Fraser</t>
  </si>
  <si>
    <t>Vancouver Coastal</t>
  </si>
  <si>
    <t>Northern</t>
  </si>
  <si>
    <t>Vancouver Island</t>
  </si>
  <si>
    <t>hours</t>
  </si>
  <si>
    <t>Schedule D2: Summary</t>
  </si>
  <si>
    <t>Benefit Costs</t>
  </si>
  <si>
    <t>Pay at
Straight Time
Pay Rate</t>
  </si>
  <si>
    <t>Pay at
Premium
Pay Rate</t>
  </si>
  <si>
    <t>Working on Statutory Holiday</t>
  </si>
  <si>
    <t>All Other Overtime Pay</t>
  </si>
  <si>
    <t>Vacation &amp; Statutory Holiday In-Lieu Pay</t>
  </si>
  <si>
    <t>All Other Wage Costs</t>
  </si>
  <si>
    <t>Transportation Allowances</t>
  </si>
  <si>
    <t>Meal Allowances</t>
  </si>
  <si>
    <t>Other Expenses and Allowances</t>
  </si>
  <si>
    <t>CPP - Canada Pension Plan</t>
  </si>
  <si>
    <t>EI - Employment Insurance</t>
  </si>
  <si>
    <t>WCB - WorkSafeBC</t>
  </si>
  <si>
    <t>Statutory
Benefits</t>
  </si>
  <si>
    <t>EHC - Extended Health Care</t>
  </si>
  <si>
    <t>Dental</t>
  </si>
  <si>
    <t>Group Life</t>
  </si>
  <si>
    <t>AD&amp;D</t>
  </si>
  <si>
    <t>LTD - Long-Term Disability</t>
  </si>
  <si>
    <t>Other Health &amp; Welfare Benefits</t>
  </si>
  <si>
    <t>Health &amp;
Welfare
Benefits</t>
  </si>
  <si>
    <t>MPP - Municipal Pension Plan</t>
  </si>
  <si>
    <t>Other Superannuation Plan</t>
  </si>
  <si>
    <t>Super-
annuation</t>
  </si>
  <si>
    <t>All Regular Hours</t>
  </si>
  <si>
    <t>All Casual and Additional Hours</t>
  </si>
  <si>
    <t>Meal Allowance</t>
  </si>
  <si>
    <t>Vehicle Allowance</t>
  </si>
  <si>
    <t>On Call</t>
  </si>
  <si>
    <t>Pay In Lieu of Benefits</t>
  </si>
  <si>
    <t>Compassionate Leave</t>
  </si>
  <si>
    <t>Special Leave</t>
  </si>
  <si>
    <t>Sick Leave Payout</t>
  </si>
  <si>
    <t>Shift Premiums</t>
  </si>
  <si>
    <t>Callback</t>
  </si>
  <si>
    <t>Required Certification</t>
  </si>
  <si>
    <t>Vacation</t>
  </si>
  <si>
    <t>Long Service Retirement Allowance</t>
  </si>
  <si>
    <t>Cellphone and Pager Reimbursement</t>
  </si>
  <si>
    <t>Seasonal Closure</t>
  </si>
  <si>
    <t>Qualification Differential</t>
  </si>
  <si>
    <t>Schedule E2: Bargaining Unit</t>
  </si>
  <si>
    <t>Position Type - Classification</t>
  </si>
  <si>
    <t>&lt;26</t>
  </si>
  <si>
    <t>26-35</t>
  </si>
  <si>
    <t>36-45</t>
  </si>
  <si>
    <t>46-55</t>
  </si>
  <si>
    <t>56-65</t>
  </si>
  <si>
    <t>&gt;65</t>
  </si>
  <si>
    <t>&lt;1</t>
  </si>
  <si>
    <t>1-5</t>
  </si>
  <si>
    <t>6-10</t>
  </si>
  <si>
    <t>&gt;10</t>
  </si>
  <si>
    <t>Length of Service (Years)</t>
  </si>
  <si>
    <t>Age (Years)</t>
  </si>
  <si>
    <t>Region</t>
  </si>
  <si>
    <t>Vancouver
Coastal</t>
  </si>
  <si>
    <t>Vancouver
Island</t>
  </si>
  <si>
    <t>Demographic Information of Terminated Employees</t>
  </si>
  <si>
    <t>Sum Age</t>
  </si>
  <si>
    <t>Sum Gender</t>
  </si>
  <si>
    <t>Sum LOS</t>
  </si>
  <si>
    <t>Sum Region</t>
  </si>
  <si>
    <t>Diff Age</t>
  </si>
  <si>
    <t>Diff Gender</t>
  </si>
  <si>
    <t>Diff LOS</t>
  </si>
  <si>
    <t>Diff Region</t>
  </si>
  <si>
    <t>Schedule E3: Non-Union</t>
  </si>
  <si>
    <r>
      <t xml:space="preserve">Terminated
Employees
</t>
    </r>
    <r>
      <rPr>
        <sz val="10"/>
        <color rgb="FFFF0000"/>
        <rFont val="Calibri"/>
        <family val="2"/>
        <scheme val="minor"/>
      </rPr>
      <t>(Between Jan. 1
and Dec. 31)</t>
    </r>
  </si>
  <si>
    <r>
      <t xml:space="preserve">Vacant
Positions
</t>
    </r>
    <r>
      <rPr>
        <sz val="10"/>
        <color rgb="FFFF0000"/>
        <rFont val="Calibri"/>
        <family val="2"/>
        <scheme val="minor"/>
      </rPr>
      <t>(As of Dec. 31)</t>
    </r>
  </si>
  <si>
    <t>Schedule E4: Management &amp; Excluded</t>
  </si>
  <si>
    <t>SurveyId</t>
  </si>
  <si>
    <t>Version</t>
  </si>
  <si>
    <t>&lt; 1 year</t>
  </si>
  <si>
    <t>1 to &lt; 2 years</t>
  </si>
  <si>
    <t>2 to &lt; 3 years</t>
  </si>
  <si>
    <t>3 to &lt; 4 years</t>
  </si>
  <si>
    <t>4 to &lt; 5 years</t>
  </si>
  <si>
    <t>5 to &lt; 6 years</t>
  </si>
  <si>
    <t>6 to &lt; 7 years</t>
  </si>
  <si>
    <t>7 to &lt; 8 years</t>
  </si>
  <si>
    <t>8 to &lt; 9 years</t>
  </si>
  <si>
    <t>9 to &lt; 10 years</t>
  </si>
  <si>
    <t>10 to &lt; 11 years</t>
  </si>
  <si>
    <t>11 to &lt; 12 years</t>
  </si>
  <si>
    <t>12 to &lt; 13 years</t>
  </si>
  <si>
    <t>13 to &lt; 14 years</t>
  </si>
  <si>
    <t>14 to &lt; 15 years</t>
  </si>
  <si>
    <t>15 to &lt; 16 years</t>
  </si>
  <si>
    <t>16 to &lt; 17 years</t>
  </si>
  <si>
    <t>17 to &lt; 18 years</t>
  </si>
  <si>
    <t>18 to &lt; 19 years</t>
  </si>
  <si>
    <t>19 to &lt; 20 years</t>
  </si>
  <si>
    <t>20 to &lt; 21 years</t>
  </si>
  <si>
    <t>21 to &lt; 22 years</t>
  </si>
  <si>
    <t>22 to &lt; 23 years</t>
  </si>
  <si>
    <t>23 to &lt; 24 years</t>
  </si>
  <si>
    <t>24 to &lt; 25 years</t>
  </si>
  <si>
    <t>25 to &lt; 26 years</t>
  </si>
  <si>
    <t>Total</t>
  </si>
  <si>
    <t>&lt; 20</t>
  </si>
  <si>
    <t>≥ 70</t>
  </si>
  <si>
    <t>Single Rate</t>
  </si>
  <si>
    <t>Couple Rate</t>
  </si>
  <si>
    <t>Family Rate</t>
  </si>
  <si>
    <t>Extended Health Care (EHC)</t>
  </si>
  <si>
    <t>Ineligible</t>
  </si>
  <si>
    <t>Participating Employees</t>
  </si>
  <si>
    <t>Non-Participating</t>
  </si>
  <si>
    <t>Casual</t>
  </si>
  <si>
    <t>ComVida</t>
  </si>
  <si>
    <t>Schedule E1: Summary</t>
  </si>
  <si>
    <t>Bargaining Unit</t>
  </si>
  <si>
    <t>Financial &amp; Technical</t>
  </si>
  <si>
    <t>Graduate Degrees &amp;
Licensed Professional(s)</t>
  </si>
  <si>
    <t>Counsellor &amp; Consultants
(Employment &amp; Vocational)</t>
  </si>
  <si>
    <t>Total Straight-
Time Payroll
Amount</t>
  </si>
  <si>
    <t>Total Number of Active Employees</t>
  </si>
  <si>
    <t>Paraprofessional
Classification</t>
  </si>
  <si>
    <t>Benchmark
Classification</t>
  </si>
  <si>
    <r>
      <t>Days</t>
    </r>
    <r>
      <rPr>
        <sz val="11"/>
        <color rgb="FFFF0000"/>
        <rFont val="Calibri"/>
        <family val="2"/>
        <scheme val="minor"/>
      </rPr>
      <t>*</t>
    </r>
  </si>
  <si>
    <t>Management &amp; Excluded:</t>
  </si>
  <si>
    <t>Education (return to school)</t>
  </si>
  <si>
    <t>Transfer/move to new community</t>
  </si>
  <si>
    <t>Retirement</t>
  </si>
  <si>
    <t>Other</t>
  </si>
  <si>
    <t>Paraprofessional
Classifications</t>
  </si>
  <si>
    <t>Benchmark
Classifications</t>
  </si>
  <si>
    <t>Please indicate the number of employees terminated for each reason that applied.</t>
  </si>
  <si>
    <t>BCGEU - B.C. Government and Service Employees' Union</t>
  </si>
  <si>
    <t>CUPE - Canadian Union of Public Employees</t>
  </si>
  <si>
    <t>CLAC - Christian Labour Association of Canada</t>
  </si>
  <si>
    <t>CSWU - Construction and Specialized Workers' Union</t>
  </si>
  <si>
    <t>UFCW - United Food and Commercial Workers Canada</t>
  </si>
  <si>
    <t>SEIU - Service Employees International Union</t>
  </si>
  <si>
    <t>HSA - Health Sciences Association of BC</t>
  </si>
  <si>
    <t>HEU - Hospital Employees' Union</t>
  </si>
  <si>
    <t>BCNU - BC Nurses' Union</t>
  </si>
  <si>
    <t>USWA - United Steelworkers of America</t>
  </si>
  <si>
    <t>Schedule B2: Non-Union</t>
  </si>
  <si>
    <t>Schedule C2: Management &amp; Excluded</t>
  </si>
  <si>
    <r>
      <t xml:space="preserve">Total
</t>
    </r>
    <r>
      <rPr>
        <sz val="10"/>
        <color rgb="FFFF0000"/>
        <rFont val="Calibri"/>
        <family val="2"/>
        <scheme val="minor"/>
      </rPr>
      <t>(Including
ED/CEO)</t>
    </r>
  </si>
  <si>
    <r>
      <t xml:space="preserve">Eligible
</t>
    </r>
    <r>
      <rPr>
        <sz val="10"/>
        <color rgb="FFFF0000"/>
        <rFont val="Calibri"/>
        <family val="2"/>
        <scheme val="minor"/>
      </rPr>
      <t>(Opted out)</t>
    </r>
  </si>
  <si>
    <t>Grid Level 2
(Integrated)</t>
  </si>
  <si>
    <t>Delegated-Cultural Coordinator</t>
  </si>
  <si>
    <t>Delegated-Special Projects Officer</t>
  </si>
  <si>
    <t>Time to Fill Vacancies &amp; Reasons for Termination</t>
  </si>
  <si>
    <t>Other Provincial and Territorial Government(s)</t>
  </si>
  <si>
    <t>First Nations Health Authority</t>
  </si>
  <si>
    <t>26 to &lt; 27 years</t>
  </si>
  <si>
    <t>27 to &lt; 28 years</t>
  </si>
  <si>
    <t>28 to &lt; 29 years</t>
  </si>
  <si>
    <t>29 to &lt; 30 years</t>
  </si>
  <si>
    <t>30 to &lt; 31 years</t>
  </si>
  <si>
    <t>31 to &lt; 32 years</t>
  </si>
  <si>
    <t>32 to &lt; 33 years</t>
  </si>
  <si>
    <t>33 to &lt; 34 years</t>
  </si>
  <si>
    <t>34 to &lt; 35 years</t>
  </si>
  <si>
    <t>35 to &lt; 36 years</t>
  </si>
  <si>
    <t>36 to &lt; 37 years</t>
  </si>
  <si>
    <t>37 to &lt; 38 years</t>
  </si>
  <si>
    <t>38 to &lt; 39 years</t>
  </si>
  <si>
    <t>39 to &lt; 40 years</t>
  </si>
  <si>
    <t>40 to &lt; 41 years</t>
  </si>
  <si>
    <t>41 to &lt; 42 years</t>
  </si>
  <si>
    <t>42 to &lt; 43 years</t>
  </si>
  <si>
    <t>43 to &lt; 44 years</t>
  </si>
  <si>
    <t>44 to &lt; 45 years</t>
  </si>
  <si>
    <t>45 to &lt; 46 years</t>
  </si>
  <si>
    <t>46 to &lt; 47 years</t>
  </si>
  <si>
    <t>47 to &lt; 48 years</t>
  </si>
  <si>
    <t>48 to &lt; 49 years</t>
  </si>
  <si>
    <t>49 to &lt; 50 years</t>
  </si>
  <si>
    <t>50 to &lt; 51 years</t>
  </si>
  <si>
    <t>≥ 51 years</t>
  </si>
  <si>
    <t xml:space="preserve">
Regular
(FT/PT)
or
Casual/
additional
hours
</t>
  </si>
  <si>
    <t xml:space="preserve">
Standard
Hours
per Year
</t>
  </si>
  <si>
    <t xml:space="preserve">
Subtotals:
</t>
  </si>
  <si>
    <t xml:space="preserve">
Gender of
Employee
</t>
  </si>
  <si>
    <t>ED/CEO
Only</t>
  </si>
  <si>
    <t>Finance Manager</t>
  </si>
  <si>
    <t>Schedule E5: Bargaining Unit - Delegated</t>
  </si>
  <si>
    <t>Schedule A4: Bargaining Unit - Delegated</t>
  </si>
  <si>
    <t>Schedule A5: Bargaining Unit - Delegated</t>
  </si>
  <si>
    <r>
      <t xml:space="preserve">Backfill
</t>
    </r>
    <r>
      <rPr>
        <sz val="10"/>
        <color rgb="FFFF0000"/>
        <rFont val="Calibri"/>
        <family val="2"/>
        <scheme val="minor"/>
      </rPr>
      <t>(Between Jan. 1 and Dec. 31)</t>
    </r>
  </si>
  <si>
    <t>Weighted Average Wage Rate Calculator</t>
  </si>
  <si>
    <t>Total Paid Straight Time Hours</t>
  </si>
  <si>
    <t>Weighted Average Wage Rate</t>
  </si>
  <si>
    <t>Paid Straight Time Hours</t>
  </si>
  <si>
    <t>Subtotal Wages</t>
  </si>
  <si>
    <t>Subtotal Hours</t>
  </si>
  <si>
    <t>Weighted Average</t>
  </si>
  <si>
    <t>Straight Time Wages</t>
  </si>
  <si>
    <t>Star Garden</t>
  </si>
  <si>
    <t>Paysavvy</t>
  </si>
  <si>
    <t>Accpac / Sage 300</t>
  </si>
  <si>
    <t>Simply Accounting / Sage 50</t>
  </si>
  <si>
    <t>All Other Paid Leave Hours</t>
  </si>
  <si>
    <t>Unpaid Sick Leave Hours</t>
  </si>
  <si>
    <t>Paid Education, Training, and Orientation Hours</t>
  </si>
  <si>
    <t>Management</t>
  </si>
  <si>
    <t>Excluded</t>
  </si>
  <si>
    <t>CSBT (Community Services Benefit Trust)</t>
  </si>
  <si>
    <t>FABP (Federation Association Benefit Plan)</t>
  </si>
  <si>
    <t>HBT (Health Benefit Trust)</t>
  </si>
  <si>
    <t>Total number of contracts:</t>
  </si>
  <si>
    <t>BC Gaming Grant</t>
  </si>
  <si>
    <t>Schedule Q1: Questions</t>
  </si>
  <si>
    <t>Group benefit provider 1:</t>
  </si>
  <si>
    <t>Group benefit provider 2 (if applicable):</t>
  </si>
  <si>
    <t>Group benefit provider 3 (if applicable):</t>
  </si>
  <si>
    <t>Short Term Illness and Injury Plan</t>
  </si>
  <si>
    <t>Superior Benefits</t>
  </si>
  <si>
    <t>Don't know</t>
  </si>
  <si>
    <t>Stay in the social services sector</t>
  </si>
  <si>
    <t>PSPP - Public Sector Pension Plan</t>
  </si>
  <si>
    <t>Participation Status</t>
  </si>
  <si>
    <t>Benefit Type</t>
  </si>
  <si>
    <t>Long Term Disability (LTD)</t>
  </si>
  <si>
    <t>Pension or Retirement Plan</t>
  </si>
  <si>
    <t>Management &amp; Excluded Classifications</t>
  </si>
  <si>
    <t>Day Rate</t>
  </si>
  <si>
    <t>RRSP - Registered Retirement Savings Plan</t>
  </si>
  <si>
    <t>United Way Pension Plan</t>
  </si>
  <si>
    <t>Benchmark/
Integrated/
Layered-Over/
Unique/
Day Rate</t>
  </si>
  <si>
    <t>Bargaining Unit:</t>
  </si>
  <si>
    <t>Non-Union:</t>
  </si>
  <si>
    <t>Portability</t>
  </si>
  <si>
    <t>Behaviour Consultant</t>
  </si>
  <si>
    <t>Community Connector</t>
  </si>
  <si>
    <t>Emergency Shelter Worker</t>
  </si>
  <si>
    <t>Nurse</t>
  </si>
  <si>
    <t>Supervised Access Worker</t>
  </si>
  <si>
    <t>Administrative Assistant 3</t>
  </si>
  <si>
    <t>Administrative Assistant 4</t>
  </si>
  <si>
    <t>Administrative Assistant 2</t>
  </si>
  <si>
    <t>Administrative Assistant 1</t>
  </si>
  <si>
    <t>Indigenous Relations and Reconciliation</t>
  </si>
  <si>
    <t>Citizens' Services</t>
  </si>
  <si>
    <t>Social Development and Poverty Reduction</t>
  </si>
  <si>
    <t>Labour</t>
  </si>
  <si>
    <t>Public Safety and Solicitor General</t>
  </si>
  <si>
    <t>EFAP - Employee &amp; Family Assistance Program</t>
  </si>
  <si>
    <t>Employee &amp; Family Assistance Program (EFAP)</t>
  </si>
  <si>
    <t>Paid Vacation Hours</t>
  </si>
  <si>
    <r>
      <t xml:space="preserve">Total Casual Hours </t>
    </r>
    <r>
      <rPr>
        <sz val="9"/>
        <color rgb="FFFF0000"/>
        <rFont val="Calibri"/>
        <family val="2"/>
        <scheme val="minor"/>
      </rPr>
      <t>(Casual hours worked by casual employees)</t>
    </r>
  </si>
  <si>
    <t>%</t>
  </si>
  <si>
    <t>Payroll vendor/system 1:</t>
  </si>
  <si>
    <t>BC Transit</t>
  </si>
  <si>
    <t>Columbia Basin Trust</t>
  </si>
  <si>
    <t>Additional Hours</t>
  </si>
  <si>
    <t>Gender Diverse</t>
  </si>
  <si>
    <t>Gender
Diverse</t>
  </si>
  <si>
    <t>Legal Status</t>
  </si>
  <si>
    <t>Live-In Home Support Workers</t>
  </si>
  <si>
    <t>Incorporated Society</t>
  </si>
  <si>
    <t>Registered Company</t>
  </si>
  <si>
    <t>Sole Proprietor</t>
  </si>
  <si>
    <t>Non-Incorporated Partnership</t>
  </si>
  <si>
    <t>Employer Health Tax (EHT)</t>
  </si>
  <si>
    <t>EI Premium Reduction Program</t>
  </si>
  <si>
    <t>Professional, scientific and technical services</t>
  </si>
  <si>
    <t>Retail trade, accommodation and food services</t>
  </si>
  <si>
    <t>Finance, insurance and real estate</t>
  </si>
  <si>
    <t>Information, culture and recreation</t>
  </si>
  <si>
    <t>Transportation, warehousing and wholesale trade</t>
  </si>
  <si>
    <t>Manufacturing and construction</t>
  </si>
  <si>
    <t>Business, building and other support services</t>
  </si>
  <si>
    <t>Agriculture and natural resource development</t>
  </si>
  <si>
    <t>Indigenous Services</t>
  </si>
  <si>
    <t>CLBC Funding - Supplementary Question (If Applicable)</t>
  </si>
  <si>
    <t>BC Housing Funding - Supplementary Question (If Applicable)</t>
  </si>
  <si>
    <t>Public administration and other public sector</t>
  </si>
  <si>
    <t>Delegated-Family Preservation Coordinator</t>
  </si>
  <si>
    <t>Dietitian</t>
  </si>
  <si>
    <t>13-P-LPN</t>
  </si>
  <si>
    <t>16-P-RN</t>
  </si>
  <si>
    <t>16-P-OT</t>
  </si>
  <si>
    <t>16-P-PT</t>
  </si>
  <si>
    <t>Vacancy, Termination, and New Hires</t>
  </si>
  <si>
    <t>Attorney General</t>
  </si>
  <si>
    <t>Funding for
Union
Programs</t>
  </si>
  <si>
    <t>Funding for
Non-Union
Programs</t>
  </si>
  <si>
    <t>Total
Funding Amount</t>
  </si>
  <si>
    <t>Percentage of
Union
Funding</t>
  </si>
  <si>
    <t>Percentage of
Non-Union
Funding</t>
  </si>
  <si>
    <t>Percentage of
Total
Funding</t>
  </si>
  <si>
    <t>Number of
Union
Contracts</t>
  </si>
  <si>
    <t>Number of
Non-Union
Contracts</t>
  </si>
  <si>
    <t>Total Number
of Contracts</t>
  </si>
  <si>
    <t>Tourism, Arts, Culture and Sport</t>
  </si>
  <si>
    <t>14-P-LPN</t>
  </si>
  <si>
    <t>17-P-RN</t>
  </si>
  <si>
    <t>17-P-SLP</t>
  </si>
  <si>
    <t>18-P-SLP</t>
  </si>
  <si>
    <t>17-P-OT</t>
  </si>
  <si>
    <t>17-P-PT</t>
  </si>
  <si>
    <t>Provincial Funding as % of Total Funding</t>
  </si>
  <si>
    <t>Non-Provincial Funding as % of Total Funding</t>
  </si>
  <si>
    <t>Provincial Funding</t>
  </si>
  <si>
    <t>Non-Provincial Funding</t>
  </si>
  <si>
    <t>Community Justice</t>
  </si>
  <si>
    <t>Community Living Services</t>
  </si>
  <si>
    <t>Housing Services</t>
  </si>
  <si>
    <t>Immigrant Services</t>
  </si>
  <si>
    <t>Women's Services</t>
  </si>
  <si>
    <t>Child &amp; Family Services</t>
  </si>
  <si>
    <t>Service Subdivision</t>
  </si>
  <si>
    <t>Total Overtime Hours</t>
  </si>
  <si>
    <t>(Automatically calculated from the Home Schedule)</t>
  </si>
  <si>
    <t>Discharged for cause - Unspecified reason</t>
  </si>
  <si>
    <t>Resigned - Unspecified reason</t>
  </si>
  <si>
    <t>Resigned - Personal and/or family issues</t>
  </si>
  <si>
    <t>New Employer - Increase in hours of work</t>
  </si>
  <si>
    <t>New Employer - Better working conditions with new employer</t>
  </si>
  <si>
    <t>New Employer - Increase in wages/benefits with new employer</t>
  </si>
  <si>
    <t>New Employer - Unspecified reason</t>
  </si>
  <si>
    <t>Layoff - Program closure</t>
  </si>
  <si>
    <t>Layoff - Limited availability</t>
  </si>
  <si>
    <t>Layoff - Shortage of work</t>
  </si>
  <si>
    <t>Resigned - Health reasons</t>
  </si>
  <si>
    <t>Disability</t>
  </si>
  <si>
    <t>Death of the employee</t>
  </si>
  <si>
    <t>Agriculture and Food</t>
  </si>
  <si>
    <t>Education and Child Care</t>
  </si>
  <si>
    <t>Emergency Management and Climate Readiness</t>
  </si>
  <si>
    <t>Forests</t>
  </si>
  <si>
    <t>Post Secondary Education and Future Skills</t>
  </si>
  <si>
    <t>Water, Land and Resource Stewardship</t>
  </si>
  <si>
    <r>
      <t xml:space="preserve">New Hires External
</t>
    </r>
    <r>
      <rPr>
        <sz val="10"/>
        <color rgb="FFFF0000"/>
        <rFont val="Calibri"/>
        <family val="2"/>
        <scheme val="minor"/>
      </rPr>
      <t>(Between Jan. 1
and Dec. 31)</t>
    </r>
  </si>
  <si>
    <r>
      <t xml:space="preserve">New Hires Internal
</t>
    </r>
    <r>
      <rPr>
        <sz val="10"/>
        <color rgb="FFFF0000"/>
        <rFont val="Calibri"/>
        <family val="2"/>
        <scheme val="minor"/>
      </rPr>
      <t>(Between Jan. 1
and Dec. 31)</t>
    </r>
  </si>
  <si>
    <r>
      <t xml:space="preserve">Paid Sick Leave Hours </t>
    </r>
    <r>
      <rPr>
        <sz val="11"/>
        <color rgb="FFFF0000"/>
        <rFont val="Calibri"/>
        <family val="2"/>
        <scheme val="minor"/>
      </rPr>
      <t>(Regular)</t>
    </r>
  </si>
  <si>
    <r>
      <t xml:space="preserve">Paid Sick Leave Hours </t>
    </r>
    <r>
      <rPr>
        <sz val="11"/>
        <color rgb="FFFF0000"/>
        <rFont val="Calibri"/>
        <family val="2"/>
        <scheme val="minor"/>
      </rPr>
      <t>(Casual)</t>
    </r>
  </si>
  <si>
    <t>Regular Employees</t>
  </si>
  <si>
    <t>Casual Employees</t>
  </si>
  <si>
    <t>Recruitment Situation in the Past 2 Years</t>
  </si>
  <si>
    <t>likertAgree</t>
  </si>
  <si>
    <t>Strongly Agree</t>
  </si>
  <si>
    <t>Agree</t>
  </si>
  <si>
    <t>Neither Agree nor Disagree</t>
  </si>
  <si>
    <t>Disagree</t>
  </si>
  <si>
    <t>Strongly Disagree</t>
  </si>
  <si>
    <t>Special Projects Coordinator</t>
  </si>
  <si>
    <t>Home Share Manager</t>
  </si>
  <si>
    <t>Quality Manager</t>
  </si>
  <si>
    <t>Communications Specialist</t>
  </si>
  <si>
    <t>Property/Facility Manager</t>
  </si>
  <si>
    <t>Controller</t>
  </si>
  <si>
    <t>Finance/Accounting Assistant</t>
  </si>
  <si>
    <t>Payroll Manager</t>
  </si>
  <si>
    <t>Payroll Assistant</t>
  </si>
  <si>
    <t>Executive Assistant</t>
  </si>
  <si>
    <t>Fraser Health Authority</t>
  </si>
  <si>
    <t>Interior Health Authority</t>
  </si>
  <si>
    <t>Northern Health Authority</t>
  </si>
  <si>
    <t>Vancouver Coastal Health Authority</t>
  </si>
  <si>
    <t>Vancouver Island Health Authority</t>
  </si>
  <si>
    <t>Other Provincial Funding</t>
  </si>
  <si>
    <t>Retention Situation in the Past 2 Years</t>
  </si>
  <si>
    <t>ARE AUTOMATICALLY CALCULATED</t>
  </si>
  <si>
    <t xml:space="preserve">IMPORTANT: </t>
  </si>
  <si>
    <t>← (Automatically calculated) →</t>
  </si>
  <si>
    <t>listServiceSubdivision</t>
  </si>
  <si>
    <t>listLegalStatus</t>
  </si>
  <si>
    <t>listPensionPlan</t>
  </si>
  <si>
    <t>listEmployeeGroup</t>
  </si>
  <si>
    <t>listBenefitProvider</t>
  </si>
  <si>
    <t>listManagementClassification</t>
  </si>
  <si>
    <t>listNonUnionClassification</t>
  </si>
  <si>
    <t>listPayrollVendorSystem</t>
  </si>
  <si>
    <t>listUnion</t>
  </si>
  <si>
    <t>listGender</t>
  </si>
  <si>
    <t>listStandardHoursPerYear</t>
  </si>
  <si>
    <t>listPositionType</t>
  </si>
  <si>
    <t>listEmploymentType</t>
  </si>
  <si>
    <t>Y</t>
  </si>
  <si>
    <t>listYN</t>
  </si>
  <si>
    <t>N</t>
  </si>
  <si>
    <t>Recruitment Situation in the Past Year</t>
  </si>
  <si>
    <t>Retention Situation in the Past Year</t>
  </si>
  <si>
    <t>Paid Cultural, Ceremonial, and Spiritual Leave Hours</t>
  </si>
  <si>
    <r>
      <t xml:space="preserve">Number of Terminated Employees by Age, Gender, Length of Service, and Region
</t>
    </r>
    <r>
      <rPr>
        <sz val="10"/>
        <color rgb="FFFF0000"/>
        <rFont val="Calibri"/>
        <family val="2"/>
        <scheme val="minor"/>
      </rPr>
      <t>(Between January 1 and December 31, 2023)</t>
    </r>
  </si>
  <si>
    <t>16-P-RD</t>
  </si>
  <si>
    <r>
      <t xml:space="preserve">ENTER INFORMATION IN THE </t>
    </r>
    <r>
      <rPr>
        <b/>
        <sz val="11"/>
        <color theme="4"/>
        <rFont val="Calibri"/>
        <family val="2"/>
        <scheme val="minor"/>
      </rPr>
      <t>BLUE</t>
    </r>
    <r>
      <rPr>
        <b/>
        <sz val="11"/>
        <color theme="1"/>
        <rFont val="Calibri"/>
        <family val="2"/>
        <scheme val="minor"/>
      </rPr>
      <t xml:space="preserve">, </t>
    </r>
    <r>
      <rPr>
        <b/>
        <sz val="11"/>
        <color theme="6"/>
        <rFont val="Calibri"/>
        <family val="2"/>
        <scheme val="minor"/>
      </rPr>
      <t>GREEN</t>
    </r>
    <r>
      <rPr>
        <b/>
        <sz val="11"/>
        <color theme="1"/>
        <rFont val="Calibri"/>
        <family val="2"/>
        <scheme val="minor"/>
      </rPr>
      <t xml:space="preserve"> AND </t>
    </r>
    <r>
      <rPr>
        <b/>
        <sz val="11"/>
        <color rgb="FFFF0000"/>
        <rFont val="Calibri"/>
        <family val="2"/>
        <scheme val="minor"/>
      </rPr>
      <t>RED</t>
    </r>
    <r>
      <rPr>
        <b/>
        <sz val="11"/>
        <color theme="1"/>
        <rFont val="Calibri"/>
        <family val="2"/>
        <scheme val="minor"/>
      </rPr>
      <t xml:space="preserve"> CELLS ONLY</t>
    </r>
  </si>
  <si>
    <r>
      <t xml:space="preserve">BC School Districts </t>
    </r>
    <r>
      <rPr>
        <i/>
        <sz val="11"/>
        <color theme="1"/>
        <rFont val="Calibri"/>
        <family val="2"/>
        <scheme val="minor"/>
      </rPr>
      <t>(Calculated from Schedule H2)</t>
    </r>
  </si>
  <si>
    <t>Schedule R1: Recruitment and Retention</t>
  </si>
  <si>
    <r>
      <t xml:space="preserve">Demographic Information of </t>
    </r>
    <r>
      <rPr>
        <b/>
        <u/>
        <sz val="14"/>
        <color rgb="FFFF0000"/>
        <rFont val="Calibri"/>
        <family val="2"/>
        <scheme val="minor"/>
      </rPr>
      <t>Provincially Funded, Active Employees ONLY</t>
    </r>
  </si>
  <si>
    <t>Fundraising Manager</t>
  </si>
  <si>
    <t>Fundraising Specialist</t>
  </si>
  <si>
    <t>Maintenance Manager</t>
  </si>
  <si>
    <t>Top Operations Position</t>
  </si>
  <si>
    <t>Quality Specialist</t>
  </si>
  <si>
    <t>Contract Specialist/Administrator</t>
  </si>
  <si>
    <t>Finance Officer/Bookkeeper</t>
  </si>
  <si>
    <t>Human Resources Manager</t>
  </si>
  <si>
    <t>Human Resources Generalist</t>
  </si>
  <si>
    <t>Human Resources Specialist</t>
  </si>
  <si>
    <t>Human Resources Assistant</t>
  </si>
  <si>
    <t>Payroll Administrator/Specialist</t>
  </si>
  <si>
    <t>Office Manager/Administrative Supervisor</t>
  </si>
  <si>
    <t>Eff. Grid</t>
  </si>
  <si>
    <t>NPF STW</t>
  </si>
  <si>
    <t>PF STW</t>
  </si>
  <si>
    <t>5 Southeast Kootenay</t>
  </si>
  <si>
    <t>6 Rocky Mountain</t>
  </si>
  <si>
    <t>8 Kootenay Lake</t>
  </si>
  <si>
    <t>10 Arrow Lakes</t>
  </si>
  <si>
    <t>19 Revelstoke</t>
  </si>
  <si>
    <t>20 Kootenay-Columbia</t>
  </si>
  <si>
    <t>22 Vernon</t>
  </si>
  <si>
    <t>23 Central Okanagan</t>
  </si>
  <si>
    <t>27 Cariboo-Chilcotin</t>
  </si>
  <si>
    <t>28 Quesnel</t>
  </si>
  <si>
    <t>33 Chilliwack</t>
  </si>
  <si>
    <t>34 Abbotsford</t>
  </si>
  <si>
    <t>35 Langley</t>
  </si>
  <si>
    <t>36 Surrey</t>
  </si>
  <si>
    <t>37 Delta</t>
  </si>
  <si>
    <t>38 Richmond</t>
  </si>
  <si>
    <t>39 Vancouver</t>
  </si>
  <si>
    <t>40 New Westminster</t>
  </si>
  <si>
    <t>41 Burnaby</t>
  </si>
  <si>
    <t>42 Maple Ridge-Pitt Meadows</t>
  </si>
  <si>
    <t>43 Coquitlam</t>
  </si>
  <si>
    <t>44 North Vancouver</t>
  </si>
  <si>
    <t>45 West Vancouver</t>
  </si>
  <si>
    <t>46 Sunshine Coast</t>
  </si>
  <si>
    <t>47 Powell River</t>
  </si>
  <si>
    <t>49 Central Coast</t>
  </si>
  <si>
    <t>50 Haida Gwaii/Queen Charlotte</t>
  </si>
  <si>
    <t>51 Boundary</t>
  </si>
  <si>
    <t>52 Prince Rupert</t>
  </si>
  <si>
    <t>53 Okanagan Similkameen</t>
  </si>
  <si>
    <t>54 Bulkley Valley</t>
  </si>
  <si>
    <t>57 Prince George</t>
  </si>
  <si>
    <t>58 Nicola-Similkameen</t>
  </si>
  <si>
    <t>59 Peace River South</t>
  </si>
  <si>
    <t>60 Peace River North</t>
  </si>
  <si>
    <t>61 Greater Victoria</t>
  </si>
  <si>
    <t>62 Sooke</t>
  </si>
  <si>
    <t>63 Saanich</t>
  </si>
  <si>
    <t>64 Gulf Islands</t>
  </si>
  <si>
    <t>67 Okanagan Skaha</t>
  </si>
  <si>
    <t>68 Nanaimo-Ladysmith</t>
  </si>
  <si>
    <t>69 Qualicum</t>
  </si>
  <si>
    <t>71 Comox Valley</t>
  </si>
  <si>
    <t>72 Campbell River</t>
  </si>
  <si>
    <t>74 Gold Trail</t>
  </si>
  <si>
    <t>75 Mission</t>
  </si>
  <si>
    <t>78 Fraser-Cascade</t>
  </si>
  <si>
    <t>79 Cowichan Valley</t>
  </si>
  <si>
    <t>81 Fort Nelson</t>
  </si>
  <si>
    <t>82 Coast Mountains</t>
  </si>
  <si>
    <t>83 North Okanagan-Shuswap</t>
  </si>
  <si>
    <t>84 Vancouver Island West</t>
  </si>
  <si>
    <t>85 Vancouver Island North</t>
  </si>
  <si>
    <t>87 Stikine</t>
  </si>
  <si>
    <t>91 Nechako Lakes</t>
  </si>
  <si>
    <t>92 Nisga'a</t>
  </si>
  <si>
    <t>Agency Name(s) (Please type):</t>
  </si>
  <si>
    <t>14-P-IDC</t>
  </si>
  <si>
    <t>Non-Union - Delegated</t>
  </si>
  <si>
    <t>Executive</t>
  </si>
  <si>
    <t>Professional</t>
  </si>
  <si>
    <t>Administrative</t>
  </si>
  <si>
    <t>Executive Director/Chief Executive Officer</t>
  </si>
  <si>
    <t>Director of Finance/Chief Financial Officer</t>
  </si>
  <si>
    <t>Director of Human Resources/Chief Human Resources Officer</t>
  </si>
  <si>
    <t>Top Paraprofessional Position</t>
  </si>
  <si>
    <t>Program Director (Paraprofessional)</t>
  </si>
  <si>
    <t>Program Director (Non-Paraprofessional)</t>
  </si>
  <si>
    <t>Program Manager (Paraprofessional)</t>
  </si>
  <si>
    <t>Program Manager (Non-Paraprofessional)</t>
  </si>
  <si>
    <t>Program Supervisor/Team Leader (Non-Paraprofessional)</t>
  </si>
  <si>
    <t>Information Technology Manager</t>
  </si>
  <si>
    <t>Information Technology Specialist</t>
  </si>
  <si>
    <t>Other Non-Provincial Funding</t>
  </si>
  <si>
    <t>Title of person completing report:</t>
  </si>
  <si>
    <t>Inclusion System</t>
  </si>
  <si>
    <t>Unique Grid Level</t>
  </si>
  <si>
    <t>LTD 
Leave</t>
  </si>
  <si>
    <t>WCB
Leave</t>
  </si>
  <si>
    <t xml:space="preserve">Total Funding Received </t>
  </si>
  <si>
    <t>Total Compensation Costs</t>
  </si>
  <si>
    <t>Compensation exceeds funding by:</t>
  </si>
  <si>
    <t>Energy and Climate Solutions</t>
  </si>
  <si>
    <t>Environment and Parks</t>
  </si>
  <si>
    <t>Housing and Municipal Affairs</t>
  </si>
  <si>
    <t>Infrastructure</t>
  </si>
  <si>
    <t>Mining and Critical Minerals</t>
  </si>
  <si>
    <t>Transportation and Transit</t>
  </si>
  <si>
    <t>LTD
Leave</t>
  </si>
  <si>
    <t>Weighted
Average
Hourly Pay
(Above step 4 Only)</t>
  </si>
  <si>
    <t>Report all monies received from any and all sources.</t>
  </si>
  <si>
    <r>
      <t xml:space="preserve">WHITE, </t>
    </r>
    <r>
      <rPr>
        <b/>
        <sz val="11"/>
        <color theme="7"/>
        <rFont val="Calibri"/>
        <family val="2"/>
        <scheme val="minor"/>
      </rPr>
      <t>PURPLE</t>
    </r>
    <r>
      <rPr>
        <b/>
        <sz val="11"/>
        <color theme="1"/>
        <rFont val="Calibri"/>
        <family val="2"/>
        <scheme val="minor"/>
      </rPr>
      <t xml:space="preserve"> AND </t>
    </r>
    <r>
      <rPr>
        <b/>
        <sz val="11"/>
        <color theme="9"/>
        <rFont val="Calibri"/>
        <family val="2"/>
        <scheme val="minor"/>
      </rPr>
      <t>ORANGE</t>
    </r>
    <r>
      <rPr>
        <b/>
        <sz val="11"/>
        <color theme="1"/>
        <rFont val="Calibri"/>
        <family val="2"/>
        <scheme val="minor"/>
      </rPr>
      <t xml:space="preserve"> CELLS</t>
    </r>
  </si>
  <si>
    <t>93 Conseil Scolaire Francophone</t>
  </si>
  <si>
    <t>48 Sea To Sky</t>
  </si>
  <si>
    <t>70 Pacific Rim-Port Alberni</t>
  </si>
  <si>
    <t>73 Kamloops-Thompson</t>
  </si>
  <si>
    <t>Funding Sources</t>
  </si>
  <si>
    <t>Specify the legal status of the agency (Incorporated Society, Registered Company, Non-Incorporated Partnership, Sole Proprietor, or Other).</t>
  </si>
  <si>
    <t>Indicate services provided by the agency.</t>
  </si>
  <si>
    <t>See parameters here</t>
  </si>
  <si>
    <t>Does the agency utilize the employer EI Premium Reduction Program?</t>
  </si>
  <si>
    <t>Does the agency employ any live-in home support workers at a flat daily rate? Indicate Yes or No.</t>
  </si>
  <si>
    <t>Is the agency a licensed child care program provider in BC? Indicate Yes or No.</t>
  </si>
  <si>
    <t>Select or enter the payroll vendor(s) and/or system(s). Choose multiple if applicable.</t>
  </si>
  <si>
    <t>Immix Group</t>
  </si>
  <si>
    <t>Ceridian / Dayforce</t>
  </si>
  <si>
    <t>Select or enter the agency's accredited group benefit provider(s). Choose multiple if applicable.</t>
  </si>
  <si>
    <t>Rate each statement from "Strongly Agree" to "Strongly Disagree.</t>
  </si>
  <si>
    <r>
      <t xml:space="preserve">There is a problem in </t>
    </r>
    <r>
      <rPr>
        <b/>
        <u/>
        <sz val="11"/>
        <color theme="1"/>
        <rFont val="Calibri"/>
        <family val="2"/>
        <scheme val="minor"/>
      </rPr>
      <t>recruiting</t>
    </r>
    <r>
      <rPr>
        <sz val="11"/>
        <color theme="1"/>
        <rFont val="Calibri"/>
        <family val="2"/>
        <scheme val="minor"/>
      </rPr>
      <t xml:space="preserve"> Full-Time employees.</t>
    </r>
  </si>
  <si>
    <r>
      <t xml:space="preserve">There is a problem in </t>
    </r>
    <r>
      <rPr>
        <b/>
        <u/>
        <sz val="11"/>
        <color theme="1"/>
        <rFont val="Calibri"/>
        <family val="2"/>
        <scheme val="minor"/>
      </rPr>
      <t>recruiting</t>
    </r>
    <r>
      <rPr>
        <sz val="11"/>
        <color theme="1"/>
        <rFont val="Calibri"/>
        <family val="2"/>
        <scheme val="minor"/>
      </rPr>
      <t xml:space="preserve"> Part-Time employees.</t>
    </r>
  </si>
  <si>
    <r>
      <t xml:space="preserve">There is a problem in </t>
    </r>
    <r>
      <rPr>
        <b/>
        <u/>
        <sz val="11"/>
        <color theme="1"/>
        <rFont val="Calibri"/>
        <family val="2"/>
        <scheme val="minor"/>
      </rPr>
      <t>recruiting</t>
    </r>
    <r>
      <rPr>
        <sz val="11"/>
        <color theme="1"/>
        <rFont val="Calibri"/>
        <family val="2"/>
        <scheme val="minor"/>
      </rPr>
      <t xml:space="preserve"> Casual employees.</t>
    </r>
  </si>
  <si>
    <r>
      <rPr>
        <b/>
        <u/>
        <sz val="11"/>
        <color theme="1"/>
        <rFont val="Calibri"/>
        <family val="2"/>
        <scheme val="minor"/>
      </rPr>
      <t>Recruiting</t>
    </r>
    <r>
      <rPr>
        <sz val="11"/>
        <color theme="1"/>
        <rFont val="Calibri"/>
        <family val="2"/>
        <scheme val="minor"/>
      </rPr>
      <t xml:space="preserve"> Full-Time employees in the past 2 years has been difficult.</t>
    </r>
  </si>
  <si>
    <r>
      <rPr>
        <b/>
        <u/>
        <sz val="11"/>
        <color theme="1"/>
        <rFont val="Calibri"/>
        <family val="2"/>
        <scheme val="minor"/>
      </rPr>
      <t>Recruiting</t>
    </r>
    <r>
      <rPr>
        <sz val="11"/>
        <color theme="1"/>
        <rFont val="Calibri"/>
        <family val="2"/>
        <scheme val="minor"/>
      </rPr>
      <t xml:space="preserve"> Part-Time employees in the past 2 years has been difficult.</t>
    </r>
  </si>
  <si>
    <r>
      <rPr>
        <b/>
        <u/>
        <sz val="11"/>
        <color theme="1"/>
        <rFont val="Calibri"/>
        <family val="2"/>
        <scheme val="minor"/>
      </rPr>
      <t>Recruiting</t>
    </r>
    <r>
      <rPr>
        <sz val="11"/>
        <color theme="1"/>
        <rFont val="Calibri"/>
        <family val="2"/>
        <scheme val="minor"/>
      </rPr>
      <t xml:space="preserve"> Casual employees in the past 2 years has been difficult.</t>
    </r>
  </si>
  <si>
    <r>
      <t xml:space="preserve">There is a problem in </t>
    </r>
    <r>
      <rPr>
        <b/>
        <u/>
        <sz val="11"/>
        <color theme="1"/>
        <rFont val="Calibri"/>
        <family val="2"/>
        <scheme val="minor"/>
      </rPr>
      <t>retaining</t>
    </r>
    <r>
      <rPr>
        <sz val="11"/>
        <color theme="1"/>
        <rFont val="Calibri"/>
        <family val="2"/>
        <scheme val="minor"/>
      </rPr>
      <t xml:space="preserve"> Full-Time employees.</t>
    </r>
  </si>
  <si>
    <r>
      <t xml:space="preserve">There is a problem in </t>
    </r>
    <r>
      <rPr>
        <b/>
        <u/>
        <sz val="11"/>
        <color theme="1"/>
        <rFont val="Calibri"/>
        <family val="2"/>
        <scheme val="minor"/>
      </rPr>
      <t>retaining</t>
    </r>
    <r>
      <rPr>
        <sz val="11"/>
        <color theme="1"/>
        <rFont val="Calibri"/>
        <family val="2"/>
        <scheme val="minor"/>
      </rPr>
      <t xml:space="preserve"> Part-Time employees.</t>
    </r>
  </si>
  <si>
    <r>
      <t xml:space="preserve">There is a problem in </t>
    </r>
    <r>
      <rPr>
        <b/>
        <u/>
        <sz val="11"/>
        <color theme="1"/>
        <rFont val="Calibri"/>
        <family val="2"/>
        <scheme val="minor"/>
      </rPr>
      <t>retaining</t>
    </r>
    <r>
      <rPr>
        <sz val="11"/>
        <color theme="1"/>
        <rFont val="Calibri"/>
        <family val="2"/>
        <scheme val="minor"/>
      </rPr>
      <t xml:space="preserve"> Casual employees.</t>
    </r>
  </si>
  <si>
    <r>
      <rPr>
        <b/>
        <u/>
        <sz val="11"/>
        <color theme="1"/>
        <rFont val="Calibri"/>
        <family val="2"/>
        <scheme val="minor"/>
      </rPr>
      <t>Retaining</t>
    </r>
    <r>
      <rPr>
        <sz val="11"/>
        <color theme="1"/>
        <rFont val="Calibri"/>
        <family val="2"/>
        <scheme val="minor"/>
      </rPr>
      <t xml:space="preserve"> Full-Time employees in the past 2 years has been difficult.</t>
    </r>
  </si>
  <si>
    <r>
      <rPr>
        <b/>
        <u/>
        <sz val="11"/>
        <color theme="1"/>
        <rFont val="Calibri"/>
        <family val="2"/>
        <scheme val="minor"/>
      </rPr>
      <t>Retaining</t>
    </r>
    <r>
      <rPr>
        <sz val="11"/>
        <color theme="1"/>
        <rFont val="Calibri"/>
        <family val="2"/>
        <scheme val="minor"/>
      </rPr>
      <t xml:space="preserve"> Part-Time employees in the past 2 years has been difficult.</t>
    </r>
  </si>
  <si>
    <r>
      <rPr>
        <b/>
        <u/>
        <sz val="11"/>
        <color theme="1"/>
        <rFont val="Calibri"/>
        <family val="2"/>
        <scheme val="minor"/>
      </rPr>
      <t>Retaining</t>
    </r>
    <r>
      <rPr>
        <sz val="11"/>
        <color theme="1"/>
        <rFont val="Calibri"/>
        <family val="2"/>
        <scheme val="minor"/>
      </rPr>
      <t xml:space="preserve"> Casual employees in the past 2 years has been difficult.</t>
    </r>
  </si>
  <si>
    <t>Inactive</t>
  </si>
  <si>
    <t>Classification / Classification 1</t>
  </si>
  <si>
    <t>Immigrant &amp; Settlement Services</t>
  </si>
  <si>
    <r>
      <t xml:space="preserve">Classification
</t>
    </r>
    <r>
      <rPr>
        <sz val="10"/>
        <color rgb="FFFF0000"/>
        <rFont val="Calibri"/>
        <family val="2"/>
        <scheme val="minor"/>
      </rPr>
      <t>(Enter the job title manually if it is not listed in the drop-down menu)</t>
    </r>
  </si>
  <si>
    <r>
      <rPr>
        <b/>
        <u/>
        <sz val="10"/>
        <color theme="1"/>
        <rFont val="Calibri"/>
        <family val="2"/>
        <scheme val="minor"/>
      </rPr>
      <t>Hours</t>
    </r>
    <r>
      <rPr>
        <sz val="10"/>
        <color theme="1"/>
        <rFont val="Calibri"/>
        <family val="2"/>
        <scheme val="minor"/>
      </rPr>
      <t xml:space="preserve"> Paid at Straight Time</t>
    </r>
  </si>
  <si>
    <r>
      <t xml:space="preserve">Weighted Average </t>
    </r>
    <r>
      <rPr>
        <b/>
        <u/>
        <sz val="10"/>
        <color theme="1"/>
        <rFont val="Calibri"/>
        <family val="2"/>
        <scheme val="minor"/>
      </rPr>
      <t>Hourly Pay</t>
    </r>
  </si>
  <si>
    <t xml:space="preserve">
Regular
(FT/PT)
or
Casual/
Additional
hours
</t>
  </si>
  <si>
    <t xml:space="preserve">Casual </t>
  </si>
  <si>
    <r>
      <t xml:space="preserve">Total Additional Hours </t>
    </r>
    <r>
      <rPr>
        <sz val="9"/>
        <color rgb="FFFF0000"/>
        <rFont val="Calibri"/>
        <family val="2"/>
        <scheme val="minor"/>
      </rPr>
      <t>(Additional hours worked by regular part-time employees)</t>
    </r>
  </si>
  <si>
    <t>Total Expenses &amp; Allowances Paid</t>
  </si>
  <si>
    <t>Out of Province</t>
  </si>
  <si>
    <r>
      <t>This schedule is required for the completion of the report. Please capture the</t>
    </r>
    <r>
      <rPr>
        <b/>
        <sz val="11"/>
        <color rgb="FFFF0000"/>
        <rFont val="Calibri"/>
        <family val="2"/>
        <scheme val="minor"/>
      </rPr>
      <t xml:space="preserve"> </t>
    </r>
    <r>
      <rPr>
        <b/>
        <u/>
        <sz val="11"/>
        <color rgb="FFFF0000"/>
        <rFont val="Calibri"/>
        <family val="2"/>
        <scheme val="minor"/>
      </rPr>
      <t>employer's costs.</t>
    </r>
    <r>
      <rPr>
        <sz val="11"/>
        <color rgb="FFFF0000"/>
        <rFont val="Calibri"/>
        <family val="2"/>
        <scheme val="minor"/>
      </rPr>
      <t xml:space="preserve"> If the value is 0, please enter 0.</t>
    </r>
  </si>
  <si>
    <t>Provincial/Non-Provincial Funding and Compensation Calculator</t>
  </si>
  <si>
    <r>
      <t xml:space="preserve">Total Provincial </t>
    </r>
    <r>
      <rPr>
        <b/>
        <sz val="12"/>
        <color theme="1"/>
        <rFont val="Calibri"/>
        <family val="2"/>
        <scheme val="minor"/>
      </rPr>
      <t>Funding</t>
    </r>
    <r>
      <rPr>
        <sz val="12"/>
        <color theme="1"/>
        <rFont val="Calibri"/>
        <family val="2"/>
        <scheme val="minor"/>
      </rPr>
      <t>:</t>
    </r>
  </si>
  <si>
    <r>
      <t xml:space="preserve">Total Non-Provincial </t>
    </r>
    <r>
      <rPr>
        <b/>
        <sz val="12"/>
        <color theme="1"/>
        <rFont val="Calibri"/>
        <family val="2"/>
        <scheme val="minor"/>
      </rPr>
      <t>Funding</t>
    </r>
    <r>
      <rPr>
        <sz val="12"/>
        <color theme="1"/>
        <rFont val="Calibri"/>
        <family val="2"/>
        <scheme val="minor"/>
      </rPr>
      <t>:</t>
    </r>
  </si>
  <si>
    <r>
      <t xml:space="preserve">Total Provincial </t>
    </r>
    <r>
      <rPr>
        <b/>
        <sz val="12"/>
        <color theme="1"/>
        <rFont val="Calibri"/>
        <family val="2"/>
        <scheme val="minor"/>
      </rPr>
      <t>Compensation Costs</t>
    </r>
    <r>
      <rPr>
        <sz val="12"/>
        <color theme="1"/>
        <rFont val="Calibri"/>
        <family val="2"/>
        <scheme val="minor"/>
      </rPr>
      <t>:</t>
    </r>
  </si>
  <si>
    <r>
      <t xml:space="preserve">Total Non-Provincial </t>
    </r>
    <r>
      <rPr>
        <b/>
        <sz val="12"/>
        <color theme="1"/>
        <rFont val="Calibri"/>
        <family val="2"/>
        <scheme val="minor"/>
      </rPr>
      <t>Compensation Costs</t>
    </r>
    <r>
      <rPr>
        <sz val="12"/>
        <color theme="1"/>
        <rFont val="Calibri"/>
        <family val="2"/>
        <scheme val="minor"/>
      </rPr>
      <t>:</t>
    </r>
  </si>
  <si>
    <r>
      <t>Provincial Compensation</t>
    </r>
    <r>
      <rPr>
        <b/>
        <sz val="12"/>
        <color theme="1"/>
        <rFont val="Calibri"/>
        <family val="2"/>
        <scheme val="minor"/>
      </rPr>
      <t xml:space="preserve"> Exceeds by:</t>
    </r>
  </si>
  <si>
    <r>
      <t xml:space="preserve">Non-Provincial Compensation </t>
    </r>
    <r>
      <rPr>
        <b/>
        <sz val="12"/>
        <color theme="1"/>
        <rFont val="Calibri"/>
        <family val="2"/>
        <scheme val="minor"/>
      </rPr>
      <t>Exceeds by</t>
    </r>
    <r>
      <rPr>
        <sz val="12"/>
        <color theme="1"/>
        <rFont val="Calibri"/>
        <family val="2"/>
        <scheme val="minor"/>
      </rPr>
      <t>:</t>
    </r>
  </si>
  <si>
    <t>Employee Expenses and Allowances</t>
  </si>
  <si>
    <t>Red-highlighted cells must be filled in.</t>
  </si>
  <si>
    <t xml:space="preserve">Terminated
Employees
</t>
  </si>
  <si>
    <t>Indicate how many of the CLBC funded new hires came from outside of the social services sector (leave blank if unable to answer or if not applicable).</t>
  </si>
  <si>
    <t>Classification 2 (Integrated Only)</t>
  </si>
  <si>
    <r>
      <t xml:space="preserve">Hours, Employee Count, and Additional Information
</t>
    </r>
    <r>
      <rPr>
        <sz val="11"/>
        <color rgb="FFFF0000"/>
        <rFont val="Calibri"/>
        <family val="2"/>
        <scheme val="minor"/>
      </rPr>
      <t xml:space="preserve">If an employee is funded through both Provincial and Non-Provincial sources, count as Provincially Funded. </t>
    </r>
    <r>
      <rPr>
        <b/>
        <u/>
        <sz val="11"/>
        <color rgb="FFFF0000"/>
        <rFont val="Calibri"/>
        <family val="2"/>
        <scheme val="minor"/>
      </rPr>
      <t>This schedule is required for the completion of the report.</t>
    </r>
  </si>
  <si>
    <r>
      <t xml:space="preserve">Classification
</t>
    </r>
    <r>
      <rPr>
        <sz val="10"/>
        <color rgb="FFFF0000"/>
        <rFont val="Calibri"/>
        <family val="2"/>
        <scheme val="minor"/>
      </rPr>
      <t>(For unique positions, if none of the benchmark classifications in the drop-down menu apply, please enter the position title in "Classification / Classification 1" and report the corresponding grid level)</t>
    </r>
  </si>
  <si>
    <r>
      <t xml:space="preserve">JJEP and Paraprofessional Grid Level by Classification (Effective </t>
    </r>
    <r>
      <rPr>
        <b/>
        <sz val="12"/>
        <color theme="1"/>
        <rFont val="Calibri"/>
        <family val="2"/>
        <scheme val="minor"/>
      </rPr>
      <t>April 1, 2024</t>
    </r>
    <r>
      <rPr>
        <sz val="12"/>
        <color theme="1"/>
        <rFont val="Calibri"/>
        <family val="2"/>
        <scheme val="minor"/>
      </rPr>
      <t>)</t>
    </r>
  </si>
  <si>
    <r>
      <t xml:space="preserve">JJEP and Paraprofessional Wage Grid (Effective </t>
    </r>
    <r>
      <rPr>
        <b/>
        <sz val="12"/>
        <color theme="1"/>
        <rFont val="Calibri"/>
        <family val="2"/>
        <scheme val="minor"/>
      </rPr>
      <t>April 1, 2024</t>
    </r>
    <r>
      <rPr>
        <sz val="12"/>
        <color theme="1"/>
        <rFont val="Calibri"/>
        <family val="2"/>
        <scheme val="minor"/>
      </rPr>
      <t>)</t>
    </r>
  </si>
  <si>
    <t>BC School District 5 Southeast Kootenay</t>
  </si>
  <si>
    <t>BC School District 8 Kootenay Lake</t>
  </si>
  <si>
    <t>BC School District 10 Arrow Lakes</t>
  </si>
  <si>
    <t>BC School District 19 Revelstoke</t>
  </si>
  <si>
    <t>BC School District 20 Kootenay-Columbia</t>
  </si>
  <si>
    <t>BC School District 6 Rocky Mountain</t>
  </si>
  <si>
    <t>Ministry of Agriculture and Food</t>
  </si>
  <si>
    <t>Ministry of Attorney General</t>
  </si>
  <si>
    <t>Ministry of Children and Family Development</t>
  </si>
  <si>
    <t>Ministry of Citizens' Services</t>
  </si>
  <si>
    <t>Ministry of Education and Child Care</t>
  </si>
  <si>
    <t>Ministry of Emergency Management and Climate Readiness</t>
  </si>
  <si>
    <t>Ministry of Energy and Climate Solutions</t>
  </si>
  <si>
    <t>Ministry of Environment and Parks</t>
  </si>
  <si>
    <t>Ministry of Finance</t>
  </si>
  <si>
    <t>Ministry of Forests</t>
  </si>
  <si>
    <t>Ministry of Health</t>
  </si>
  <si>
    <t>Ministry of Housing and Municipal Affairs</t>
  </si>
  <si>
    <t>Ministry of Indigenous Relations and Reconciliation</t>
  </si>
  <si>
    <t>Ministry of Infrastructure</t>
  </si>
  <si>
    <t>Ministry of Labour</t>
  </si>
  <si>
    <t>Ministry of Mining and Critical Minerals</t>
  </si>
  <si>
    <t>Ministry of Post Secondary Education and Future Skills</t>
  </si>
  <si>
    <t>Ministry of Public Safety and Solicitor General</t>
  </si>
  <si>
    <t>Ministry of Social Development and Poverty Reduction</t>
  </si>
  <si>
    <t>Ministry of Tourism, Arts, Culture and Sport</t>
  </si>
  <si>
    <t>Ministry of Transportation and Transit</t>
  </si>
  <si>
    <t>Ministry of Water, Land and Resource Stewardship</t>
  </si>
  <si>
    <t>BC School District 22 Vernon</t>
  </si>
  <si>
    <t>BC School District 23 Central Okanagan</t>
  </si>
  <si>
    <t>BC School District 27 Cariboo-Chilcotin</t>
  </si>
  <si>
    <t>BC School District 28 Quesnel</t>
  </si>
  <si>
    <t>BC School District 33 Chilliwack</t>
  </si>
  <si>
    <t>BC School District 34 Abbotsford</t>
  </si>
  <si>
    <t>BC School District 35 Langley</t>
  </si>
  <si>
    <t>BC School District 36 Surrey</t>
  </si>
  <si>
    <t>BC School District 37 Delta</t>
  </si>
  <si>
    <t>BC School District 38 Richmond</t>
  </si>
  <si>
    <t>BC School District 39 Vancouver</t>
  </si>
  <si>
    <t>BC School District 40 New Westminster</t>
  </si>
  <si>
    <t>BC School District 41 Burnaby</t>
  </si>
  <si>
    <t>BC School District 42 Maple Ridge-Pitt Meadows</t>
  </si>
  <si>
    <t>BC School District 43 Coquitlam</t>
  </si>
  <si>
    <t>BC School District 44 North Vancouver</t>
  </si>
  <si>
    <t>BC School District 45 West Vancouver</t>
  </si>
  <si>
    <t>BC School District 46 Sunshine Coast</t>
  </si>
  <si>
    <t>BC School District 47 Powell River</t>
  </si>
  <si>
    <t>BC School District 48 Sea To Sky</t>
  </si>
  <si>
    <t>BC School District 49 Central Coast</t>
  </si>
  <si>
    <t>BC School District 50 Haida Gwaii/Queen Charlotte</t>
  </si>
  <si>
    <t>BC School District 51 Boundary</t>
  </si>
  <si>
    <t>BC School District 52 Prince Rupert</t>
  </si>
  <si>
    <t>BC School District 53 Okanagan Similkameen</t>
  </si>
  <si>
    <t>BC School District 54 Bulkley Valley</t>
  </si>
  <si>
    <t>BC School District 57 Prince George</t>
  </si>
  <si>
    <t>BC School District 58 Nicola-Similkameen</t>
  </si>
  <si>
    <t>BC School District 59 Peace River South</t>
  </si>
  <si>
    <t>BC School District 60 Peace River North</t>
  </si>
  <si>
    <t>BC School District 61 Greater Victoria</t>
  </si>
  <si>
    <t>BC School District 62 Sooke</t>
  </si>
  <si>
    <t>BC School District 63 Saanich</t>
  </si>
  <si>
    <t>BC School District 64 Gulf Islands</t>
  </si>
  <si>
    <t>BC School District 67 Okanagan Skaha</t>
  </si>
  <si>
    <t>BC School District 68 Nanaimo-Ladysmith</t>
  </si>
  <si>
    <t>BC School District 69 Qualicum</t>
  </si>
  <si>
    <t>BC School District 70 Pacific Rim-Port Alberni</t>
  </si>
  <si>
    <t>BC School District 71 Comox Valley</t>
  </si>
  <si>
    <t>BC School District 72 Campbell River</t>
  </si>
  <si>
    <t>BC School District 73 Kamloops-Thompson</t>
  </si>
  <si>
    <t>BC School District 74 Gold Trail</t>
  </si>
  <si>
    <t>BC School District 75 Mission</t>
  </si>
  <si>
    <t>BC School District 78 Fraser-Cascade</t>
  </si>
  <si>
    <t>BC School District 79 Cowichan Valley</t>
  </si>
  <si>
    <t>BC School District 81 Fort Nelson</t>
  </si>
  <si>
    <t>BC School District 82 Coast Mountains</t>
  </si>
  <si>
    <t>BC School District 83 North Okanagan-Shuswap</t>
  </si>
  <si>
    <t>BC School District 84 Vancouver Island West</t>
  </si>
  <si>
    <t>BC School District 85 Vancouver Island North</t>
  </si>
  <si>
    <t>BC School District 87 Stikine</t>
  </si>
  <si>
    <t>BC School District 91 Nechako Lakes</t>
  </si>
  <si>
    <t>BC School District 92 Nisga'a</t>
  </si>
  <si>
    <t>BC School District 93 Conseil Scolaire Francophone</t>
  </si>
  <si>
    <t>listFunders</t>
  </si>
  <si>
    <t xml:space="preserve">Total Distribution of Flow Through Funding   </t>
  </si>
  <si>
    <r>
      <t xml:space="preserve">Indigenous Services Delegated Programs Wage Grid (Effective </t>
    </r>
    <r>
      <rPr>
        <b/>
        <sz val="12"/>
        <color theme="1"/>
        <rFont val="Calibri"/>
        <family val="2"/>
        <scheme val="minor"/>
      </rPr>
      <t>April 1, 2024</t>
    </r>
    <r>
      <rPr>
        <sz val="12"/>
        <color theme="1"/>
        <rFont val="Calibri"/>
        <family val="2"/>
        <scheme val="minor"/>
      </rPr>
      <t>)</t>
    </r>
  </si>
  <si>
    <r>
      <t xml:space="preserve">Summary of PCPSA BCGEU Salary Grid (Effective </t>
    </r>
    <r>
      <rPr>
        <b/>
        <sz val="12"/>
        <color theme="1"/>
        <rFont val="Calibri"/>
        <family val="2"/>
        <scheme val="minor"/>
      </rPr>
      <t>April 1, 2024</t>
    </r>
    <r>
      <rPr>
        <sz val="12"/>
        <color theme="1"/>
        <rFont val="Calibri"/>
        <family val="2"/>
        <scheme val="minor"/>
      </rPr>
      <t>)</t>
    </r>
  </si>
  <si>
    <t>Distribution of Flow-Through Funding</t>
  </si>
  <si>
    <t>14-P-SCDC</t>
  </si>
  <si>
    <t>15-P-IDC</t>
  </si>
  <si>
    <t>15-P-SCDC</t>
  </si>
  <si>
    <r>
      <t xml:space="preserve">Paraprofessional Layered Over Wage Grid (Effective </t>
    </r>
    <r>
      <rPr>
        <b/>
        <sz val="12"/>
        <color theme="1"/>
        <rFont val="Calibri"/>
        <family val="2"/>
        <scheme val="minor"/>
      </rPr>
      <t>April 1, 2024</t>
    </r>
    <r>
      <rPr>
        <sz val="12"/>
        <color theme="1"/>
        <rFont val="Calibri"/>
        <family val="2"/>
        <scheme val="minor"/>
      </rPr>
      <t>)</t>
    </r>
  </si>
  <si>
    <t>Flow-Through Funding from Other Provincially-Funded Agencies</t>
  </si>
  <si>
    <t>Layered Over
Grid Level</t>
  </si>
  <si>
    <t>2026 Compensation and Employee Turnover Report</t>
  </si>
  <si>
    <t>For the period of January 1, 2025 - December 31, 2025</t>
  </si>
  <si>
    <t>January 1, 2025 - December 31, 2025</t>
  </si>
  <si>
    <t>Jobs and Economic Growth</t>
  </si>
  <si>
    <r>
      <t xml:space="preserve">Backfill
</t>
    </r>
    <r>
      <rPr>
        <sz val="10"/>
        <color rgb="FFFF0000"/>
        <rFont val="Calibri"/>
        <family val="2"/>
        <scheme val="minor"/>
      </rPr>
      <t>(Jan. 1 - Dec. 31, 2025)</t>
    </r>
  </si>
  <si>
    <r>
      <t xml:space="preserve">Terminated
Employees
</t>
    </r>
    <r>
      <rPr>
        <sz val="10"/>
        <color rgb="FFFF0000"/>
        <rFont val="Calibri"/>
        <family val="2"/>
        <scheme val="minor"/>
      </rPr>
      <t>(Jan. 1 - Dec. 31, 2025)</t>
    </r>
  </si>
  <si>
    <r>
      <t xml:space="preserve">New Hires External
</t>
    </r>
    <r>
      <rPr>
        <sz val="10"/>
        <color rgb="FFFF0000"/>
        <rFont val="Calibri"/>
        <family val="2"/>
        <scheme val="minor"/>
      </rPr>
      <t>(Jan. 1 - Dec. 31, 2025)</t>
    </r>
  </si>
  <si>
    <r>
      <t xml:space="preserve">New Hires Internal
</t>
    </r>
    <r>
      <rPr>
        <sz val="10"/>
        <color rgb="FFFF0000"/>
        <rFont val="Calibri"/>
        <family val="2"/>
        <scheme val="minor"/>
      </rPr>
      <t>(Jan. 1 - Dec. 31, 2025)</t>
    </r>
  </si>
  <si>
    <r>
      <rPr>
        <sz val="14"/>
        <color theme="1"/>
        <rFont val="Calibri"/>
        <family val="2"/>
        <scheme val="minor"/>
      </rPr>
      <t>Seniority (Length of Service)</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</si>
  <si>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Age &amp; Gender</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</si>
  <si>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Group Benefit Participation (Headcount Only)</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</si>
  <si>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Group Benefit Participation Status (Headcount Only)</t>
    </r>
    <r>
      <rPr>
        <sz val="11"/>
        <color theme="1"/>
        <rFont val="Calibri"/>
        <family val="2"/>
        <scheme val="minor"/>
      </rPr>
      <t xml:space="preserve">
</t>
    </r>
    <r>
      <rPr>
        <sz val="11"/>
        <color rgb="FFFF0000"/>
        <rFont val="Calibri"/>
        <family val="2"/>
        <scheme val="minor"/>
      </rPr>
      <t>(As of December 31, 2025)</t>
    </r>
  </si>
  <si>
    <r>
      <t xml:space="preserve">Sick Leave and Paid Leave Hours
</t>
    </r>
    <r>
      <rPr>
        <sz val="11"/>
        <color rgb="FFFF0000"/>
        <rFont val="Calibri"/>
        <family val="2"/>
        <scheme val="minor"/>
      </rPr>
      <t>(Jan. 1 - Dec. 31, 2025)</t>
    </r>
  </si>
  <si>
    <r>
      <t xml:space="preserve">Total Regular and Casual Hours
</t>
    </r>
    <r>
      <rPr>
        <sz val="11"/>
        <color rgb="FFFF0000"/>
        <rFont val="Calibri"/>
        <family val="2"/>
        <scheme val="minor"/>
      </rPr>
      <t>(Jan. 1 - Dec. 31, 2025)</t>
    </r>
  </si>
  <si>
    <r>
      <t xml:space="preserve">Total Paid Sick Leave Wage Costs
</t>
    </r>
    <r>
      <rPr>
        <sz val="11"/>
        <color rgb="FFFF0000"/>
        <rFont val="Calibri"/>
        <family val="2"/>
        <scheme val="minor"/>
      </rPr>
      <t>(Jan. 1 - Dec. 31, 2025)</t>
    </r>
  </si>
  <si>
    <r>
      <t xml:space="preserve">Number of Active Employees
</t>
    </r>
    <r>
      <rPr>
        <sz val="11"/>
        <color rgb="FFFF0000"/>
        <rFont val="Calibri"/>
        <family val="2"/>
        <scheme val="minor"/>
      </rPr>
      <t>(As of December 31, 2025)</t>
    </r>
  </si>
  <si>
    <r>
      <t xml:space="preserve">Number of Active Employees by Region
</t>
    </r>
    <r>
      <rPr>
        <sz val="11"/>
        <color rgb="FFFF0000"/>
        <rFont val="Calibri"/>
        <family val="2"/>
        <scheme val="minor"/>
      </rPr>
      <t>(As of December 31, 2025)</t>
    </r>
  </si>
  <si>
    <r>
      <t xml:space="preserve">Number of Active Employees by Union
</t>
    </r>
    <r>
      <rPr>
        <sz val="11"/>
        <color rgb="FFFF0000"/>
        <rFont val="Calibri"/>
        <family val="2"/>
        <scheme val="minor"/>
      </rPr>
      <t>(As of December 31, 2025)</t>
    </r>
  </si>
  <si>
    <t>Total Compensation Costs between January 1st, 2025 - December 31st, 2025</t>
  </si>
  <si>
    <t>Other Services</t>
  </si>
  <si>
    <t>As of December 31, 2025</t>
  </si>
  <si>
    <t>Amount payable for the period of January 1 - December 31, 2025.  If inapplicable, please confirm via email upon submission.</t>
  </si>
  <si>
    <t>For agencies that distributed flow-through funding to other agencies in 2025, indicate the following:</t>
  </si>
  <si>
    <t>For agencies funded by BC Housing in 2025: Enter the percentage of the BC Housing funding for employee compensation.</t>
  </si>
  <si>
    <t>For agencies funded by Community Living BC in 2025: Enter the total amount paid in 2025 to home share providers (not including user fees and oversight).</t>
  </si>
  <si>
    <t>For agencies funded by Community Living BC in 2025: Indicate the number of new hires in 2025 that are in whole or in part funded by CLBC monies.</t>
  </si>
  <si>
    <t>Indicate how many of the agency's new hires in 2025, both internal and external, provide services for CLBC programs.</t>
  </si>
  <si>
    <t>If the answer is yes, how many eligible employees have been credited with portable benefits between January 1 - December 31, 2025?</t>
  </si>
  <si>
    <t>CLBC Funded Employees (If Applicable)</t>
  </si>
  <si>
    <t>Group Benefit Provider/Broker</t>
  </si>
  <si>
    <t>BC School Districts</t>
  </si>
  <si>
    <t>Schedule H2: Flow-Through Funding and BC School Districts</t>
  </si>
  <si>
    <t>When regular employees transfer directly from another CSSEA-member employer, does the agency recognize the employee’s prior service and hours worked in the same or a comparable classification for the purposes of determining vacation entitlement and the appropriate salary increment step? Please refer to Memorandum of Agreement (MOA) 19 in the Collective Agreement.</t>
  </si>
  <si>
    <t>Select or enter the pension or retirement plan provided to each employee group.</t>
  </si>
  <si>
    <t>Does the agency provide to each employee group benefits that exceed those in the collective agreement (ie. MOA #2 Re: Superior Benefits and Provisions)? Indicate Yes or No.</t>
  </si>
  <si>
    <t>Please fill in all of the tables</t>
  </si>
  <si>
    <t>Backfill Rate</t>
  </si>
  <si>
    <r>
      <t xml:space="preserve">Number of Employees as of December 31, 2025
</t>
    </r>
    <r>
      <rPr>
        <sz val="10"/>
        <color rgb="FFFF0000"/>
        <rFont val="Calibri"/>
        <family val="2"/>
        <scheme val="minor"/>
      </rPr>
      <t>(For employees who are funded through both provincial and non-provincial sources, count the number of employees once as provincially funded)</t>
    </r>
  </si>
  <si>
    <t xml:space="preserve">  Supportive Housing Temporary Market Adjustments</t>
  </si>
  <si>
    <t xml:space="preserve">  Supportive Housing Shift Premiums</t>
  </si>
  <si>
    <t xml:space="preserve">  Childcare Temporary Market Adjustments</t>
  </si>
  <si>
    <t xml:space="preserve">  Early Childhood Educator Wage Enhancements</t>
  </si>
  <si>
    <t xml:space="preserve">  Wage Adjustments and Enhacements</t>
  </si>
  <si>
    <t>Ministry of Jobs and Economic Growth</t>
  </si>
  <si>
    <t>Program Supervisor (Non-Paraprofessional)</t>
  </si>
  <si>
    <t>Child Care Workers</t>
  </si>
  <si>
    <t>Total Hours Worked</t>
  </si>
  <si>
    <t>Funder Drop Down</t>
  </si>
  <si>
    <t>Funding Amount</t>
  </si>
  <si>
    <t>Ratio %</t>
  </si>
  <si>
    <t>Split Hours</t>
  </si>
  <si>
    <t>listFundersHome</t>
  </si>
  <si>
    <t>BC Housing Tenant Fees</t>
  </si>
  <si>
    <t>EXAMPLE</t>
  </si>
  <si>
    <t/>
  </si>
  <si>
    <t>White cells are automatically calculated based on funding values from the Home Schedule</t>
  </si>
  <si>
    <t>Please indicate the sources of funding for the employee or employees working this classification'</t>
  </si>
  <si>
    <r>
      <t xml:space="preserve">Please indicate the </t>
    </r>
    <r>
      <rPr>
        <b/>
        <i/>
        <u/>
        <sz val="11"/>
        <color theme="9" tint="-0.249977111117893"/>
        <rFont val="Calibri"/>
        <family val="2"/>
        <scheme val="minor"/>
      </rPr>
      <t>total</t>
    </r>
    <r>
      <rPr>
        <b/>
        <i/>
        <sz val="11"/>
        <color theme="9" tint="-0.249977111117893"/>
        <rFont val="Calibri"/>
        <family val="2"/>
        <scheme val="minor"/>
      </rPr>
      <t xml:space="preserve"> number of hours worked by the employee or employees working this classification</t>
    </r>
  </si>
  <si>
    <r>
      <t xml:space="preserve">Classification
</t>
    </r>
    <r>
      <rPr>
        <b/>
        <sz val="10"/>
        <color rgb="FFFF0000"/>
        <rFont val="Calibri"/>
        <family val="2"/>
        <scheme val="minor"/>
      </rPr>
      <t>(Classifications auto-populate from Schedule A1)</t>
    </r>
  </si>
  <si>
    <r>
      <t xml:space="preserve">Classification
</t>
    </r>
    <r>
      <rPr>
        <b/>
        <sz val="10"/>
        <color rgb="FFFF0000"/>
        <rFont val="Calibri"/>
        <family val="2"/>
        <scheme val="minor"/>
      </rPr>
      <t>(Classifications auto-populate from Schedule B1)</t>
    </r>
  </si>
  <si>
    <r>
      <t xml:space="preserve">Classification
</t>
    </r>
    <r>
      <rPr>
        <b/>
        <sz val="10"/>
        <color rgb="FFFF0000"/>
        <rFont val="Calibri"/>
        <family val="2"/>
        <scheme val="minor"/>
      </rPr>
      <t>(Classifications auto-populate from Schedule C1)</t>
    </r>
  </si>
  <si>
    <t>Bargaining Unit - Delegated</t>
  </si>
  <si>
    <t>Delegated
Classifications</t>
  </si>
  <si>
    <t>Resigned - Low job satisfaction</t>
  </si>
  <si>
    <t>New Employer - Promotion with new employer</t>
  </si>
  <si>
    <r>
      <t xml:space="preserve">Please fill in the demographic information of the </t>
    </r>
    <r>
      <rPr>
        <b/>
        <sz val="12"/>
        <color rgb="FFFF0000"/>
        <rFont val="Calibri"/>
        <family val="2"/>
        <scheme val="minor"/>
      </rPr>
      <t>Provincially Funded, Active Non-Union employees only</t>
    </r>
    <r>
      <rPr>
        <sz val="12"/>
        <rFont val="Calibri"/>
        <family val="2"/>
        <scheme val="minor"/>
      </rPr>
      <t>. Do not include Non-Provincially Funded, Active Non-Union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</si>
  <si>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Bargaining Unit employees only</t>
    </r>
    <r>
      <rPr>
        <sz val="12"/>
        <rFont val="Calibri"/>
        <family val="2"/>
        <scheme val="minor"/>
      </rPr>
      <t>. Do not include Non-Provincially Funded, Active Bargaining Unit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</si>
  <si>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Management employees only.</t>
    </r>
    <r>
      <rPr>
        <sz val="12"/>
        <rFont val="Calibri"/>
        <family val="2"/>
        <scheme val="minor"/>
      </rPr>
      <t xml:space="preserve">
Exclude Active Management employees who were fully non-provincially funded. 
</t>
    </r>
    <r>
      <rPr>
        <b/>
        <sz val="12"/>
        <rFont val="Calibri"/>
        <family val="2"/>
        <scheme val="minor"/>
      </rPr>
      <t>If a Management employee was funded by both provincial and non-provincial sources, they must be included on this schedule.</t>
    </r>
    <r>
      <rPr>
        <sz val="12"/>
        <rFont val="Calibri"/>
        <family val="2"/>
        <scheme val="minor"/>
      </rPr>
      <t xml:space="preserve">
Please complete all tables. Seniority and Age &amp; Gender must be completed by all agencies. Group Benefit Participation must also be completed, unless the agency does not provide group benefits.</t>
    </r>
  </si>
  <si>
    <r>
      <rPr>
        <b/>
        <sz val="12"/>
        <color rgb="FFFF0000"/>
        <rFont val="Calibri"/>
        <family val="2"/>
        <scheme val="minor"/>
      </rPr>
      <t>Total cells will light up red if headcounts are misaligned.</t>
    </r>
    <r>
      <rPr>
        <sz val="12"/>
        <rFont val="Calibri"/>
        <family val="2"/>
        <scheme val="minor"/>
      </rPr>
      <t xml:space="preserve"> </t>
    </r>
    <r>
      <rPr>
        <b/>
        <sz val="12"/>
        <rFont val="Calibri"/>
        <family val="2"/>
        <scheme val="minor"/>
      </rPr>
      <t>Please ensure all headcounts align across the schedule to prevent this</t>
    </r>
    <r>
      <rPr>
        <sz val="12"/>
        <rFont val="Calibri"/>
        <family val="2"/>
        <scheme val="minor"/>
      </rPr>
      <t xml:space="preserve">. </t>
    </r>
    <r>
      <rPr>
        <b/>
        <sz val="12"/>
        <color rgb="FFFF0000"/>
        <rFont val="Calibri"/>
        <family val="2"/>
        <scheme val="minor"/>
      </rPr>
      <t xml:space="preserve">Reports with red cells will be sent back for corrections. </t>
    </r>
  </si>
  <si>
    <t>Funder Hours Calculator</t>
  </si>
  <si>
    <r>
      <t xml:space="preserve">Funder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r>
      <rPr>
        <sz val="10"/>
        <color rgb="FFFF0000"/>
        <rFont val="Calibri"/>
        <family val="2"/>
        <scheme val="minor"/>
      </rPr>
      <t>)</t>
    </r>
  </si>
  <si>
    <t>Number of Employees as of December 31, 2025</t>
  </si>
  <si>
    <t>Does the agency have a STIIP (Short Term Illness and Injury Plan) for each employee group? Please indicate Yes or No.</t>
  </si>
  <si>
    <t>Backfill Rate by Classification</t>
  </si>
  <si>
    <t>Expired work permit/change of status in Canada</t>
  </si>
  <si>
    <t>Backfill by Classiifcation</t>
  </si>
  <si>
    <r>
      <t xml:space="preserve">Total Hours Paid at Straight Time Pay Rate
</t>
    </r>
    <r>
      <rPr>
        <sz val="10"/>
        <color rgb="FFFF0000"/>
        <rFont val="Calibri"/>
        <family val="2"/>
        <scheme val="minor"/>
      </rPr>
      <t>(Include both worked and non-worked hours; exclude overtime hours.)
Between January 1, 2025 and December 31, 2025</t>
    </r>
  </si>
  <si>
    <r>
      <t xml:space="preserve">Number of Employees as of December 31, 2025
</t>
    </r>
    <r>
      <rPr>
        <sz val="10"/>
        <color rgb="FFFF0000"/>
        <rFont val="Calibri"/>
        <family val="2"/>
        <scheme val="minor"/>
      </rPr>
      <t>(Please only report one funder per line. If a classification has multiple funders, repeat the classification on separate lines for each funder)</t>
    </r>
  </si>
  <si>
    <r>
      <t xml:space="preserve">Number of Terminated Employees by Age, Gender, Length of Service, and Region
</t>
    </r>
    <r>
      <rPr>
        <sz val="11"/>
        <color rgb="FFFF0000"/>
        <rFont val="Calibri"/>
        <family val="2"/>
        <scheme val="minor"/>
      </rPr>
      <t xml:space="preserve">(Jan. 1 - Dec. 31, 2025) </t>
    </r>
  </si>
  <si>
    <t xml:space="preserve">Classification
</t>
  </si>
  <si>
    <r>
      <t xml:space="preserve">Average Time to Fill Vacancies
</t>
    </r>
    <r>
      <rPr>
        <sz val="12"/>
        <color rgb="FFFF0000"/>
        <rFont val="Calibri"/>
        <family val="2"/>
        <scheme val="minor"/>
      </rPr>
      <t>(Between January 1, 2025 - December 31, 2025)</t>
    </r>
  </si>
  <si>
    <r>
      <t>*</t>
    </r>
    <r>
      <rPr>
        <sz val="11"/>
        <rFont val="Calibri"/>
        <family val="2"/>
        <scheme val="minor"/>
      </rPr>
      <t>Days defined as calendar days (i.e., 7 days a week)</t>
    </r>
  </si>
  <si>
    <r>
      <t xml:space="preserve">Reasons for Termination
</t>
    </r>
    <r>
      <rPr>
        <sz val="12"/>
        <color rgb="FFFF0000"/>
        <rFont val="Calibri"/>
        <family val="2"/>
        <scheme val="minor"/>
      </rPr>
      <t>(Between January 1 - December 31, 2025)</t>
    </r>
  </si>
  <si>
    <r>
      <t xml:space="preserve">Where Do Terminated Employees Go to Work, as Far as You are Aware?
</t>
    </r>
    <r>
      <rPr>
        <sz val="12"/>
        <color rgb="FFFF0000"/>
        <rFont val="Calibri"/>
        <family val="2"/>
        <scheme val="minor"/>
      </rPr>
      <t>(Of all employees terminated between January 1 - December 31, 2025)</t>
    </r>
  </si>
  <si>
    <r>
      <rPr>
        <sz val="14"/>
        <color theme="1"/>
        <rFont val="Calibri"/>
        <family val="2"/>
        <scheme val="minor"/>
      </rPr>
      <t>Group Benefit Participation  (Headcount Only)</t>
    </r>
    <r>
      <rPr>
        <sz val="11"/>
        <color theme="1"/>
        <rFont val="Calibri"/>
        <family val="2"/>
        <scheme val="minor"/>
      </rPr>
      <t xml:space="preserve">
</t>
    </r>
    <r>
      <rPr>
        <sz val="11"/>
        <color rgb="FFFF0000"/>
        <rFont val="Calibri"/>
        <family val="2"/>
        <scheme val="minor"/>
      </rPr>
      <t>(As of December 31, 2025)</t>
    </r>
  </si>
  <si>
    <t>Amount Distributed ($)</t>
  </si>
  <si>
    <t>Recipient Agency Name</t>
  </si>
  <si>
    <r>
      <t xml:space="preserve">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2025 - Dec. 31, 2025)</t>
    </r>
  </si>
  <si>
    <r>
      <rPr>
        <sz val="11"/>
        <color theme="1"/>
        <rFont val="Calibri"/>
        <family val="2"/>
        <scheme val="minor"/>
      </rPr>
      <t>Total Hours Paid at Straight Time Pay Rate</t>
    </r>
    <r>
      <rPr>
        <sz val="10"/>
        <color theme="1"/>
        <rFont val="Calibri"/>
        <family val="2"/>
        <scheme val="minor"/>
      </rPr>
      <t xml:space="preserve">
</t>
    </r>
    <r>
      <rPr>
        <sz val="10"/>
        <color rgb="FFFF0000"/>
        <rFont val="Calibri"/>
        <family val="2"/>
        <scheme val="minor"/>
      </rPr>
      <t xml:space="preserve">	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
(Jan. 1, 2025 - Dec. 31, 2025)</t>
    </r>
  </si>
  <si>
    <r>
      <t xml:space="preserve">Salary Information, Total Straight Time Pay, and 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 Dec. 31, 2025)</t>
    </r>
  </si>
  <si>
    <r>
      <rPr>
        <sz val="12"/>
        <rFont val="Calibri"/>
        <family val="2"/>
        <scheme val="minor"/>
      </rPr>
      <t>Please submit the completed report to</t>
    </r>
    <r>
      <rPr>
        <sz val="12"/>
        <color rgb="FFFF0000"/>
        <rFont val="Calibri"/>
        <family val="2"/>
        <scheme val="minor"/>
      </rPr>
      <t xml:space="preserve"> </t>
    </r>
    <r>
      <rPr>
        <u/>
        <sz val="12"/>
        <color rgb="FFFF0000"/>
        <rFont val="Calibri"/>
        <family val="2"/>
        <scheme val="minor"/>
      </rPr>
      <t>research@cssea.bc.ca</t>
    </r>
  </si>
  <si>
    <r>
      <t xml:space="preserve">Funding Source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</si>
  <si>
    <t>Funding Source</t>
  </si>
  <si>
    <r>
      <t xml:space="preserve">Funding Source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</si>
  <si>
    <t>Classification change with same employer</t>
  </si>
  <si>
    <t>Vacancy and New Hires</t>
  </si>
  <si>
    <t>Employee Classification</t>
  </si>
  <si>
    <t>Does the agency provide extra staffing to other child care program providers? Indicate Yes or No.</t>
  </si>
  <si>
    <t xml:space="preserve">Does the agency employ any out-of-school care workers? Indicate Yes or No. </t>
  </si>
  <si>
    <t xml:space="preserve">If yes, how many out-of-school care workers were employed with the agency between January 1st – December 31st, 2025?  </t>
  </si>
  <si>
    <t>Child Care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</si>
</sst>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3" formatCode="_-* #,##0.00_-;\-* #,##0.00_-;_-* &quot;-&quot;??_-;_-@_-"/>
    <numFmt numFmtId="164" formatCode="&quot;$&quot;#,##0.00_);[Red]\(&quot;$&quot;#,##0.00\)"/>
    <numFmt numFmtId="165" formatCode="_(&quot;$&quot;* #,##0.00_);_(&quot;$&quot;* \(#,##0.00\);_(&quot;$&quot;* &quot;-&quot;??_);_(@_)"/>
    <numFmt numFmtId="166" formatCode="0.0%"/>
    <numFmt numFmtId="167" formatCode="0.0"/>
    <numFmt numFmtId="168" formatCode="#,##0.0"/>
    <numFmt numFmtId="169" formatCode="0.0000"/>
    <numFmt numFmtId="170" formatCode="&quot;$&quot;#,##0.00"/>
    <numFmt numFmtId="171" formatCode="_-* #,##0.0_-;\-* #,##0.0_-;_-* &quot;-&quot;??_-;_-@_-"/>
  </numFmts>
  <fonts count="54" x14ac:knownFonts="1">
    <font>
      <sz val="11"/>
      <color theme="1"/>
      <name val="Calibri"/>
      <family val="2"/>
      <scheme val="minor"/>
    </font>
    <font>
      <sz val="14"/>
      <color theme="1"/>
      <name val="Calibri"/>
      <family val="2"/>
      <scheme val="minor"/>
    </font>
    <font>
      <sz val="12"/>
      <color theme="1"/>
      <name val="Calibri"/>
      <family val="2"/>
      <scheme val="minor"/>
    </font>
    <font>
      <sz val="11"/>
      <color theme="0"/>
      <name val="Calibri"/>
      <family val="2"/>
      <scheme val="minor"/>
    </font>
    <font>
      <i/>
      <sz val="12"/>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name val="Calibri"/>
      <family val="2"/>
      <scheme val="minor"/>
    </font>
    <font>
      <sz val="10"/>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2"/>
      <color theme="1"/>
      <name val="Calibri"/>
      <family val="2"/>
      <scheme val="minor"/>
    </font>
    <font>
      <b/>
      <sz val="10"/>
      <color theme="1"/>
      <name val="Calibri"/>
      <family val="2"/>
      <scheme val="minor"/>
    </font>
    <font>
      <b/>
      <sz val="11"/>
      <color rgb="FFFA7D00"/>
      <name val="Calibri"/>
      <family val="2"/>
      <scheme val="minor"/>
    </font>
    <font>
      <i/>
      <sz val="10"/>
      <color theme="1"/>
      <name val="Calibri"/>
      <family val="2"/>
      <scheme val="minor"/>
    </font>
    <font>
      <b/>
      <sz val="14"/>
      <color theme="1"/>
      <name val="Calibri"/>
      <family val="2"/>
      <scheme val="minor"/>
    </font>
    <font>
      <sz val="9"/>
      <color theme="1"/>
      <name val="Calibri"/>
      <family val="2"/>
      <scheme val="minor"/>
    </font>
    <font>
      <sz val="9"/>
      <color rgb="FFFF0000"/>
      <name val="Calibri"/>
      <family val="2"/>
      <scheme val="minor"/>
    </font>
    <font>
      <b/>
      <u/>
      <sz val="11"/>
      <color theme="1"/>
      <name val="Calibri"/>
      <family val="2"/>
      <scheme val="minor"/>
    </font>
    <font>
      <u/>
      <sz val="11"/>
      <color theme="10"/>
      <name val="Calibri"/>
      <family val="2"/>
      <scheme val="minor"/>
    </font>
    <font>
      <sz val="11"/>
      <color theme="1"/>
      <name val="Calibri"/>
      <family val="2"/>
    </font>
    <font>
      <b/>
      <sz val="11"/>
      <color rgb="FFFF0000"/>
      <name val="Calibri"/>
      <family val="2"/>
      <scheme val="minor"/>
    </font>
    <font>
      <b/>
      <u/>
      <sz val="11"/>
      <color rgb="FFFF0000"/>
      <name val="Calibri"/>
      <family val="2"/>
      <scheme val="minor"/>
    </font>
    <font>
      <b/>
      <sz val="11"/>
      <color theme="1"/>
      <name val="Calibri"/>
      <family val="2"/>
      <scheme val="minor"/>
    </font>
    <font>
      <b/>
      <sz val="11"/>
      <color theme="7"/>
      <name val="Calibri"/>
      <family val="2"/>
      <scheme val="minor"/>
    </font>
    <font>
      <b/>
      <sz val="11"/>
      <color theme="4"/>
      <name val="Calibri"/>
      <family val="2"/>
      <scheme val="minor"/>
    </font>
    <font>
      <b/>
      <sz val="11"/>
      <color theme="6"/>
      <name val="Calibri"/>
      <family val="2"/>
      <scheme val="minor"/>
    </font>
    <font>
      <b/>
      <sz val="11"/>
      <color theme="9"/>
      <name val="Calibri"/>
      <family val="2"/>
      <scheme val="minor"/>
    </font>
    <font>
      <i/>
      <sz val="11"/>
      <color theme="1"/>
      <name val="Calibri"/>
      <family val="2"/>
      <scheme val="minor"/>
    </font>
    <font>
      <b/>
      <u/>
      <sz val="14"/>
      <color rgb="FFFF0000"/>
      <name val="Calibri"/>
      <family val="2"/>
      <scheme val="minor"/>
    </font>
    <font>
      <sz val="11"/>
      <color theme="1"/>
      <name val="Calibri"/>
      <family val="2"/>
      <scheme val="minor"/>
    </font>
    <font>
      <u/>
      <sz val="9"/>
      <color indexed="81"/>
      <name val="Tahoma"/>
      <family val="2"/>
    </font>
    <font>
      <sz val="16"/>
      <color theme="1"/>
      <name val="Calibri"/>
      <family val="2"/>
      <scheme val="minor"/>
    </font>
    <font>
      <b/>
      <u/>
      <sz val="9"/>
      <color indexed="81"/>
      <name val="Tahoma"/>
      <family val="2"/>
    </font>
    <font>
      <b/>
      <u/>
      <sz val="10"/>
      <color theme="1"/>
      <name val="Calibri"/>
      <family val="2"/>
      <scheme val="minor"/>
    </font>
    <font>
      <b/>
      <sz val="12"/>
      <name val="Calibri"/>
      <family val="2"/>
      <scheme val="minor"/>
    </font>
    <font>
      <u/>
      <sz val="11"/>
      <color rgb="FFFF0000"/>
      <name val="Calibri"/>
      <family val="2"/>
      <scheme val="minor"/>
    </font>
    <font>
      <u/>
      <sz val="16"/>
      <color theme="1"/>
      <name val="Calibri"/>
      <family val="2"/>
      <scheme val="minor"/>
    </font>
    <font>
      <sz val="14.5"/>
      <color theme="1"/>
      <name val="Calibri"/>
      <family val="2"/>
      <scheme val="minor"/>
    </font>
    <font>
      <b/>
      <sz val="14"/>
      <color rgb="FFFF0000"/>
      <name val="Calibri"/>
      <family val="2"/>
      <scheme val="minor"/>
    </font>
    <font>
      <sz val="10.85"/>
      <name val="Calibri"/>
      <family val="2"/>
      <scheme val="minor"/>
    </font>
    <font>
      <b/>
      <i/>
      <sz val="11"/>
      <color theme="9" tint="-0.249977111117893"/>
      <name val="Calibri"/>
      <family val="2"/>
      <scheme val="minor"/>
    </font>
    <font>
      <b/>
      <sz val="11"/>
      <color theme="9" tint="-0.249977111117893"/>
      <name val="Calibri"/>
      <family val="2"/>
      <scheme val="minor"/>
    </font>
    <font>
      <b/>
      <i/>
      <u/>
      <sz val="14"/>
      <color theme="9" tint="-0.249977111117893"/>
      <name val="Calibri"/>
      <family val="2"/>
      <scheme val="minor"/>
    </font>
    <font>
      <u/>
      <sz val="14"/>
      <name val="Calibri"/>
      <family val="2"/>
      <scheme val="minor"/>
    </font>
    <font>
      <b/>
      <i/>
      <u/>
      <sz val="11"/>
      <color theme="9" tint="-0.249977111117893"/>
      <name val="Calibri"/>
      <family val="2"/>
      <scheme val="minor"/>
    </font>
    <font>
      <b/>
      <sz val="10"/>
      <color rgb="FFFF0000"/>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u/>
      <sz val="12"/>
      <color rgb="FFFF0000"/>
      <name val="Calibri"/>
      <family val="2"/>
      <scheme val="minor"/>
    </font>
  </fonts>
  <fills count="21">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2F2F2"/>
      </patternFill>
    </fill>
    <fill>
      <patternFill patternType="solid">
        <fgColor theme="6"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B8CCE4"/>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rgb="FF000000"/>
      </patternFill>
    </fill>
    <fill>
      <patternFill patternType="solid">
        <fgColor rgb="FFE4E4E4"/>
        <bgColor indexed="64"/>
      </patternFill>
    </fill>
    <fill>
      <patternFill patternType="solid">
        <fgColor theme="0" tint="-4.9989318521683403E-2"/>
        <bgColor indexed="64"/>
      </patternFill>
    </fill>
    <fill>
      <patternFill patternType="solid">
        <fgColor rgb="FFFFFFFF"/>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medium">
        <color indexed="64"/>
      </bottom>
      <diagonal/>
    </border>
    <border>
      <left/>
      <right/>
      <top/>
      <bottom style="thin">
        <color indexed="64"/>
      </bottom>
      <diagonal/>
    </border>
    <border>
      <left/>
      <right/>
      <top style="thin">
        <color indexed="64"/>
      </top>
      <bottom/>
      <diagonal/>
    </border>
  </borders>
  <cellStyleXfs count="6">
    <xf numFmtId="0" fontId="0" fillId="0" borderId="0"/>
    <xf numFmtId="0" fontId="16" fillId="10" borderId="79" applyNumberFormat="0" applyAlignment="0" applyProtection="0"/>
    <xf numFmtId="0" fontId="22" fillId="0" borderId="0" applyNumberFormat="0" applyFill="0" applyBorder="0" applyAlignment="0" applyProtection="0"/>
    <xf numFmtId="165"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1391">
    <xf numFmtId="0" fontId="0" fillId="0" borderId="0" xfId="0"/>
    <xf numFmtId="0" fontId="0" fillId="2" borderId="0" xfId="0" applyFill="1" applyProtection="1"/>
    <xf numFmtId="0" fontId="0" fillId="3" borderId="0" xfId="0" applyFill="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0" fillId="3" borderId="4" xfId="0" applyFill="1" applyBorder="1" applyProtection="1"/>
    <xf numFmtId="0" fontId="0" fillId="4" borderId="0" xfId="0" applyFill="1" applyProtection="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7" xfId="0" applyFont="1" applyFill="1" applyBorder="1" applyAlignment="1">
      <alignment horizontal="center" vertical="center" wrapText="1"/>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48" xfId="0" applyFont="1" applyFill="1" applyBorder="1" applyAlignment="1">
      <alignment horizontal="left" vertical="center"/>
    </xf>
    <xf numFmtId="0" fontId="4" fillId="3" borderId="53" xfId="0" applyFont="1" applyFill="1" applyBorder="1" applyAlignment="1">
      <alignment horizontal="center" vertical="center"/>
    </xf>
    <xf numFmtId="0" fontId="0" fillId="3" borderId="1" xfId="0" applyFill="1" applyBorder="1" applyAlignment="1">
      <alignment horizontal="center" vertical="center"/>
    </xf>
    <xf numFmtId="0" fontId="0" fillId="3" borderId="38" xfId="0" applyFill="1" applyBorder="1" applyAlignment="1">
      <alignment horizontal="center" vertical="center"/>
    </xf>
    <xf numFmtId="0" fontId="0" fillId="3" borderId="1" xfId="0" applyFill="1" applyBorder="1" applyAlignment="1">
      <alignment horizontal="left" vertical="center"/>
    </xf>
    <xf numFmtId="0" fontId="3" fillId="8" borderId="0" xfId="0" applyFont="1" applyFill="1" applyAlignment="1">
      <alignment horizontal="center"/>
    </xf>
    <xf numFmtId="0" fontId="5" fillId="4" borderId="0" xfId="0" applyFont="1" applyFill="1" applyProtection="1"/>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45"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0" fillId="3" borderId="11" xfId="0" applyFont="1" applyFill="1" applyBorder="1" applyAlignment="1">
      <alignment vertical="center" shrinkToFit="1"/>
    </xf>
    <xf numFmtId="0" fontId="0" fillId="3" borderId="22" xfId="0" applyFont="1" applyFill="1" applyBorder="1" applyAlignment="1">
      <alignment horizontal="center" vertical="center" shrinkToFit="1"/>
    </xf>
    <xf numFmtId="0" fontId="0" fillId="3" borderId="13" xfId="0" applyFont="1" applyFill="1" applyBorder="1" applyAlignment="1">
      <alignment vertical="center" shrinkToFit="1"/>
    </xf>
    <xf numFmtId="0" fontId="0" fillId="3" borderId="23" xfId="0" applyFont="1" applyFill="1" applyBorder="1" applyAlignment="1">
      <alignment horizontal="center" vertical="center" shrinkToFit="1"/>
    </xf>
    <xf numFmtId="0" fontId="0" fillId="2" borderId="0" xfId="0" applyFont="1" applyFill="1" applyAlignment="1">
      <alignment vertical="center"/>
    </xf>
    <xf numFmtId="0" fontId="0" fillId="3" borderId="0" xfId="0" applyFont="1" applyFill="1" applyAlignment="1">
      <alignment vertical="center"/>
    </xf>
    <xf numFmtId="0" fontId="0" fillId="4" borderId="0" xfId="0" applyFont="1" applyFill="1" applyAlignment="1">
      <alignment vertical="center"/>
    </xf>
    <xf numFmtId="0" fontId="0" fillId="4" borderId="0" xfId="0" applyFont="1" applyFill="1" applyBorder="1" applyAlignment="1">
      <alignment horizontal="center" vertical="center"/>
    </xf>
    <xf numFmtId="0" fontId="0" fillId="4" borderId="0" xfId="0" applyFont="1" applyFill="1" applyAlignment="1">
      <alignment horizontal="center" vertical="center"/>
    </xf>
    <xf numFmtId="0" fontId="0" fillId="3" borderId="0" xfId="0" applyFont="1" applyFill="1" applyBorder="1" applyAlignment="1">
      <alignment horizontal="center" vertical="center"/>
    </xf>
    <xf numFmtId="0" fontId="6" fillId="3" borderId="42"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1"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49" xfId="0" applyFont="1" applyFill="1" applyBorder="1" applyAlignment="1">
      <alignment horizontal="center" vertical="center"/>
    </xf>
    <xf numFmtId="0" fontId="6" fillId="3" borderId="30" xfId="0" applyFont="1" applyFill="1" applyBorder="1" applyAlignment="1">
      <alignment horizontal="center" vertical="center"/>
    </xf>
    <xf numFmtId="0" fontId="0" fillId="5" borderId="61" xfId="0" applyFont="1" applyFill="1" applyBorder="1" applyAlignment="1" applyProtection="1">
      <alignment vertical="center" shrinkToFit="1"/>
      <protection locked="0"/>
    </xf>
    <xf numFmtId="8" fontId="0" fillId="6" borderId="61" xfId="0" applyNumberFormat="1" applyFont="1" applyFill="1" applyBorder="1" applyAlignment="1" applyProtection="1">
      <alignment horizontal="center" vertical="center" shrinkToFit="1"/>
      <protection locked="0"/>
    </xf>
    <xf numFmtId="8" fontId="0" fillId="6" borderId="56" xfId="0" applyNumberFormat="1" applyFont="1" applyFill="1" applyBorder="1" applyAlignment="1" applyProtection="1">
      <alignment horizontal="center" vertical="center" shrinkToFit="1"/>
      <protection locked="0"/>
    </xf>
    <xf numFmtId="0" fontId="0" fillId="5" borderId="62" xfId="0" applyFont="1" applyFill="1" applyBorder="1" applyAlignment="1" applyProtection="1">
      <alignment vertical="center" shrinkToFit="1"/>
      <protection locked="0"/>
    </xf>
    <xf numFmtId="8" fontId="0" fillId="6" borderId="62" xfId="0" applyNumberFormat="1" applyFont="1" applyFill="1" applyBorder="1" applyAlignment="1" applyProtection="1">
      <alignment horizontal="center" vertical="center" shrinkToFit="1"/>
      <protection locked="0"/>
    </xf>
    <xf numFmtId="8" fontId="0" fillId="6" borderId="57" xfId="0" applyNumberFormat="1" applyFont="1" applyFill="1" applyBorder="1" applyAlignment="1" applyProtection="1">
      <alignment horizontal="center" vertical="center" shrinkToFit="1"/>
      <protection locked="0"/>
    </xf>
    <xf numFmtId="0" fontId="0" fillId="5" borderId="63" xfId="0" applyFont="1" applyFill="1" applyBorder="1" applyAlignment="1" applyProtection="1">
      <alignment vertical="center" shrinkToFit="1"/>
      <protection locked="0"/>
    </xf>
    <xf numFmtId="8" fontId="0" fillId="6" borderId="63" xfId="0" applyNumberFormat="1" applyFont="1" applyFill="1" applyBorder="1" applyAlignment="1" applyProtection="1">
      <alignment horizontal="center" vertical="center" shrinkToFit="1"/>
      <protection locked="0"/>
    </xf>
    <xf numFmtId="8" fontId="0" fillId="6" borderId="58" xfId="0" applyNumberFormat="1" applyFont="1" applyFill="1" applyBorder="1" applyAlignment="1" applyProtection="1">
      <alignment horizontal="center" vertical="center" shrinkToFit="1"/>
      <protection locked="0"/>
    </xf>
    <xf numFmtId="0" fontId="0" fillId="5" borderId="21" xfId="0" applyFont="1" applyFill="1" applyBorder="1" applyAlignment="1" applyProtection="1">
      <alignment vertical="center" shrinkToFit="1"/>
      <protection locked="0"/>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3" xfId="0" applyFont="1" applyFill="1" applyBorder="1" applyAlignment="1" applyProtection="1">
      <alignment vertical="center" shrinkToFit="1"/>
      <protection locked="0"/>
    </xf>
    <xf numFmtId="0" fontId="0" fillId="5" borderId="13" xfId="0" applyFont="1" applyFill="1" applyBorder="1" applyAlignment="1" applyProtection="1">
      <alignment horizontal="center" vertical="center" shrinkToFit="1"/>
      <protection locked="0"/>
    </xf>
    <xf numFmtId="0" fontId="0" fillId="4" borderId="0" xfId="0" applyFont="1" applyFill="1" applyBorder="1" applyAlignment="1">
      <alignment vertical="center"/>
    </xf>
    <xf numFmtId="0" fontId="0" fillId="5" borderId="19" xfId="0" applyFont="1" applyFill="1" applyBorder="1" applyAlignment="1" applyProtection="1">
      <alignment vertical="center" shrinkToFit="1"/>
      <protection locked="0"/>
    </xf>
    <xf numFmtId="0" fontId="0" fillId="5" borderId="8" xfId="0" applyFont="1" applyFill="1" applyBorder="1" applyAlignment="1" applyProtection="1">
      <alignment vertical="center" shrinkToFit="1"/>
      <protection locked="0"/>
    </xf>
    <xf numFmtId="0" fontId="0" fillId="5" borderId="20"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59" xfId="0" applyFont="1" applyFill="1" applyBorder="1" applyAlignment="1" applyProtection="1">
      <alignment horizontal="center" vertical="center"/>
    </xf>
    <xf numFmtId="0" fontId="6" fillId="3" borderId="40"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xf>
    <xf numFmtId="0" fontId="6" fillId="3" borderId="51"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3" borderId="60"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0" fillId="4" borderId="0" xfId="0" applyFont="1" applyFill="1" applyAlignment="1" applyProtection="1">
      <alignment vertical="center"/>
    </xf>
    <xf numFmtId="0" fontId="0" fillId="5" borderId="9" xfId="0" applyFont="1" applyFill="1" applyBorder="1" applyAlignment="1" applyProtection="1">
      <alignment vertical="center" shrinkToFit="1"/>
      <protection locked="0"/>
    </xf>
    <xf numFmtId="0" fontId="0" fillId="5" borderId="11" xfId="0" applyFont="1" applyFill="1" applyBorder="1" applyAlignment="1" applyProtection="1">
      <alignment vertical="center" shrinkToFit="1"/>
      <protection locked="0"/>
    </xf>
    <xf numFmtId="0" fontId="0" fillId="5" borderId="13"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2" borderId="0" xfId="0" applyFont="1" applyFill="1" applyAlignment="1" applyProtection="1">
      <alignment vertical="center"/>
    </xf>
    <xf numFmtId="0" fontId="0" fillId="3" borderId="0" xfId="0" applyFont="1" applyFill="1" applyAlignment="1" applyProtection="1">
      <alignment vertical="center"/>
    </xf>
    <xf numFmtId="0" fontId="0" fillId="4" borderId="0" xfId="0" applyFont="1" applyFill="1" applyBorder="1" applyAlignment="1" applyProtection="1">
      <alignment vertical="center"/>
    </xf>
    <xf numFmtId="1" fontId="9" fillId="3" borderId="0" xfId="0" applyNumberFormat="1" applyFont="1" applyFill="1" applyBorder="1" applyAlignment="1" applyProtection="1">
      <alignment horizontal="center" vertical="center" shrinkToFit="1"/>
    </xf>
    <xf numFmtId="0" fontId="0" fillId="3" borderId="4" xfId="0" applyFill="1" applyBorder="1" applyAlignment="1">
      <alignment vertical="center"/>
    </xf>
    <xf numFmtId="0" fontId="0" fillId="3" borderId="5" xfId="0" applyFill="1" applyBorder="1" applyAlignment="1">
      <alignment vertical="center"/>
    </xf>
    <xf numFmtId="0" fontId="6" fillId="9" borderId="21"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56" xfId="0" applyFont="1" applyFill="1" applyBorder="1" applyAlignment="1">
      <alignment horizontal="center" vertical="center"/>
    </xf>
    <xf numFmtId="0" fontId="0" fillId="3" borderId="48" xfId="0" applyFill="1" applyBorder="1" applyAlignment="1">
      <alignment vertical="center" wrapText="1"/>
    </xf>
    <xf numFmtId="0" fontId="0" fillId="3" borderId="50" xfId="0" applyFill="1" applyBorder="1" applyAlignment="1">
      <alignment vertical="center" wrapText="1"/>
    </xf>
    <xf numFmtId="0" fontId="6" fillId="3" borderId="28" xfId="0" applyFont="1" applyFill="1" applyBorder="1" applyAlignment="1">
      <alignment horizontal="left" vertical="center"/>
    </xf>
    <xf numFmtId="0" fontId="6" fillId="3" borderId="37" xfId="0" applyFont="1" applyFill="1" applyBorder="1" applyAlignment="1">
      <alignment horizontal="left" vertical="center"/>
    </xf>
    <xf numFmtId="0" fontId="6" fillId="3" borderId="29" xfId="0" applyFont="1" applyFill="1" applyBorder="1" applyAlignment="1">
      <alignment horizontal="left" vertical="center"/>
    </xf>
    <xf numFmtId="8" fontId="0" fillId="3" borderId="73" xfId="0" applyNumberFormat="1" applyFill="1" applyBorder="1" applyAlignment="1">
      <alignment horizontal="center" vertical="center" shrinkToFit="1"/>
    </xf>
    <xf numFmtId="8" fontId="0" fillId="3" borderId="74" xfId="0" applyNumberFormat="1" applyFill="1" applyBorder="1" applyAlignment="1">
      <alignment horizontal="center" vertical="center" shrinkToFit="1"/>
    </xf>
    <xf numFmtId="8" fontId="0" fillId="3" borderId="75" xfId="0" applyNumberFormat="1" applyFill="1" applyBorder="1" applyAlignment="1">
      <alignment horizontal="center" vertical="center" shrinkToFit="1"/>
    </xf>
    <xf numFmtId="8" fontId="0" fillId="3" borderId="31" xfId="0" applyNumberFormat="1" applyFill="1" applyBorder="1" applyAlignment="1">
      <alignment horizontal="center" vertical="center" shrinkToFit="1"/>
    </xf>
    <xf numFmtId="8" fontId="0" fillId="3" borderId="32" xfId="0" applyNumberFormat="1" applyFill="1" applyBorder="1" applyAlignment="1">
      <alignment horizontal="center" vertical="center" shrinkToFit="1"/>
    </xf>
    <xf numFmtId="8" fontId="0" fillId="3" borderId="22" xfId="0" applyNumberFormat="1" applyFill="1" applyBorder="1" applyAlignment="1">
      <alignment horizontal="center" vertical="center" shrinkToFit="1"/>
    </xf>
    <xf numFmtId="8" fontId="0" fillId="3" borderId="8" xfId="0" applyNumberFormat="1" applyFill="1" applyBorder="1" applyAlignment="1">
      <alignment horizontal="center" vertical="center" shrinkToFit="1"/>
    </xf>
    <xf numFmtId="8" fontId="0" fillId="3" borderId="11" xfId="0" applyNumberFormat="1" applyFill="1" applyBorder="1" applyAlignment="1">
      <alignment horizontal="center" vertical="center" shrinkToFit="1"/>
    </xf>
    <xf numFmtId="8" fontId="0" fillId="3" borderId="12" xfId="0" applyNumberFormat="1" applyFill="1" applyBorder="1" applyAlignment="1">
      <alignment horizontal="center" vertical="center" shrinkToFit="1"/>
    </xf>
    <xf numFmtId="0" fontId="6" fillId="9" borderId="72" xfId="0" applyFont="1" applyFill="1" applyBorder="1" applyAlignment="1">
      <alignment horizontal="center" vertical="center" shrinkToFit="1"/>
    </xf>
    <xf numFmtId="0" fontId="6" fillId="9" borderId="69" xfId="0" applyFont="1" applyFill="1" applyBorder="1" applyAlignment="1">
      <alignment horizontal="center" vertical="center" shrinkToFit="1"/>
    </xf>
    <xf numFmtId="0" fontId="6" fillId="9" borderId="70" xfId="0" applyFont="1" applyFill="1" applyBorder="1" applyAlignment="1">
      <alignment horizontal="center" vertical="center" shrinkToFit="1"/>
    </xf>
    <xf numFmtId="0" fontId="6" fillId="9" borderId="35" xfId="0" applyFont="1" applyFill="1" applyBorder="1" applyAlignment="1">
      <alignment horizontal="center" vertical="center" shrinkToFit="1"/>
    </xf>
    <xf numFmtId="0" fontId="6" fillId="9" borderId="36" xfId="0" applyFont="1" applyFill="1" applyBorder="1" applyAlignment="1">
      <alignment horizontal="center" vertical="center" shrinkToFit="1"/>
    </xf>
    <xf numFmtId="0" fontId="6" fillId="9" borderId="76" xfId="0" applyFont="1" applyFill="1" applyBorder="1" applyAlignment="1">
      <alignment horizontal="center" vertical="center" shrinkToFit="1"/>
    </xf>
    <xf numFmtId="0" fontId="6" fillId="9" borderId="77" xfId="0" applyFont="1" applyFill="1" applyBorder="1" applyAlignment="1">
      <alignment horizontal="center" vertical="center" shrinkToFit="1"/>
    </xf>
    <xf numFmtId="0" fontId="6" fillId="9" borderId="78" xfId="0" applyFont="1" applyFill="1" applyBorder="1" applyAlignment="1">
      <alignment horizontal="center" vertical="center" shrinkToFit="1"/>
    </xf>
    <xf numFmtId="0" fontId="6" fillId="9" borderId="27" xfId="0" applyFont="1" applyFill="1" applyBorder="1" applyAlignment="1">
      <alignment horizontal="center" vertical="center" shrinkToFit="1"/>
    </xf>
    <xf numFmtId="0" fontId="6" fillId="9" borderId="44" xfId="0" applyFont="1" applyFill="1" applyBorder="1" applyAlignment="1">
      <alignment horizontal="center" vertical="center" shrinkToFit="1"/>
    </xf>
    <xf numFmtId="8" fontId="0" fillId="6" borderId="72" xfId="0" applyNumberFormat="1" applyFill="1" applyBorder="1" applyAlignment="1" applyProtection="1">
      <alignment horizontal="center" vertical="center" shrinkToFit="1"/>
      <protection locked="0"/>
    </xf>
    <xf numFmtId="8" fontId="0" fillId="6" borderId="69" xfId="0" applyNumberFormat="1" applyFill="1" applyBorder="1" applyAlignment="1" applyProtection="1">
      <alignment horizontal="center" vertical="center" shrinkToFit="1"/>
      <protection locked="0"/>
    </xf>
    <xf numFmtId="8" fontId="0" fillId="6" borderId="70" xfId="0" applyNumberFormat="1" applyFill="1" applyBorder="1" applyAlignment="1" applyProtection="1">
      <alignment horizontal="center" vertical="center" shrinkToFit="1"/>
      <protection locked="0"/>
    </xf>
    <xf numFmtId="8" fontId="0" fillId="6" borderId="35" xfId="0" applyNumberFormat="1" applyFill="1" applyBorder="1" applyAlignment="1" applyProtection="1">
      <alignment horizontal="center" vertical="center" shrinkToFit="1"/>
      <protection locked="0"/>
    </xf>
    <xf numFmtId="8" fontId="0" fillId="6" borderId="36" xfId="0" applyNumberFormat="1" applyFill="1" applyBorder="1" applyAlignment="1" applyProtection="1">
      <alignment horizontal="center" vertical="center" shrinkToFit="1"/>
      <protection locked="0"/>
    </xf>
    <xf numFmtId="8" fontId="0" fillId="6" borderId="23" xfId="0" applyNumberFormat="1" applyFill="1" applyBorder="1" applyAlignment="1" applyProtection="1">
      <alignment horizontal="center" vertical="center" shrinkToFit="1"/>
      <protection locked="0"/>
    </xf>
    <xf numFmtId="8" fontId="0" fillId="6" borderId="20" xfId="0" applyNumberFormat="1" applyFill="1" applyBorder="1" applyAlignment="1" applyProtection="1">
      <alignment horizontal="center" vertical="center" shrinkToFit="1"/>
      <protection locked="0"/>
    </xf>
    <xf numFmtId="8" fontId="0" fillId="6" borderId="58" xfId="0" applyNumberFormat="1" applyFill="1" applyBorder="1" applyAlignment="1" applyProtection="1">
      <alignment horizontal="center" vertical="center" shrinkToFit="1"/>
      <protection locked="0"/>
    </xf>
    <xf numFmtId="8" fontId="0" fillId="6" borderId="13" xfId="0" applyNumberFormat="1" applyFill="1" applyBorder="1" applyAlignment="1" applyProtection="1">
      <alignment horizontal="center" vertical="center" shrinkToFit="1"/>
      <protection locked="0"/>
    </xf>
    <xf numFmtId="8" fontId="0" fillId="6" borderId="14" xfId="0" applyNumberFormat="1" applyFill="1" applyBorder="1" applyAlignment="1" applyProtection="1">
      <alignment horizontal="center" vertical="center" shrinkToFit="1"/>
      <protection locked="0"/>
    </xf>
    <xf numFmtId="8" fontId="0" fillId="6" borderId="22" xfId="0" applyNumberFormat="1" applyFill="1" applyBorder="1" applyAlignment="1" applyProtection="1">
      <alignment horizontal="center" vertical="center" shrinkToFit="1"/>
      <protection locked="0"/>
    </xf>
    <xf numFmtId="8" fontId="0" fillId="6" borderId="8" xfId="0" applyNumberFormat="1" applyFill="1" applyBorder="1" applyAlignment="1" applyProtection="1">
      <alignment horizontal="center" vertical="center" shrinkToFit="1"/>
      <protection locked="0"/>
    </xf>
    <xf numFmtId="8" fontId="0" fillId="6" borderId="57" xfId="0" applyNumberFormat="1" applyFill="1" applyBorder="1" applyAlignment="1" applyProtection="1">
      <alignment horizontal="center" vertical="center" shrinkToFit="1"/>
      <protection locked="0"/>
    </xf>
    <xf numFmtId="8" fontId="0" fillId="6" borderId="11" xfId="0" applyNumberFormat="1" applyFill="1" applyBorder="1" applyAlignment="1" applyProtection="1">
      <alignment horizontal="center" vertical="center" shrinkToFit="1"/>
      <protection locked="0"/>
    </xf>
    <xf numFmtId="8" fontId="0" fillId="6" borderId="12" xfId="0" applyNumberFormat="1" applyFill="1" applyBorder="1" applyAlignment="1" applyProtection="1">
      <alignment horizontal="center" vertical="center" shrinkToFit="1"/>
      <protection locked="0"/>
    </xf>
    <xf numFmtId="8" fontId="0" fillId="6" borderId="24" xfId="0" applyNumberFormat="1" applyFont="1" applyFill="1" applyBorder="1" applyAlignment="1" applyProtection="1">
      <alignment horizontal="center" vertical="center" shrinkToFit="1"/>
      <protection locked="0"/>
    </xf>
    <xf numFmtId="8" fontId="0" fillId="6" borderId="25" xfId="0" applyNumberFormat="1" applyFont="1" applyFill="1" applyBorder="1" applyAlignment="1" applyProtection="1">
      <alignment horizontal="center" vertical="center" shrinkToFit="1"/>
      <protection locked="0"/>
    </xf>
    <xf numFmtId="8" fontId="0" fillId="6" borderId="26" xfId="0" applyNumberFormat="1" applyFont="1" applyFill="1" applyBorder="1" applyAlignment="1" applyProtection="1">
      <alignment horizontal="center" vertical="center" shrinkToFit="1"/>
      <protection locked="0"/>
    </xf>
    <xf numFmtId="0" fontId="6" fillId="3" borderId="59" xfId="0" applyFont="1" applyFill="1" applyBorder="1" applyAlignment="1" applyProtection="1">
      <alignment horizontal="center" vertical="center" wrapText="1"/>
    </xf>
    <xf numFmtId="49" fontId="6" fillId="3" borderId="35" xfId="0" applyNumberFormat="1" applyFont="1" applyFill="1" applyBorder="1" applyAlignment="1" applyProtection="1">
      <alignment horizontal="center" vertical="center" wrapText="1"/>
    </xf>
    <xf numFmtId="49" fontId="6" fillId="3" borderId="69" xfId="0" applyNumberFormat="1" applyFont="1" applyFill="1" applyBorder="1" applyAlignment="1" applyProtection="1">
      <alignment horizontal="center" vertical="center" wrapText="1"/>
    </xf>
    <xf numFmtId="49" fontId="6" fillId="3" borderId="36" xfId="0" applyNumberFormat="1" applyFont="1" applyFill="1" applyBorder="1" applyAlignment="1" applyProtection="1">
      <alignment horizontal="center" vertical="center" wrapText="1"/>
    </xf>
    <xf numFmtId="0" fontId="6" fillId="3" borderId="69" xfId="0" applyFont="1" applyFill="1" applyBorder="1" applyAlignment="1" applyProtection="1">
      <alignment horizontal="center" vertical="center" wrapText="1"/>
    </xf>
    <xf numFmtId="0" fontId="6" fillId="3" borderId="70" xfId="0" applyFont="1" applyFill="1" applyBorder="1" applyAlignment="1" applyProtection="1">
      <alignment horizontal="center" vertical="center" wrapText="1"/>
    </xf>
    <xf numFmtId="0" fontId="6" fillId="3" borderId="49" xfId="0" applyFont="1" applyFill="1" applyBorder="1" applyAlignment="1" applyProtection="1">
      <alignment horizontal="center" vertical="center"/>
    </xf>
    <xf numFmtId="0" fontId="0" fillId="3" borderId="15" xfId="0" applyFont="1" applyFill="1" applyBorder="1" applyAlignment="1" applyProtection="1">
      <alignment vertical="center" shrinkToFit="1"/>
    </xf>
    <xf numFmtId="0" fontId="0" fillId="3" borderId="16" xfId="0" applyFont="1" applyFill="1" applyBorder="1" applyAlignment="1" applyProtection="1">
      <alignment vertical="center" shrinkToFit="1"/>
    </xf>
    <xf numFmtId="0" fontId="0" fillId="3" borderId="17" xfId="0" applyFont="1" applyFill="1" applyBorder="1" applyAlignment="1" applyProtection="1">
      <alignment vertical="center" shrinkToFit="1"/>
    </xf>
    <xf numFmtId="0" fontId="6" fillId="4" borderId="18"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4"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36" xfId="0" applyFont="1" applyFill="1" applyBorder="1" applyAlignment="1">
      <alignment horizontal="center" vertical="center"/>
    </xf>
    <xf numFmtId="0" fontId="0" fillId="2" borderId="0" xfId="0" applyFill="1" applyBorder="1" applyAlignment="1">
      <alignment vertical="center"/>
    </xf>
    <xf numFmtId="0" fontId="0" fillId="3" borderId="0" xfId="0" applyFill="1" applyBorder="1" applyAlignment="1">
      <alignment vertical="center"/>
    </xf>
    <xf numFmtId="0" fontId="6" fillId="3" borderId="0" xfId="0" applyFont="1" applyFill="1" applyBorder="1" applyAlignment="1">
      <alignment horizontal="center" vertical="center"/>
    </xf>
    <xf numFmtId="0" fontId="0" fillId="4" borderId="0" xfId="0" applyFill="1" applyBorder="1" applyAlignment="1">
      <alignment vertical="center"/>
    </xf>
    <xf numFmtId="0" fontId="0" fillId="3" borderId="0" xfId="0" applyFill="1" applyAlignment="1">
      <alignment vertical="center" wrapText="1"/>
    </xf>
    <xf numFmtId="0" fontId="1" fillId="4" borderId="0" xfId="0" applyFont="1" applyFill="1" applyAlignment="1">
      <alignment vertical="center"/>
    </xf>
    <xf numFmtId="0" fontId="6" fillId="3" borderId="1" xfId="0" applyFont="1" applyFill="1" applyBorder="1" applyAlignment="1">
      <alignment horizontal="center" vertical="center"/>
    </xf>
    <xf numFmtId="8" fontId="0" fillId="6" borderId="9" xfId="0" applyNumberFormat="1" applyFont="1" applyFill="1" applyBorder="1" applyAlignment="1" applyProtection="1">
      <alignment horizontal="center" vertical="center" shrinkToFit="1"/>
      <protection locked="0"/>
    </xf>
    <xf numFmtId="8" fontId="0" fillId="6" borderId="43" xfId="0" applyNumberFormat="1" applyFont="1" applyFill="1" applyBorder="1" applyAlignment="1" applyProtection="1">
      <alignment horizontal="center" vertical="center" shrinkToFit="1"/>
      <protection locked="0"/>
    </xf>
    <xf numFmtId="8" fontId="0" fillId="6" borderId="11" xfId="0" applyNumberFormat="1" applyFont="1" applyFill="1" applyBorder="1" applyAlignment="1" applyProtection="1">
      <alignment horizontal="center" vertical="center" shrinkToFit="1"/>
      <protection locked="0"/>
    </xf>
    <xf numFmtId="8" fontId="0" fillId="6" borderId="28" xfId="0" applyNumberFormat="1" applyFont="1" applyFill="1" applyBorder="1" applyAlignment="1" applyProtection="1">
      <alignment horizontal="center" vertical="center" shrinkToFit="1"/>
      <protection locked="0"/>
    </xf>
    <xf numFmtId="8" fontId="0" fillId="6" borderId="13" xfId="0" applyNumberFormat="1" applyFont="1" applyFill="1" applyBorder="1" applyAlignment="1" applyProtection="1">
      <alignment horizontal="center" vertical="center" shrinkToFit="1"/>
      <protection locked="0"/>
    </xf>
    <xf numFmtId="8" fontId="0" fillId="6" borderId="29" xfId="0" applyNumberFormat="1" applyFont="1" applyFill="1" applyBorder="1" applyAlignment="1" applyProtection="1">
      <alignment horizontal="center" vertical="center" shrinkToFit="1"/>
      <protection locked="0"/>
    </xf>
    <xf numFmtId="0" fontId="0" fillId="3" borderId="0" xfId="0" applyFont="1" applyFill="1" applyBorder="1" applyAlignment="1">
      <alignment horizontal="left" vertical="center" shrinkToFit="1"/>
    </xf>
    <xf numFmtId="0" fontId="0" fillId="3" borderId="2" xfId="0" applyFont="1" applyFill="1" applyBorder="1" applyAlignment="1">
      <alignment horizontal="center" vertical="center" shrinkToFit="1"/>
    </xf>
    <xf numFmtId="0" fontId="0" fillId="5" borderId="10" xfId="0" applyFont="1" applyFill="1" applyBorder="1" applyAlignment="1" applyProtection="1">
      <alignment horizontal="center" vertical="center" shrinkToFit="1"/>
      <protection locked="0"/>
    </xf>
    <xf numFmtId="0" fontId="0" fillId="5" borderId="12" xfId="0" applyFont="1" applyFill="1" applyBorder="1" applyAlignment="1" applyProtection="1">
      <alignment horizontal="center" vertical="center" shrinkToFit="1"/>
      <protection locked="0"/>
    </xf>
    <xf numFmtId="0" fontId="0" fillId="5" borderId="14"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168" fontId="0" fillId="6" borderId="9" xfId="0" applyNumberFormat="1" applyFont="1" applyFill="1" applyBorder="1" applyAlignment="1" applyProtection="1">
      <alignment horizontal="center" vertical="center" shrinkToFit="1"/>
      <protection locked="0"/>
    </xf>
    <xf numFmtId="168" fontId="0" fillId="6" borderId="10" xfId="0" applyNumberFormat="1" applyFont="1" applyFill="1" applyBorder="1" applyAlignment="1" applyProtection="1">
      <alignment horizontal="center" vertical="center" shrinkToFit="1"/>
      <protection locked="0"/>
    </xf>
    <xf numFmtId="168" fontId="0" fillId="6" borderId="11" xfId="0" applyNumberFormat="1" applyFont="1" applyFill="1" applyBorder="1" applyAlignment="1" applyProtection="1">
      <alignment horizontal="center" vertical="center" shrinkToFit="1"/>
      <protection locked="0"/>
    </xf>
    <xf numFmtId="168" fontId="0" fillId="6" borderId="12" xfId="0" applyNumberFormat="1" applyFont="1" applyFill="1" applyBorder="1" applyAlignment="1" applyProtection="1">
      <alignment horizontal="center" vertical="center" shrinkToFit="1"/>
      <protection locked="0"/>
    </xf>
    <xf numFmtId="168" fontId="0" fillId="6" borderId="13" xfId="0" applyNumberFormat="1" applyFont="1" applyFill="1" applyBorder="1" applyAlignment="1" applyProtection="1">
      <alignment horizontal="center" vertical="center" shrinkToFit="1"/>
      <protection locked="0"/>
    </xf>
    <xf numFmtId="168" fontId="0" fillId="6" borderId="14" xfId="0" applyNumberFormat="1" applyFont="1" applyFill="1" applyBorder="1" applyAlignment="1" applyProtection="1">
      <alignment horizontal="center" vertical="center" shrinkToFit="1"/>
      <protection locked="0"/>
    </xf>
    <xf numFmtId="3" fontId="0" fillId="6" borderId="24" xfId="0" applyNumberFormat="1" applyFont="1" applyFill="1" applyBorder="1" applyAlignment="1" applyProtection="1">
      <alignment horizontal="center" vertical="center" shrinkToFit="1"/>
      <protection locked="0"/>
    </xf>
    <xf numFmtId="3" fontId="0" fillId="6" borderId="21" xfId="0" applyNumberFormat="1" applyFont="1" applyFill="1" applyBorder="1" applyAlignment="1" applyProtection="1">
      <alignment horizontal="center" vertical="center" shrinkToFit="1"/>
      <protection locked="0"/>
    </xf>
    <xf numFmtId="3" fontId="0" fillId="6" borderId="19" xfId="0" applyNumberFormat="1" applyFont="1" applyFill="1" applyBorder="1" applyAlignment="1" applyProtection="1">
      <alignment horizontal="center" vertical="center" shrinkToFit="1"/>
      <protection locked="0"/>
    </xf>
    <xf numFmtId="3" fontId="0" fillId="6" borderId="56" xfId="0" applyNumberFormat="1" applyFont="1" applyFill="1" applyBorder="1" applyAlignment="1" applyProtection="1">
      <alignment horizontal="center" vertical="center" shrinkToFit="1"/>
      <protection locked="0"/>
    </xf>
    <xf numFmtId="3" fontId="0" fillId="6" borderId="9" xfId="0" applyNumberFormat="1" applyFont="1" applyFill="1" applyBorder="1" applyAlignment="1" applyProtection="1">
      <alignment horizontal="center" vertical="center" shrinkToFit="1"/>
      <protection locked="0"/>
    </xf>
    <xf numFmtId="3" fontId="0" fillId="6" borderId="10" xfId="0" applyNumberFormat="1" applyFont="1" applyFill="1" applyBorder="1" applyAlignment="1" applyProtection="1">
      <alignment horizontal="center" vertical="center" shrinkToFit="1"/>
      <protection locked="0"/>
    </xf>
    <xf numFmtId="3" fontId="0" fillId="6" borderId="25" xfId="0" applyNumberFormat="1" applyFont="1" applyFill="1" applyBorder="1" applyAlignment="1" applyProtection="1">
      <alignment horizontal="center" vertical="center" shrinkToFit="1"/>
      <protection locked="0"/>
    </xf>
    <xf numFmtId="3" fontId="0" fillId="6" borderId="22" xfId="0" applyNumberFormat="1" applyFont="1" applyFill="1" applyBorder="1" applyAlignment="1" applyProtection="1">
      <alignment horizontal="center" vertical="center" shrinkToFit="1"/>
      <protection locked="0"/>
    </xf>
    <xf numFmtId="3" fontId="0" fillId="6" borderId="8" xfId="0" applyNumberFormat="1" applyFont="1" applyFill="1" applyBorder="1" applyAlignment="1" applyProtection="1">
      <alignment horizontal="center" vertical="center" shrinkToFit="1"/>
      <protection locked="0"/>
    </xf>
    <xf numFmtId="3" fontId="0" fillId="6" borderId="57" xfId="0" applyNumberFormat="1" applyFont="1" applyFill="1" applyBorder="1" applyAlignment="1" applyProtection="1">
      <alignment horizontal="center" vertical="center" shrinkToFit="1"/>
      <protection locked="0"/>
    </xf>
    <xf numFmtId="3" fontId="0" fillId="6" borderId="11" xfId="0" applyNumberFormat="1" applyFont="1" applyFill="1" applyBorder="1" applyAlignment="1" applyProtection="1">
      <alignment horizontal="center" vertical="center" shrinkToFit="1"/>
      <protection locked="0"/>
    </xf>
    <xf numFmtId="3" fontId="0" fillId="6" borderId="12" xfId="0" applyNumberFormat="1" applyFont="1" applyFill="1" applyBorder="1" applyAlignment="1" applyProtection="1">
      <alignment horizontal="center" vertical="center" shrinkToFit="1"/>
      <protection locked="0"/>
    </xf>
    <xf numFmtId="3" fontId="0" fillId="6" borderId="26" xfId="0" applyNumberFormat="1" applyFont="1" applyFill="1" applyBorder="1" applyAlignment="1" applyProtection="1">
      <alignment horizontal="center" vertical="center" shrinkToFit="1"/>
      <protection locked="0"/>
    </xf>
    <xf numFmtId="3" fontId="0" fillId="6" borderId="23" xfId="0" applyNumberFormat="1" applyFont="1" applyFill="1" applyBorder="1" applyAlignment="1" applyProtection="1">
      <alignment horizontal="center" vertical="center" shrinkToFit="1"/>
      <protection locked="0"/>
    </xf>
    <xf numFmtId="3" fontId="0" fillId="6" borderId="20" xfId="0" applyNumberFormat="1" applyFont="1" applyFill="1" applyBorder="1" applyAlignment="1" applyProtection="1">
      <alignment horizontal="center" vertical="center" shrinkToFit="1"/>
      <protection locked="0"/>
    </xf>
    <xf numFmtId="3" fontId="0" fillId="6" borderId="58" xfId="0" applyNumberFormat="1" applyFont="1" applyFill="1" applyBorder="1" applyAlignment="1" applyProtection="1">
      <alignment horizontal="center" vertical="center" shrinkToFit="1"/>
      <protection locked="0"/>
    </xf>
    <xf numFmtId="3" fontId="0" fillId="6" borderId="13" xfId="0" applyNumberFormat="1" applyFont="1" applyFill="1" applyBorder="1" applyAlignment="1" applyProtection="1">
      <alignment horizontal="center" vertical="center" shrinkToFit="1"/>
      <protection locked="0"/>
    </xf>
    <xf numFmtId="3" fontId="0" fillId="6" borderId="14" xfId="0" applyNumberFormat="1" applyFont="1" applyFill="1" applyBorder="1" applyAlignment="1" applyProtection="1">
      <alignment horizontal="center" vertical="center" shrinkToFit="1"/>
      <protection locked="0"/>
    </xf>
    <xf numFmtId="168" fontId="0" fillId="6" borderId="21" xfId="0" applyNumberFormat="1" applyFont="1" applyFill="1" applyBorder="1" applyAlignment="1" applyProtection="1">
      <alignment horizontal="center" vertical="center" shrinkToFit="1"/>
      <protection locked="0"/>
    </xf>
    <xf numFmtId="168" fontId="0" fillId="6" borderId="19" xfId="0" applyNumberFormat="1" applyFont="1" applyFill="1" applyBorder="1" applyAlignment="1" applyProtection="1">
      <alignment horizontal="center" vertical="center" shrinkToFit="1"/>
      <protection locked="0"/>
    </xf>
    <xf numFmtId="168" fontId="0" fillId="6" borderId="56" xfId="0" applyNumberFormat="1" applyFont="1" applyFill="1" applyBorder="1" applyAlignment="1" applyProtection="1">
      <alignment horizontal="center" vertical="center" shrinkToFit="1"/>
      <protection locked="0"/>
    </xf>
    <xf numFmtId="168" fontId="0" fillId="6" borderId="22" xfId="0" applyNumberFormat="1" applyFont="1" applyFill="1" applyBorder="1" applyAlignment="1" applyProtection="1">
      <alignment horizontal="center" vertical="center" shrinkToFit="1"/>
      <protection locked="0"/>
    </xf>
    <xf numFmtId="168" fontId="0" fillId="6" borderId="8" xfId="0" applyNumberFormat="1" applyFont="1" applyFill="1" applyBorder="1" applyAlignment="1" applyProtection="1">
      <alignment horizontal="center" vertical="center" shrinkToFit="1"/>
      <protection locked="0"/>
    </xf>
    <xf numFmtId="168" fontId="0" fillId="6" borderId="57" xfId="0" applyNumberFormat="1" applyFont="1" applyFill="1" applyBorder="1" applyAlignment="1" applyProtection="1">
      <alignment horizontal="center" vertical="center" shrinkToFit="1"/>
      <protection locked="0"/>
    </xf>
    <xf numFmtId="168" fontId="0" fillId="6" borderId="23" xfId="0" applyNumberFormat="1" applyFont="1" applyFill="1" applyBorder="1" applyAlignment="1" applyProtection="1">
      <alignment horizontal="center" vertical="center" shrinkToFit="1"/>
      <protection locked="0"/>
    </xf>
    <xf numFmtId="168" fontId="0" fillId="6" borderId="20" xfId="0" applyNumberFormat="1" applyFont="1" applyFill="1" applyBorder="1" applyAlignment="1" applyProtection="1">
      <alignment horizontal="center" vertical="center" shrinkToFit="1"/>
      <protection locked="0"/>
    </xf>
    <xf numFmtId="168" fontId="0" fillId="6" borderId="58"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lignment horizontal="center" vertical="center" shrinkToFit="1"/>
    </xf>
    <xf numFmtId="0" fontId="0" fillId="3" borderId="7"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0" fillId="3" borderId="16" xfId="0" applyFont="1" applyFill="1" applyBorder="1" applyAlignment="1">
      <alignment vertical="center" shrinkToFit="1"/>
    </xf>
    <xf numFmtId="0" fontId="0" fillId="3" borderId="57" xfId="0" applyFont="1" applyFill="1" applyBorder="1" applyAlignment="1">
      <alignment horizontal="center" vertical="center" shrinkToFit="1"/>
    </xf>
    <xf numFmtId="0" fontId="0" fillId="3" borderId="17" xfId="0" applyFont="1" applyFill="1" applyBorder="1" applyAlignment="1">
      <alignment vertical="center" shrinkToFit="1"/>
    </xf>
    <xf numFmtId="0" fontId="0" fillId="3" borderId="58" xfId="0" applyFont="1" applyFill="1" applyBorder="1" applyAlignment="1">
      <alignment horizontal="center" vertical="center" shrinkToFit="1"/>
    </xf>
    <xf numFmtId="0" fontId="0" fillId="3" borderId="0" xfId="0" applyFont="1" applyFill="1" applyBorder="1" applyAlignment="1" applyProtection="1">
      <alignment horizontal="left" vertical="center" shrinkToFit="1"/>
    </xf>
    <xf numFmtId="0" fontId="0" fillId="3" borderId="2"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8" fontId="0" fillId="6" borderId="10" xfId="0" applyNumberFormat="1" applyFont="1" applyFill="1" applyBorder="1" applyAlignment="1" applyProtection="1">
      <alignment horizontal="center" vertical="center" shrinkToFit="1"/>
      <protection locked="0"/>
    </xf>
    <xf numFmtId="8" fontId="0" fillId="6" borderId="12" xfId="0" applyNumberFormat="1" applyFont="1" applyFill="1" applyBorder="1" applyAlignment="1" applyProtection="1">
      <alignment horizontal="center" vertical="center" shrinkToFit="1"/>
      <protection locked="0"/>
    </xf>
    <xf numFmtId="8" fontId="0" fillId="6" borderId="14"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pplyProtection="1">
      <alignment horizontal="center" vertical="center" shrinkToFit="1"/>
    </xf>
    <xf numFmtId="168" fontId="0" fillId="3" borderId="24" xfId="0" applyNumberFormat="1" applyFont="1" applyFill="1" applyBorder="1" applyAlignment="1" applyProtection="1">
      <alignment horizontal="center" vertical="center" shrinkToFit="1"/>
    </xf>
    <xf numFmtId="168" fontId="0" fillId="3" borderId="25" xfId="0" applyNumberFormat="1" applyFont="1" applyFill="1" applyBorder="1" applyAlignment="1" applyProtection="1">
      <alignment horizontal="center" vertical="center" shrinkToFit="1"/>
    </xf>
    <xf numFmtId="168" fontId="0" fillId="3" borderId="26" xfId="0" applyNumberFormat="1" applyFont="1" applyFill="1" applyBorder="1" applyAlignment="1" applyProtection="1">
      <alignment horizontal="center" vertical="center" shrinkToFit="1"/>
    </xf>
    <xf numFmtId="0" fontId="0" fillId="5" borderId="24" xfId="0" applyFont="1" applyFill="1" applyBorder="1" applyAlignment="1" applyProtection="1">
      <alignment vertical="center" shrinkToFit="1"/>
      <protection locked="0"/>
    </xf>
    <xf numFmtId="0" fontId="0" fillId="5" borderId="19" xfId="0" applyFont="1" applyFill="1" applyBorder="1" applyAlignment="1" applyProtection="1">
      <alignment horizontal="center" vertical="center" shrinkToFit="1"/>
      <protection locked="0"/>
    </xf>
    <xf numFmtId="0" fontId="0" fillId="5" borderId="56" xfId="0" applyFont="1" applyFill="1" applyBorder="1" applyAlignment="1" applyProtection="1">
      <alignment horizontal="center" vertical="center" shrinkToFit="1"/>
      <protection locked="0"/>
    </xf>
    <xf numFmtId="0" fontId="0" fillId="5" borderId="25" xfId="0" applyFont="1" applyFill="1" applyBorder="1" applyAlignment="1" applyProtection="1">
      <alignment vertical="center" shrinkToFit="1"/>
      <protection locked="0"/>
    </xf>
    <xf numFmtId="0" fontId="0" fillId="5" borderId="8" xfId="0" applyFont="1" applyFill="1" applyBorder="1" applyAlignment="1" applyProtection="1">
      <alignment horizontal="center" vertical="center" shrinkToFit="1"/>
      <protection locked="0"/>
    </xf>
    <xf numFmtId="0" fontId="0" fillId="5" borderId="57" xfId="0" applyFont="1" applyFill="1" applyBorder="1" applyAlignment="1" applyProtection="1">
      <alignment horizontal="center" vertical="center" shrinkToFit="1"/>
      <protection locked="0"/>
    </xf>
    <xf numFmtId="0" fontId="0" fillId="5" borderId="26" xfId="0" applyFont="1" applyFill="1" applyBorder="1" applyAlignment="1" applyProtection="1">
      <alignment vertical="center" shrinkToFit="1"/>
      <protection locked="0"/>
    </xf>
    <xf numFmtId="0" fontId="0" fillId="5" borderId="20" xfId="0" applyFont="1" applyFill="1" applyBorder="1" applyAlignment="1" applyProtection="1">
      <alignment horizontal="center" vertical="center" shrinkToFit="1"/>
      <protection locked="0"/>
    </xf>
    <xf numFmtId="0" fontId="0" fillId="5" borderId="58" xfId="0" applyFont="1" applyFill="1" applyBorder="1" applyAlignment="1" applyProtection="1">
      <alignment horizontal="center" vertical="center" shrinkToFit="1"/>
      <protection locked="0"/>
    </xf>
    <xf numFmtId="168" fontId="0" fillId="3" borderId="24" xfId="0" applyNumberFormat="1" applyFont="1" applyFill="1" applyBorder="1" applyAlignment="1">
      <alignment horizontal="center" vertical="center" shrinkToFit="1"/>
    </xf>
    <xf numFmtId="168" fontId="0" fillId="3" borderId="25" xfId="0" applyNumberFormat="1" applyFont="1" applyFill="1" applyBorder="1" applyAlignment="1">
      <alignment horizontal="center" vertical="center" shrinkToFit="1"/>
    </xf>
    <xf numFmtId="168" fontId="0" fillId="3" borderId="26" xfId="0" applyNumberFormat="1" applyFont="1" applyFill="1" applyBorder="1" applyAlignment="1">
      <alignment horizontal="center" vertical="center" shrinkToFit="1"/>
    </xf>
    <xf numFmtId="3" fontId="0" fillId="6" borderId="22" xfId="0" applyNumberFormat="1" applyFill="1" applyBorder="1" applyAlignment="1" applyProtection="1">
      <alignment horizontal="center" vertical="center" shrinkToFit="1"/>
      <protection locked="0"/>
    </xf>
    <xf numFmtId="3" fontId="0" fillId="6" borderId="8" xfId="0" applyNumberFormat="1" applyFill="1" applyBorder="1" applyAlignment="1" applyProtection="1">
      <alignment horizontal="center" vertical="center" shrinkToFit="1"/>
      <protection locked="0"/>
    </xf>
    <xf numFmtId="3" fontId="0" fillId="6" borderId="57" xfId="0" applyNumberFormat="1" applyFill="1" applyBorder="1" applyAlignment="1" applyProtection="1">
      <alignment horizontal="center" vertical="center" shrinkToFit="1"/>
      <protection locked="0"/>
    </xf>
    <xf numFmtId="3" fontId="0" fillId="6" borderId="11" xfId="0" applyNumberFormat="1" applyFill="1" applyBorder="1" applyAlignment="1" applyProtection="1">
      <alignment horizontal="center" vertical="center" shrinkToFit="1"/>
      <protection locked="0"/>
    </xf>
    <xf numFmtId="3" fontId="0" fillId="6" borderId="12" xfId="0" applyNumberFormat="1" applyFill="1" applyBorder="1" applyAlignment="1" applyProtection="1">
      <alignment horizontal="center" vertical="center" shrinkToFit="1"/>
      <protection locked="0"/>
    </xf>
    <xf numFmtId="3" fontId="0" fillId="6" borderId="23" xfId="0" applyNumberFormat="1" applyFill="1" applyBorder="1" applyAlignment="1" applyProtection="1">
      <alignment horizontal="center" vertical="center" shrinkToFit="1"/>
      <protection locked="0"/>
    </xf>
    <xf numFmtId="3" fontId="0" fillId="6" borderId="20" xfId="0" applyNumberFormat="1" applyFill="1" applyBorder="1" applyAlignment="1" applyProtection="1">
      <alignment horizontal="center" vertical="center" shrinkToFit="1"/>
      <protection locked="0"/>
    </xf>
    <xf numFmtId="3" fontId="0" fillId="6" borderId="58" xfId="0" applyNumberFormat="1" applyFill="1" applyBorder="1" applyAlignment="1" applyProtection="1">
      <alignment horizontal="center" vertical="center" shrinkToFit="1"/>
      <protection locked="0"/>
    </xf>
    <xf numFmtId="3" fontId="0" fillId="6" borderId="13" xfId="0" applyNumberFormat="1" applyFill="1" applyBorder="1" applyAlignment="1" applyProtection="1">
      <alignment horizontal="center" vertical="center" shrinkToFit="1"/>
      <protection locked="0"/>
    </xf>
    <xf numFmtId="3" fontId="0" fillId="6" borderId="14" xfId="0" applyNumberForma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xf>
    <xf numFmtId="0" fontId="9" fillId="3" borderId="7" xfId="0" applyFont="1" applyFill="1" applyBorder="1" applyAlignment="1" applyProtection="1">
      <alignment horizontal="center" vertical="center" shrinkToFit="1"/>
    </xf>
    <xf numFmtId="0" fontId="0" fillId="3" borderId="10" xfId="0" applyFont="1" applyFill="1" applyBorder="1" applyAlignment="1" applyProtection="1">
      <alignment horizontal="center" vertical="center" shrinkToFit="1"/>
    </xf>
    <xf numFmtId="0" fontId="0" fillId="3" borderId="12" xfId="0" applyFont="1" applyFill="1" applyBorder="1" applyAlignment="1" applyProtection="1">
      <alignment horizontal="center" vertical="center" shrinkToFit="1"/>
    </xf>
    <xf numFmtId="0" fontId="0" fillId="3" borderId="14" xfId="0" applyFont="1" applyFill="1" applyBorder="1" applyAlignment="1" applyProtection="1">
      <alignment horizontal="center" vertical="center" shrinkToFit="1"/>
    </xf>
    <xf numFmtId="3" fontId="0" fillId="3" borderId="0" xfId="0" applyNumberFormat="1" applyFont="1" applyFill="1" applyBorder="1" applyAlignment="1" applyProtection="1">
      <alignment horizontal="left" vertical="center"/>
    </xf>
    <xf numFmtId="3" fontId="0" fillId="3" borderId="7" xfId="0" applyNumberFormat="1" applyFont="1" applyFill="1" applyBorder="1" applyAlignment="1" applyProtection="1">
      <alignment horizontal="center" vertical="center"/>
    </xf>
    <xf numFmtId="3" fontId="9" fillId="3" borderId="7" xfId="0" applyNumberFormat="1" applyFont="1" applyFill="1" applyBorder="1" applyAlignment="1" applyProtection="1">
      <alignment horizontal="center" vertical="center"/>
    </xf>
    <xf numFmtId="3" fontId="0" fillId="3" borderId="15" xfId="0" applyNumberFormat="1" applyFont="1" applyFill="1" applyBorder="1" applyAlignment="1" applyProtection="1">
      <alignment vertical="center" shrinkToFit="1"/>
    </xf>
    <xf numFmtId="3" fontId="0" fillId="3" borderId="9" xfId="0" applyNumberFormat="1" applyFont="1" applyFill="1" applyBorder="1" applyAlignment="1" applyProtection="1">
      <alignment horizontal="center" vertical="center" shrinkToFit="1"/>
    </xf>
    <xf numFmtId="3" fontId="0" fillId="3" borderId="10" xfId="0" applyNumberFormat="1" applyFont="1" applyFill="1" applyBorder="1" applyAlignment="1" applyProtection="1">
      <alignment horizontal="center" vertical="center"/>
    </xf>
    <xf numFmtId="3" fontId="0" fillId="6" borderId="21" xfId="0" applyNumberFormat="1" applyFont="1" applyFill="1" applyBorder="1" applyAlignment="1" applyProtection="1">
      <alignment horizontal="center" vertical="center"/>
      <protection locked="0"/>
    </xf>
    <xf numFmtId="3" fontId="0" fillId="6" borderId="19" xfId="0" applyNumberFormat="1" applyFont="1" applyFill="1" applyBorder="1" applyAlignment="1" applyProtection="1">
      <alignment horizontal="center" vertical="center"/>
      <protection locked="0"/>
    </xf>
    <xf numFmtId="3" fontId="0" fillId="6" borderId="9" xfId="0" applyNumberFormat="1" applyFont="1" applyFill="1" applyBorder="1" applyAlignment="1" applyProtection="1">
      <alignment horizontal="center" vertical="center"/>
      <protection locked="0"/>
    </xf>
    <xf numFmtId="3" fontId="0" fillId="6" borderId="10" xfId="0" applyNumberFormat="1" applyFont="1" applyFill="1" applyBorder="1" applyAlignment="1" applyProtection="1">
      <alignment horizontal="center" vertical="center"/>
      <protection locked="0"/>
    </xf>
    <xf numFmtId="3" fontId="0" fillId="6" borderId="56" xfId="0" applyNumberFormat="1" applyFont="1" applyFill="1" applyBorder="1" applyAlignment="1" applyProtection="1">
      <alignment horizontal="center" vertical="center"/>
      <protection locked="0"/>
    </xf>
    <xf numFmtId="3" fontId="0" fillId="3" borderId="16" xfId="0" applyNumberFormat="1" applyFont="1" applyFill="1" applyBorder="1" applyAlignment="1" applyProtection="1">
      <alignment vertical="center" shrinkToFit="1"/>
    </xf>
    <xf numFmtId="3" fontId="0" fillId="3" borderId="11" xfId="0" applyNumberFormat="1" applyFont="1" applyFill="1" applyBorder="1" applyAlignment="1" applyProtection="1">
      <alignment horizontal="center" vertical="center" shrinkToFit="1"/>
    </xf>
    <xf numFmtId="3" fontId="0" fillId="3" borderId="12" xfId="0" applyNumberFormat="1" applyFont="1" applyFill="1" applyBorder="1" applyAlignment="1" applyProtection="1">
      <alignment horizontal="center" vertical="center"/>
    </xf>
    <xf numFmtId="3" fontId="0" fillId="6" borderId="22" xfId="0" applyNumberFormat="1" applyFont="1" applyFill="1" applyBorder="1" applyAlignment="1" applyProtection="1">
      <alignment horizontal="center" vertical="center"/>
      <protection locked="0"/>
    </xf>
    <xf numFmtId="3" fontId="0" fillId="6" borderId="8" xfId="0" applyNumberFormat="1" applyFont="1" applyFill="1" applyBorder="1" applyAlignment="1" applyProtection="1">
      <alignment horizontal="center" vertical="center"/>
      <protection locked="0"/>
    </xf>
    <xf numFmtId="3" fontId="0" fillId="6" borderId="11" xfId="0" applyNumberFormat="1" applyFont="1" applyFill="1" applyBorder="1" applyAlignment="1" applyProtection="1">
      <alignment horizontal="center" vertical="center"/>
      <protection locked="0"/>
    </xf>
    <xf numFmtId="3" fontId="0" fillId="6" borderId="12" xfId="0" applyNumberFormat="1" applyFont="1" applyFill="1" applyBorder="1" applyAlignment="1" applyProtection="1">
      <alignment horizontal="center" vertical="center"/>
      <protection locked="0"/>
    </xf>
    <xf numFmtId="3" fontId="0" fillId="6" borderId="57" xfId="0" applyNumberFormat="1" applyFont="1" applyFill="1" applyBorder="1" applyAlignment="1" applyProtection="1">
      <alignment horizontal="center" vertical="center"/>
      <protection locked="0"/>
    </xf>
    <xf numFmtId="3" fontId="0" fillId="3" borderId="17" xfId="0" applyNumberFormat="1" applyFont="1" applyFill="1" applyBorder="1" applyAlignment="1" applyProtection="1">
      <alignment vertical="center" shrinkToFit="1"/>
    </xf>
    <xf numFmtId="3" fontId="0" fillId="3" borderId="13" xfId="0" applyNumberFormat="1" applyFont="1" applyFill="1" applyBorder="1" applyAlignment="1" applyProtection="1">
      <alignment horizontal="center" vertical="center" shrinkToFit="1"/>
    </xf>
    <xf numFmtId="3" fontId="0" fillId="3" borderId="14" xfId="0" applyNumberFormat="1" applyFont="1" applyFill="1" applyBorder="1" applyAlignment="1" applyProtection="1">
      <alignment horizontal="center" vertical="center"/>
    </xf>
    <xf numFmtId="3" fontId="0" fillId="6" borderId="23" xfId="0" applyNumberFormat="1" applyFont="1" applyFill="1" applyBorder="1" applyAlignment="1" applyProtection="1">
      <alignment horizontal="center" vertical="center"/>
      <protection locked="0"/>
    </xf>
    <xf numFmtId="3" fontId="0" fillId="6" borderId="20" xfId="0" applyNumberFormat="1" applyFont="1" applyFill="1" applyBorder="1" applyAlignment="1" applyProtection="1">
      <alignment horizontal="center" vertical="center"/>
      <protection locked="0"/>
    </xf>
    <xf numFmtId="3" fontId="0" fillId="6" borderId="13" xfId="0" applyNumberFormat="1" applyFont="1" applyFill="1" applyBorder="1" applyAlignment="1" applyProtection="1">
      <alignment horizontal="center" vertical="center"/>
      <protection locked="0"/>
    </xf>
    <xf numFmtId="3" fontId="0" fillId="6" borderId="14" xfId="0" applyNumberFormat="1" applyFont="1" applyFill="1" applyBorder="1" applyAlignment="1" applyProtection="1">
      <alignment horizontal="center" vertical="center"/>
      <protection locked="0"/>
    </xf>
    <xf numFmtId="3" fontId="0" fillId="6" borderId="58" xfId="0" applyNumberFormat="1" applyFont="1" applyFill="1" applyBorder="1" applyAlignment="1" applyProtection="1">
      <alignment horizontal="center" vertical="center"/>
      <protection locked="0"/>
    </xf>
    <xf numFmtId="0" fontId="6" fillId="3" borderId="4" xfId="0" applyFont="1" applyFill="1" applyBorder="1" applyAlignment="1">
      <alignment vertical="center" wrapText="1"/>
    </xf>
    <xf numFmtId="0" fontId="6" fillId="3" borderId="70" xfId="0" applyFont="1" applyFill="1" applyBorder="1" applyAlignment="1">
      <alignment horizontal="center" vertical="center" wrapText="1"/>
    </xf>
    <xf numFmtId="0" fontId="0" fillId="3" borderId="0" xfId="0" applyFont="1" applyFill="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vertical="center" wrapText="1"/>
    </xf>
    <xf numFmtId="0" fontId="6" fillId="3" borderId="5" xfId="0" applyFont="1" applyFill="1" applyBorder="1" applyAlignment="1">
      <alignment vertical="center" wrapText="1"/>
    </xf>
    <xf numFmtId="3" fontId="6" fillId="6" borderId="68" xfId="0" applyNumberFormat="1" applyFont="1" applyFill="1" applyBorder="1" applyAlignment="1" applyProtection="1">
      <alignment horizontal="center" vertical="center" shrinkToFit="1"/>
      <protection locked="0"/>
    </xf>
    <xf numFmtId="0" fontId="6" fillId="3" borderId="0" xfId="0" applyFont="1" applyFill="1" applyBorder="1" applyAlignment="1">
      <alignment horizontal="center" vertical="center" shrinkToFit="1"/>
    </xf>
    <xf numFmtId="3" fontId="6" fillId="6" borderId="25" xfId="0" applyNumberFormat="1" applyFont="1" applyFill="1" applyBorder="1" applyAlignment="1" applyProtection="1">
      <alignment horizontal="center" vertical="center" shrinkToFit="1"/>
      <protection locked="0"/>
    </xf>
    <xf numFmtId="3" fontId="6" fillId="6" borderId="71" xfId="0" applyNumberFormat="1" applyFont="1" applyFill="1" applyBorder="1" applyAlignment="1" applyProtection="1">
      <alignment horizontal="center" vertical="center" shrinkToFit="1"/>
      <protection locked="0"/>
    </xf>
    <xf numFmtId="3" fontId="6" fillId="6" borderId="31" xfId="0" applyNumberFormat="1" applyFont="1" applyFill="1" applyBorder="1" applyAlignment="1" applyProtection="1">
      <alignment horizontal="center" vertical="center" shrinkToFit="1"/>
      <protection locked="0"/>
    </xf>
    <xf numFmtId="3" fontId="6" fillId="6" borderId="33" xfId="0" applyNumberFormat="1" applyFont="1" applyFill="1" applyBorder="1" applyAlignment="1" applyProtection="1">
      <alignment horizontal="center" vertical="center" shrinkToFit="1"/>
      <protection locked="0"/>
    </xf>
    <xf numFmtId="0" fontId="0" fillId="3" borderId="0" xfId="0" applyFill="1" applyAlignment="1">
      <alignment vertical="center" shrinkToFit="1"/>
    </xf>
    <xf numFmtId="3" fontId="6" fillId="6" borderId="11" xfId="0" applyNumberFormat="1" applyFont="1" applyFill="1" applyBorder="1" applyAlignment="1" applyProtection="1">
      <alignment horizontal="center" vertical="center" shrinkToFit="1"/>
      <protection locked="0"/>
    </xf>
    <xf numFmtId="3" fontId="6" fillId="6" borderId="28" xfId="0" applyNumberFormat="1" applyFont="1" applyFill="1" applyBorder="1" applyAlignment="1" applyProtection="1">
      <alignment horizontal="center" vertical="center" shrinkToFit="1"/>
      <protection locked="0"/>
    </xf>
    <xf numFmtId="3" fontId="6" fillId="6" borderId="35" xfId="0" applyNumberFormat="1" applyFont="1" applyFill="1" applyBorder="1" applyAlignment="1" applyProtection="1">
      <alignment horizontal="center" vertical="center" shrinkToFit="1"/>
      <protection locked="0"/>
    </xf>
    <xf numFmtId="3" fontId="6" fillId="6" borderId="37"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lignment horizontal="center" vertical="center" shrinkToFit="1"/>
    </xf>
    <xf numFmtId="3" fontId="6" fillId="3" borderId="3" xfId="0" applyNumberFormat="1" applyFont="1" applyFill="1" applyBorder="1" applyAlignment="1">
      <alignment horizontal="center" vertical="center" shrinkToFit="1"/>
    </xf>
    <xf numFmtId="3" fontId="6" fillId="6" borderId="9" xfId="0" applyNumberFormat="1" applyFont="1" applyFill="1" applyBorder="1" applyAlignment="1" applyProtection="1">
      <alignment horizontal="center" vertical="center" shrinkToFit="1"/>
      <protection locked="0"/>
    </xf>
    <xf numFmtId="3" fontId="6" fillId="6" borderId="19" xfId="0" applyNumberFormat="1" applyFont="1" applyFill="1" applyBorder="1" applyAlignment="1" applyProtection="1">
      <alignment horizontal="center" vertical="center" shrinkToFit="1"/>
      <protection locked="0"/>
    </xf>
    <xf numFmtId="3" fontId="6" fillId="6" borderId="8" xfId="0" applyNumberFormat="1" applyFont="1" applyFill="1" applyBorder="1" applyAlignment="1" applyProtection="1">
      <alignment horizontal="center" vertical="center" shrinkToFit="1"/>
      <protection locked="0"/>
    </xf>
    <xf numFmtId="3" fontId="6" fillId="6" borderId="12" xfId="0" applyNumberFormat="1" applyFont="1" applyFill="1" applyBorder="1" applyAlignment="1" applyProtection="1">
      <alignment horizontal="center" vertical="center" shrinkToFit="1"/>
      <protection locked="0"/>
    </xf>
    <xf numFmtId="3" fontId="6" fillId="3" borderId="28" xfId="0" applyNumberFormat="1" applyFont="1" applyFill="1" applyBorder="1" applyAlignment="1">
      <alignment horizontal="center" vertical="center" shrinkToFit="1"/>
    </xf>
    <xf numFmtId="3" fontId="6" fillId="3" borderId="29" xfId="0" applyNumberFormat="1" applyFont="1" applyFill="1" applyBorder="1" applyAlignment="1">
      <alignment horizontal="center" vertical="center" shrinkToFit="1"/>
    </xf>
    <xf numFmtId="3" fontId="6" fillId="3" borderId="31" xfId="0" applyNumberFormat="1" applyFont="1" applyFill="1" applyBorder="1" applyAlignment="1" applyProtection="1">
      <alignment horizontal="center" vertical="center" shrinkToFit="1"/>
    </xf>
    <xf numFmtId="3" fontId="6" fillId="3" borderId="33" xfId="0" applyNumberFormat="1" applyFont="1" applyFill="1" applyBorder="1" applyAlignment="1" applyProtection="1">
      <alignment horizontal="center" vertical="center" shrinkToFit="1"/>
    </xf>
    <xf numFmtId="3" fontId="6" fillId="3" borderId="11" xfId="0" applyNumberFormat="1" applyFont="1" applyFill="1" applyBorder="1" applyAlignment="1" applyProtection="1">
      <alignment horizontal="center" vertical="center" shrinkToFit="1"/>
    </xf>
    <xf numFmtId="3" fontId="6" fillId="3" borderId="28" xfId="0" applyNumberFormat="1" applyFont="1" applyFill="1" applyBorder="1" applyAlignment="1" applyProtection="1">
      <alignment horizontal="center" vertical="center" shrinkToFit="1"/>
    </xf>
    <xf numFmtId="3" fontId="6" fillId="3" borderId="35" xfId="0" applyNumberFormat="1" applyFont="1" applyFill="1" applyBorder="1" applyAlignment="1" applyProtection="1">
      <alignment horizontal="center" vertical="center" shrinkToFit="1"/>
    </xf>
    <xf numFmtId="3" fontId="6" fillId="3" borderId="37" xfId="0" applyNumberFormat="1" applyFont="1" applyFill="1" applyBorder="1" applyAlignment="1" applyProtection="1">
      <alignment horizontal="center" vertical="center" shrinkToFit="1"/>
    </xf>
    <xf numFmtId="3" fontId="0" fillId="3" borderId="8" xfId="0" applyNumberFormat="1" applyFill="1" applyBorder="1" applyAlignment="1" applyProtection="1">
      <alignment horizontal="center" vertical="center" shrinkToFit="1"/>
    </xf>
    <xf numFmtId="3" fontId="0" fillId="3" borderId="57" xfId="0" applyNumberFormat="1" applyFill="1" applyBorder="1" applyAlignment="1" applyProtection="1">
      <alignment horizontal="center" vertical="center" shrinkToFit="1"/>
    </xf>
    <xf numFmtId="3" fontId="0" fillId="3" borderId="20" xfId="0" applyNumberFormat="1" applyFill="1" applyBorder="1" applyAlignment="1" applyProtection="1">
      <alignment horizontal="center" vertical="center" shrinkToFit="1"/>
    </xf>
    <xf numFmtId="3" fontId="0" fillId="3" borderId="58" xfId="0" applyNumberFormat="1" applyFill="1" applyBorder="1" applyAlignment="1" applyProtection="1">
      <alignment horizontal="center" vertical="center" shrinkToFit="1"/>
    </xf>
    <xf numFmtId="3" fontId="0" fillId="3" borderId="12" xfId="0" applyNumberFormat="1" applyFill="1" applyBorder="1" applyAlignment="1" applyProtection="1">
      <alignment horizontal="center" vertical="center" shrinkToFit="1"/>
    </xf>
    <xf numFmtId="3" fontId="0" fillId="3" borderId="14" xfId="0" applyNumberFormat="1" applyFill="1" applyBorder="1" applyAlignment="1" applyProtection="1">
      <alignment horizontal="center" vertical="center" shrinkToFit="1"/>
    </xf>
    <xf numFmtId="0" fontId="6" fillId="9" borderId="18" xfId="0" applyFont="1" applyFill="1" applyBorder="1" applyAlignment="1">
      <alignment horizontal="center" vertical="center"/>
    </xf>
    <xf numFmtId="0" fontId="6" fillId="9" borderId="66" xfId="0" applyFont="1" applyFill="1" applyBorder="1" applyAlignment="1">
      <alignment horizontal="center" vertical="center"/>
    </xf>
    <xf numFmtId="0" fontId="6" fillId="9" borderId="64" xfId="0" applyFont="1" applyFill="1" applyBorder="1" applyAlignment="1">
      <alignment horizontal="center" vertical="center"/>
    </xf>
    <xf numFmtId="3" fontId="6" fillId="3" borderId="25" xfId="0" applyNumberFormat="1" applyFont="1" applyFill="1" applyBorder="1" applyAlignment="1">
      <alignment horizontal="center" vertical="center" shrinkToFit="1"/>
    </xf>
    <xf numFmtId="0" fontId="6" fillId="3" borderId="4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3" fontId="6" fillId="6" borderId="24" xfId="0" applyNumberFormat="1" applyFont="1" applyFill="1" applyBorder="1" applyAlignment="1" applyProtection="1">
      <alignment horizontal="center" vertical="center" shrinkToFit="1"/>
      <protection locked="0"/>
    </xf>
    <xf numFmtId="3" fontId="6" fillId="3" borderId="54" xfId="0" applyNumberFormat="1" applyFont="1" applyFill="1" applyBorder="1" applyAlignment="1">
      <alignment horizontal="center" vertical="center"/>
    </xf>
    <xf numFmtId="0" fontId="6" fillId="6" borderId="25" xfId="0" applyFont="1" applyFill="1" applyBorder="1" applyAlignment="1" applyProtection="1">
      <alignment horizontal="center" vertical="center"/>
      <protection locked="0"/>
    </xf>
    <xf numFmtId="0" fontId="6" fillId="6" borderId="26" xfId="0" applyFont="1" applyFill="1" applyBorder="1" applyAlignment="1" applyProtection="1">
      <alignment horizontal="center" vertical="center"/>
      <protection locked="0"/>
    </xf>
    <xf numFmtId="8" fontId="0" fillId="4" borderId="8" xfId="0" applyNumberFormat="1" applyFont="1" applyFill="1" applyBorder="1" applyAlignment="1">
      <alignment horizontal="center" vertical="center"/>
    </xf>
    <xf numFmtId="0" fontId="9" fillId="3" borderId="2" xfId="0" applyFont="1" applyFill="1" applyBorder="1" applyAlignment="1">
      <alignment horizontal="center" vertical="center" wrapText="1" shrinkToFit="1"/>
    </xf>
    <xf numFmtId="0" fontId="0" fillId="3" borderId="0" xfId="0" applyFill="1" applyAlignment="1">
      <alignment horizontal="center"/>
    </xf>
    <xf numFmtId="0" fontId="0" fillId="5" borderId="38" xfId="0" applyFill="1" applyBorder="1" applyAlignment="1">
      <alignment horizontal="center"/>
    </xf>
    <xf numFmtId="0" fontId="0" fillId="3" borderId="53" xfId="0" applyFill="1" applyBorder="1" applyAlignment="1">
      <alignment horizontal="center"/>
    </xf>
    <xf numFmtId="0" fontId="0" fillId="3" borderId="54" xfId="0" applyFill="1" applyBorder="1" applyAlignment="1">
      <alignment horizontal="center"/>
    </xf>
    <xf numFmtId="0" fontId="0" fillId="3" borderId="52" xfId="0" applyFill="1" applyBorder="1" applyAlignment="1">
      <alignment horizontal="center"/>
    </xf>
    <xf numFmtId="0" fontId="0" fillId="5" borderId="52" xfId="0" applyFill="1" applyBorder="1" applyAlignment="1">
      <alignment horizontal="center"/>
    </xf>
    <xf numFmtId="0" fontId="0" fillId="2" borderId="0" xfId="0" applyFill="1" applyAlignment="1">
      <alignment horizontal="center"/>
    </xf>
    <xf numFmtId="0" fontId="0" fillId="0" borderId="54"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4" fillId="3" borderId="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6" fillId="3" borderId="46" xfId="0" applyFont="1" applyFill="1" applyBorder="1" applyAlignment="1">
      <alignment horizontal="center" vertical="center"/>
    </xf>
    <xf numFmtId="0" fontId="0" fillId="2" borderId="0" xfId="0" applyFont="1" applyFill="1" applyAlignment="1">
      <alignment horizontal="center" vertical="center"/>
    </xf>
    <xf numFmtId="167" fontId="0" fillId="3" borderId="9" xfId="0" applyNumberFormat="1" applyFont="1" applyFill="1" applyBorder="1" applyAlignment="1">
      <alignment horizontal="center" vertical="center"/>
    </xf>
    <xf numFmtId="167" fontId="0" fillId="3" borderId="11" xfId="0" applyNumberFormat="1" applyFont="1" applyFill="1" applyBorder="1" applyAlignment="1">
      <alignment horizontal="center" vertical="center"/>
    </xf>
    <xf numFmtId="167" fontId="0" fillId="3" borderId="13" xfId="0" applyNumberFormat="1" applyFont="1" applyFill="1" applyBorder="1" applyAlignment="1">
      <alignment horizontal="center" vertical="center"/>
    </xf>
    <xf numFmtId="167" fontId="0" fillId="6" borderId="9" xfId="0" applyNumberFormat="1" applyFill="1" applyBorder="1" applyAlignment="1" applyProtection="1">
      <alignment horizontal="center" vertical="center"/>
      <protection locked="0"/>
    </xf>
    <xf numFmtId="8" fontId="0" fillId="6" borderId="56" xfId="0" applyNumberFormat="1" applyFill="1" applyBorder="1" applyAlignment="1" applyProtection="1">
      <alignment horizontal="center" vertical="center"/>
      <protection locked="0"/>
    </xf>
    <xf numFmtId="167" fontId="0" fillId="6" borderId="11" xfId="0" applyNumberFormat="1" applyFill="1" applyBorder="1" applyAlignment="1" applyProtection="1">
      <alignment horizontal="center" vertical="center"/>
      <protection locked="0"/>
    </xf>
    <xf numFmtId="8" fontId="0" fillId="6" borderId="57" xfId="0" applyNumberFormat="1" applyFill="1" applyBorder="1" applyAlignment="1" applyProtection="1">
      <alignment horizontal="center" vertical="center"/>
      <protection locked="0"/>
    </xf>
    <xf numFmtId="167" fontId="0" fillId="6" borderId="13" xfId="0" applyNumberFormat="1" applyFill="1" applyBorder="1" applyAlignment="1" applyProtection="1">
      <alignment horizontal="center" vertical="center"/>
      <protection locked="0"/>
    </xf>
    <xf numFmtId="8" fontId="0" fillId="6" borderId="58" xfId="0" applyNumberFormat="1" applyFill="1" applyBorder="1" applyAlignment="1" applyProtection="1">
      <alignment horizontal="center" vertical="center"/>
      <protection locked="0"/>
    </xf>
    <xf numFmtId="167" fontId="0" fillId="6" borderId="31" xfId="0" applyNumberFormat="1" applyFill="1" applyBorder="1" applyAlignment="1" applyProtection="1">
      <alignment horizontal="center" vertical="center"/>
      <protection locked="0"/>
    </xf>
    <xf numFmtId="8" fontId="0" fillId="6" borderId="75" xfId="0" applyNumberFormat="1" applyFill="1" applyBorder="1" applyAlignment="1" applyProtection="1">
      <alignment horizontal="center" vertical="center"/>
      <protection locked="0"/>
    </xf>
    <xf numFmtId="167" fontId="0" fillId="6" borderId="35" xfId="0" applyNumberFormat="1" applyFill="1" applyBorder="1" applyAlignment="1" applyProtection="1">
      <alignment horizontal="center" vertical="center"/>
      <protection locked="0"/>
    </xf>
    <xf numFmtId="8" fontId="0" fillId="6" borderId="70" xfId="0" applyNumberFormat="1" applyFill="1" applyBorder="1" applyAlignment="1" applyProtection="1">
      <alignment horizontal="center" vertical="center"/>
      <protection locked="0"/>
    </xf>
    <xf numFmtId="8" fontId="0" fillId="6" borderId="10" xfId="0" applyNumberFormat="1" applyFill="1" applyBorder="1" applyAlignment="1" applyProtection="1">
      <alignment horizontal="center" vertical="center"/>
      <protection locked="0"/>
    </xf>
    <xf numFmtId="8" fontId="0" fillId="6" borderId="12" xfId="0" applyNumberFormat="1" applyFill="1" applyBorder="1" applyAlignment="1" applyProtection="1">
      <alignment horizontal="center" vertical="center"/>
      <protection locked="0"/>
    </xf>
    <xf numFmtId="8" fontId="0" fillId="6" borderId="14" xfId="0" applyNumberFormat="1" applyFill="1" applyBorder="1" applyAlignment="1" applyProtection="1">
      <alignment horizontal="center" vertical="center"/>
      <protection locked="0"/>
    </xf>
    <xf numFmtId="0" fontId="0" fillId="2" borderId="0" xfId="0" applyFill="1" applyAlignment="1" applyProtection="1">
      <alignment vertical="center"/>
    </xf>
    <xf numFmtId="0" fontId="0" fillId="3" borderId="0" xfId="0" applyFill="1" applyAlignment="1" applyProtection="1">
      <alignment vertical="center"/>
    </xf>
    <xf numFmtId="0" fontId="15" fillId="3" borderId="0" xfId="0" applyFont="1" applyFill="1" applyAlignment="1" applyProtection="1">
      <alignment horizontal="center" vertical="center"/>
    </xf>
    <xf numFmtId="8" fontId="0" fillId="3" borderId="24" xfId="0" applyNumberFormat="1" applyFill="1" applyBorder="1" applyAlignment="1" applyProtection="1">
      <alignment horizontal="center" vertical="center"/>
    </xf>
    <xf numFmtId="8" fontId="0" fillId="3" borderId="25" xfId="0" applyNumberFormat="1" applyFill="1" applyBorder="1" applyAlignment="1" applyProtection="1">
      <alignment horizontal="center" vertical="center"/>
    </xf>
    <xf numFmtId="8" fontId="0" fillId="3" borderId="71" xfId="0" applyNumberFormat="1" applyFill="1" applyBorder="1" applyAlignment="1" applyProtection="1">
      <alignment horizontal="center" vertical="center"/>
    </xf>
    <xf numFmtId="8" fontId="0" fillId="3" borderId="26" xfId="0" applyNumberFormat="1" applyFill="1" applyBorder="1" applyAlignment="1" applyProtection="1">
      <alignment horizontal="center" vertical="center"/>
    </xf>
    <xf numFmtId="8" fontId="0" fillId="3" borderId="68" xfId="0" applyNumberFormat="1" applyFill="1" applyBorder="1" applyAlignment="1" applyProtection="1">
      <alignment horizontal="center" vertical="center"/>
    </xf>
    <xf numFmtId="167" fontId="0" fillId="3" borderId="38" xfId="0" applyNumberFormat="1" applyFill="1" applyBorder="1" applyAlignment="1" applyProtection="1">
      <alignment horizontal="center" vertical="center"/>
    </xf>
    <xf numFmtId="8" fontId="0" fillId="3" borderId="38" xfId="0" applyNumberFormat="1" applyFill="1" applyBorder="1" applyAlignment="1" applyProtection="1">
      <alignment horizontal="center" vertical="center"/>
    </xf>
    <xf numFmtId="167" fontId="16" fillId="10" borderId="80" xfId="1" applyNumberFormat="1" applyBorder="1" applyAlignment="1" applyProtection="1">
      <alignment horizontal="center" vertical="center"/>
    </xf>
    <xf numFmtId="8" fontId="16" fillId="10" borderId="81" xfId="1" applyNumberFormat="1" applyBorder="1" applyAlignment="1" applyProtection="1">
      <alignment horizontal="center" vertical="center"/>
    </xf>
    <xf numFmtId="8" fontId="0" fillId="3" borderId="0" xfId="0" applyNumberFormat="1" applyFill="1" applyAlignment="1" applyProtection="1">
      <alignment vertical="center"/>
    </xf>
    <xf numFmtId="0" fontId="0" fillId="3" borderId="4" xfId="0" applyFill="1" applyBorder="1" applyAlignment="1" applyProtection="1">
      <alignment vertical="center"/>
    </xf>
    <xf numFmtId="0" fontId="0" fillId="3" borderId="6" xfId="0" applyFill="1" applyBorder="1" applyAlignment="1" applyProtection="1">
      <alignment vertical="center"/>
    </xf>
    <xf numFmtId="0" fontId="6" fillId="9" borderId="35" xfId="0" applyFont="1" applyFill="1" applyBorder="1" applyAlignment="1" applyProtection="1">
      <alignment horizontal="center" vertical="center"/>
    </xf>
    <xf numFmtId="0" fontId="6" fillId="9" borderId="69" xfId="0" applyFont="1" applyFill="1" applyBorder="1" applyAlignment="1" applyProtection="1">
      <alignment horizontal="center" vertical="center"/>
    </xf>
    <xf numFmtId="0" fontId="6" fillId="9" borderId="70" xfId="0" applyFont="1" applyFill="1" applyBorder="1" applyAlignment="1" applyProtection="1">
      <alignment horizontal="center" vertical="center"/>
    </xf>
    <xf numFmtId="0" fontId="6" fillId="9" borderId="36" xfId="0" applyFont="1" applyFill="1" applyBorder="1" applyAlignment="1" applyProtection="1">
      <alignment horizontal="center" vertical="center"/>
    </xf>
    <xf numFmtId="0" fontId="6" fillId="3" borderId="52" xfId="0" applyFont="1" applyFill="1" applyBorder="1" applyAlignment="1">
      <alignment horizontal="center" vertical="center"/>
    </xf>
    <xf numFmtId="0" fontId="6" fillId="3" borderId="16" xfId="0" applyFont="1" applyFill="1" applyBorder="1" applyAlignment="1">
      <alignment horizontal="center" vertical="center"/>
    </xf>
    <xf numFmtId="0" fontId="0" fillId="3" borderId="0" xfId="0" applyFont="1" applyFill="1" applyProtection="1"/>
    <xf numFmtId="0" fontId="0" fillId="3" borderId="0" xfId="0" applyFont="1" applyFill="1" applyAlignment="1" applyProtection="1"/>
    <xf numFmtId="0" fontId="0" fillId="3" borderId="15" xfId="0" applyFont="1" applyFill="1" applyBorder="1" applyProtection="1"/>
    <xf numFmtId="0" fontId="0" fillId="3" borderId="16" xfId="0" applyFont="1" applyFill="1" applyBorder="1" applyProtection="1"/>
    <xf numFmtId="0" fontId="0" fillId="3" borderId="17" xfId="0" applyFont="1" applyFill="1" applyBorder="1" applyProtection="1"/>
    <xf numFmtId="0" fontId="5" fillId="3" borderId="4" xfId="0" applyFont="1" applyFill="1" applyBorder="1" applyAlignment="1" applyProtection="1">
      <alignment vertical="center" wrapText="1"/>
    </xf>
    <xf numFmtId="0" fontId="5" fillId="3" borderId="6" xfId="0" applyFont="1" applyFill="1" applyBorder="1" applyAlignment="1" applyProtection="1">
      <alignment vertical="center" wrapText="1"/>
    </xf>
    <xf numFmtId="0" fontId="5" fillId="9" borderId="11" xfId="0" applyFont="1" applyFill="1" applyBorder="1" applyAlignment="1" applyProtection="1">
      <alignment horizontal="center" vertical="center" wrapText="1"/>
    </xf>
    <xf numFmtId="0" fontId="5" fillId="9" borderId="8" xfId="0" applyFont="1" applyFill="1" applyBorder="1" applyAlignment="1" applyProtection="1">
      <alignment horizontal="center" vertical="center" wrapText="1"/>
    </xf>
    <xf numFmtId="0" fontId="5" fillId="9" borderId="12" xfId="0" applyFont="1" applyFill="1" applyBorder="1" applyAlignment="1" applyProtection="1">
      <alignment horizontal="center" vertical="center"/>
    </xf>
    <xf numFmtId="0" fontId="5" fillId="9" borderId="22" xfId="0" applyFont="1" applyFill="1" applyBorder="1" applyAlignment="1" applyProtection="1">
      <alignment horizontal="center" vertical="center" wrapText="1"/>
    </xf>
    <xf numFmtId="0" fontId="5" fillId="3" borderId="48" xfId="0" applyFont="1" applyFill="1" applyBorder="1" applyAlignment="1" applyProtection="1">
      <alignment vertical="center" wrapText="1"/>
    </xf>
    <xf numFmtId="0" fontId="5" fillId="9" borderId="13" xfId="0" applyFont="1" applyFill="1" applyBorder="1" applyAlignment="1" applyProtection="1">
      <alignment horizontal="center" vertical="center" wrapText="1"/>
    </xf>
    <xf numFmtId="0" fontId="5" fillId="9" borderId="20" xfId="0" applyFont="1" applyFill="1" applyBorder="1" applyAlignment="1" applyProtection="1">
      <alignment horizontal="center" vertical="center" wrapText="1"/>
    </xf>
    <xf numFmtId="0" fontId="5" fillId="9" borderId="14" xfId="0" applyFont="1" applyFill="1" applyBorder="1" applyAlignment="1" applyProtection="1">
      <alignment horizontal="center" vertical="center"/>
    </xf>
    <xf numFmtId="0" fontId="5" fillId="9" borderId="23" xfId="0" applyFont="1" applyFill="1" applyBorder="1" applyAlignment="1" applyProtection="1">
      <alignment horizontal="center" vertical="center" wrapText="1"/>
    </xf>
    <xf numFmtId="0" fontId="5" fillId="3" borderId="30" xfId="0" applyFont="1" applyFill="1" applyBorder="1" applyAlignment="1" applyProtection="1">
      <alignment horizontal="left" vertical="center"/>
    </xf>
    <xf numFmtId="0" fontId="5" fillId="3" borderId="16" xfId="0" applyFont="1" applyFill="1" applyBorder="1" applyAlignment="1" applyProtection="1">
      <alignment horizontal="left" vertical="center"/>
    </xf>
    <xf numFmtId="0" fontId="5" fillId="3" borderId="17" xfId="0" applyFont="1" applyFill="1" applyBorder="1" applyAlignment="1" applyProtection="1">
      <alignment horizontal="left" vertical="center"/>
    </xf>
    <xf numFmtId="0" fontId="6" fillId="3" borderId="26" xfId="0" applyFont="1" applyFill="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3" fontId="6" fillId="3" borderId="69" xfId="0" applyNumberFormat="1" applyFont="1" applyFill="1" applyBorder="1" applyAlignment="1" applyProtection="1">
      <alignment horizontal="center" vertical="center" shrinkToFit="1"/>
    </xf>
    <xf numFmtId="3" fontId="6" fillId="6" borderId="36" xfId="0" applyNumberFormat="1" applyFont="1" applyFill="1" applyBorder="1" applyAlignment="1" applyProtection="1">
      <alignment horizontal="center" vertical="center" shrinkToFit="1"/>
      <protection locked="0"/>
    </xf>
    <xf numFmtId="3" fontId="6" fillId="3" borderId="71" xfId="0" applyNumberFormat="1" applyFont="1" applyFill="1" applyBorder="1" applyAlignment="1">
      <alignment horizontal="center" vertical="center" shrinkToFit="1"/>
    </xf>
    <xf numFmtId="3" fontId="6" fillId="3" borderId="37" xfId="0" applyNumberFormat="1" applyFont="1" applyFill="1" applyBorder="1" applyAlignment="1">
      <alignment horizontal="center" vertical="center" shrinkToFit="1"/>
    </xf>
    <xf numFmtId="49" fontId="5" fillId="5" borderId="13" xfId="0" applyNumberFormat="1" applyFont="1" applyFill="1" applyBorder="1" applyAlignment="1" applyProtection="1">
      <alignment horizontal="center" vertical="center" shrinkToFit="1"/>
      <protection locked="0"/>
    </xf>
    <xf numFmtId="49" fontId="5" fillId="5" borderId="20" xfId="0" applyNumberFormat="1" applyFont="1" applyFill="1" applyBorder="1" applyAlignment="1" applyProtection="1">
      <alignment horizontal="center" vertical="center" shrinkToFit="1"/>
      <protection locked="0"/>
    </xf>
    <xf numFmtId="49" fontId="5" fillId="5" borderId="14" xfId="0" applyNumberFormat="1" applyFont="1" applyFill="1" applyBorder="1" applyAlignment="1" applyProtection="1">
      <alignment horizontal="center" vertical="center" shrinkToFit="1"/>
      <protection locked="0"/>
    </xf>
    <xf numFmtId="49" fontId="5" fillId="5" borderId="23" xfId="0" applyNumberFormat="1" applyFont="1" applyFill="1" applyBorder="1" applyAlignment="1" applyProtection="1">
      <alignment horizontal="center" vertical="center" shrinkToFit="1"/>
      <protection locked="0"/>
    </xf>
    <xf numFmtId="49" fontId="5" fillId="5" borderId="31" xfId="0" applyNumberFormat="1" applyFont="1" applyFill="1" applyBorder="1" applyAlignment="1" applyProtection="1">
      <alignment horizontal="center" vertical="center" shrinkToFit="1"/>
      <protection locked="0"/>
    </xf>
    <xf numFmtId="49" fontId="5" fillId="5" borderId="74" xfId="0" applyNumberFormat="1" applyFont="1" applyFill="1" applyBorder="1" applyAlignment="1" applyProtection="1">
      <alignment horizontal="center" vertical="center" shrinkToFit="1"/>
      <protection locked="0"/>
    </xf>
    <xf numFmtId="49" fontId="5" fillId="5" borderId="32" xfId="0" applyNumberFormat="1" applyFont="1" applyFill="1" applyBorder="1" applyAlignment="1" applyProtection="1">
      <alignment horizontal="center" vertical="center" shrinkToFit="1"/>
      <protection locked="0"/>
    </xf>
    <xf numFmtId="49" fontId="5" fillId="5" borderId="11" xfId="0" applyNumberFormat="1" applyFont="1" applyFill="1" applyBorder="1" applyAlignment="1" applyProtection="1">
      <alignment horizontal="center" vertical="center" shrinkToFit="1"/>
      <protection locked="0"/>
    </xf>
    <xf numFmtId="49" fontId="5" fillId="5" borderId="8" xfId="0" applyNumberFormat="1" applyFont="1" applyFill="1" applyBorder="1" applyAlignment="1" applyProtection="1">
      <alignment horizontal="center" vertical="center" shrinkToFit="1"/>
      <protection locked="0"/>
    </xf>
    <xf numFmtId="49" fontId="5" fillId="5" borderId="12" xfId="0" applyNumberFormat="1" applyFont="1" applyFill="1" applyBorder="1" applyAlignment="1" applyProtection="1">
      <alignment horizontal="center" vertical="center" shrinkToFit="1"/>
      <protection locked="0"/>
    </xf>
    <xf numFmtId="0" fontId="6" fillId="3" borderId="48" xfId="0" applyFont="1" applyFill="1" applyBorder="1" applyAlignment="1">
      <alignment vertical="center" wrapText="1"/>
    </xf>
    <xf numFmtId="0" fontId="6" fillId="3" borderId="49" xfId="0" applyFont="1" applyFill="1" applyBorder="1" applyAlignment="1">
      <alignment vertical="center" wrapText="1"/>
    </xf>
    <xf numFmtId="0" fontId="6" fillId="3" borderId="50" xfId="0" applyFont="1" applyFill="1" applyBorder="1" applyAlignment="1">
      <alignment vertical="center" wrapText="1"/>
    </xf>
    <xf numFmtId="0" fontId="0" fillId="4" borderId="0" xfId="0" applyFont="1" applyFill="1" applyProtection="1"/>
    <xf numFmtId="0" fontId="0" fillId="4" borderId="0" xfId="0" applyFont="1" applyFill="1" applyAlignment="1" applyProtection="1"/>
    <xf numFmtId="0" fontId="0" fillId="3" borderId="0" xfId="0" applyFont="1" applyFill="1" applyBorder="1" applyAlignment="1" applyProtection="1">
      <alignment horizontal="left"/>
    </xf>
    <xf numFmtId="49" fontId="0" fillId="5" borderId="38" xfId="0" applyNumberFormat="1" applyFont="1" applyFill="1" applyBorder="1" applyAlignment="1" applyProtection="1">
      <alignment horizontal="center"/>
      <protection locked="0"/>
    </xf>
    <xf numFmtId="1" fontId="0" fillId="6" borderId="38" xfId="0" applyNumberFormat="1" applyFont="1" applyFill="1" applyBorder="1" applyAlignment="1" applyProtection="1">
      <alignment horizontal="center"/>
      <protection locked="0"/>
    </xf>
    <xf numFmtId="0" fontId="6" fillId="3" borderId="16" xfId="0" applyFont="1" applyFill="1" applyBorder="1" applyAlignment="1">
      <alignment horizontal="center" vertical="center"/>
    </xf>
    <xf numFmtId="166" fontId="0" fillId="3" borderId="32" xfId="0" applyNumberFormat="1" applyFill="1" applyBorder="1" applyAlignment="1" applyProtection="1">
      <alignment horizontal="center" shrinkToFit="1"/>
    </xf>
    <xf numFmtId="166" fontId="0" fillId="3" borderId="36" xfId="0" applyNumberFormat="1" applyFill="1" applyBorder="1" applyAlignment="1" applyProtection="1">
      <alignment horizontal="center" shrinkToFit="1"/>
    </xf>
    <xf numFmtId="166" fontId="0" fillId="3" borderId="12" xfId="0" applyNumberFormat="1" applyFill="1" applyBorder="1" applyAlignment="1" applyProtection="1">
      <alignment horizontal="center" shrinkToFit="1"/>
    </xf>
    <xf numFmtId="166" fontId="0" fillId="3" borderId="14" xfId="0" applyNumberFormat="1" applyFill="1" applyBorder="1" applyAlignment="1" applyProtection="1">
      <alignment horizontal="center" shrinkToFit="1"/>
    </xf>
    <xf numFmtId="0" fontId="0" fillId="3" borderId="48" xfId="0" applyFill="1" applyBorder="1" applyAlignment="1" applyProtection="1">
      <alignment vertical="center"/>
    </xf>
    <xf numFmtId="0" fontId="6" fillId="9" borderId="13" xfId="0" applyFont="1" applyFill="1" applyBorder="1" applyAlignment="1" applyProtection="1">
      <alignment horizontal="center" vertical="center"/>
    </xf>
    <xf numFmtId="0" fontId="6" fillId="9" borderId="20" xfId="0" applyFont="1" applyFill="1" applyBorder="1" applyAlignment="1" applyProtection="1">
      <alignment horizontal="center" vertical="center"/>
    </xf>
    <xf numFmtId="0" fontId="6" fillId="9" borderId="58" xfId="0" applyFont="1" applyFill="1" applyBorder="1" applyAlignment="1" applyProtection="1">
      <alignment horizontal="center" vertical="center"/>
    </xf>
    <xf numFmtId="0" fontId="6" fillId="9" borderId="14" xfId="0" applyFont="1" applyFill="1" applyBorder="1" applyAlignment="1" applyProtection="1">
      <alignment horizontal="center" vertical="center"/>
    </xf>
    <xf numFmtId="0" fontId="6" fillId="3" borderId="17" xfId="0" applyFont="1" applyFill="1" applyBorder="1" applyAlignment="1">
      <alignment horizontal="center" vertical="center" shrinkToFit="1"/>
    </xf>
    <xf numFmtId="166" fontId="0" fillId="11" borderId="38" xfId="0" applyNumberFormat="1" applyFont="1" applyFill="1" applyBorder="1" applyAlignment="1" applyProtection="1">
      <alignment horizontal="center"/>
      <protection locked="0"/>
    </xf>
    <xf numFmtId="0" fontId="0" fillId="3" borderId="28" xfId="0" applyFont="1" applyFill="1" applyBorder="1" applyAlignment="1">
      <alignment horizontal="left" vertical="center" shrinkToFit="1"/>
    </xf>
    <xf numFmtId="166" fontId="0" fillId="6" borderId="10" xfId="0" applyNumberFormat="1" applyFont="1" applyFill="1" applyBorder="1" applyAlignment="1" applyProtection="1">
      <alignment horizontal="center" vertical="center"/>
      <protection locked="0"/>
    </xf>
    <xf numFmtId="166" fontId="0" fillId="6" borderId="12" xfId="0" applyNumberFormat="1" applyFont="1" applyFill="1" applyBorder="1" applyAlignment="1" applyProtection="1">
      <alignment horizontal="center" vertical="center"/>
      <protection locked="0"/>
    </xf>
    <xf numFmtId="166" fontId="0" fillId="6" borderId="14" xfId="0" applyNumberFormat="1" applyFont="1" applyFill="1" applyBorder="1" applyAlignment="1" applyProtection="1">
      <alignment horizontal="center" vertical="center"/>
      <protection locked="0"/>
    </xf>
    <xf numFmtId="3" fontId="6" fillId="6" borderId="26" xfId="0" applyNumberFormat="1" applyFont="1" applyFill="1" applyBorder="1" applyAlignment="1" applyProtection="1">
      <alignment horizontal="center" vertical="center" shrinkToFit="1"/>
      <protection locked="0"/>
    </xf>
    <xf numFmtId="3" fontId="6" fillId="6" borderId="69"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pplyProtection="1">
      <alignment horizontal="center" vertical="center" shrinkToFit="1"/>
    </xf>
    <xf numFmtId="3" fontId="6" fillId="3" borderId="66" xfId="0" applyNumberFormat="1" applyFont="1" applyFill="1" applyBorder="1" applyAlignment="1" applyProtection="1">
      <alignment horizontal="center" vertical="center" shrinkToFit="1"/>
    </xf>
    <xf numFmtId="3" fontId="6" fillId="3" borderId="67" xfId="0" applyNumberFormat="1" applyFont="1" applyFill="1" applyBorder="1" applyAlignment="1" applyProtection="1">
      <alignment horizontal="center" vertical="center" shrinkToFit="1"/>
    </xf>
    <xf numFmtId="3" fontId="6" fillId="3" borderId="18" xfId="0" applyNumberFormat="1" applyFont="1" applyFill="1" applyBorder="1" applyAlignment="1">
      <alignment horizontal="center" vertical="center"/>
    </xf>
    <xf numFmtId="0" fontId="6" fillId="3" borderId="67" xfId="0" applyFont="1" applyFill="1" applyBorder="1" applyAlignment="1">
      <alignment horizontal="center" vertical="center"/>
    </xf>
    <xf numFmtId="0" fontId="6" fillId="3" borderId="38" xfId="0" applyFont="1" applyFill="1" applyBorder="1" applyAlignment="1">
      <alignment horizontal="center" vertical="center"/>
    </xf>
    <xf numFmtId="0" fontId="8" fillId="3" borderId="0" xfId="0" applyFont="1" applyFill="1" applyAlignment="1" applyProtection="1"/>
    <xf numFmtId="0" fontId="6" fillId="3" borderId="20" xfId="0" applyFont="1" applyFill="1" applyBorder="1" applyAlignment="1">
      <alignment horizontal="center" vertical="center"/>
    </xf>
    <xf numFmtId="3" fontId="6" fillId="6" borderId="74" xfId="0" applyNumberFormat="1" applyFont="1" applyFill="1" applyBorder="1" applyAlignment="1" applyProtection="1">
      <alignment horizontal="center" vertical="center" shrinkToFit="1"/>
      <protection locked="0"/>
    </xf>
    <xf numFmtId="3" fontId="6" fillId="3" borderId="66" xfId="0" applyNumberFormat="1" applyFont="1" applyFill="1" applyBorder="1" applyAlignment="1">
      <alignment horizontal="center" vertical="center" shrinkToFit="1"/>
    </xf>
    <xf numFmtId="0" fontId="6" fillId="3" borderId="29" xfId="0" applyFont="1" applyFill="1" applyBorder="1" applyAlignment="1">
      <alignment horizontal="center" vertical="center" wrapText="1"/>
    </xf>
    <xf numFmtId="3" fontId="6" fillId="6" borderId="73" xfId="0" applyNumberFormat="1" applyFont="1" applyFill="1" applyBorder="1" applyAlignment="1" applyProtection="1">
      <alignment horizontal="center" vertical="center" shrinkToFit="1"/>
      <protection locked="0"/>
    </xf>
    <xf numFmtId="3" fontId="6" fillId="6" borderId="22" xfId="0" applyNumberFormat="1" applyFont="1" applyFill="1" applyBorder="1" applyAlignment="1" applyProtection="1">
      <alignment horizontal="center" vertical="center" shrinkToFit="1"/>
      <protection locked="0"/>
    </xf>
    <xf numFmtId="3" fontId="6" fillId="6" borderId="72" xfId="0" applyNumberFormat="1" applyFont="1" applyFill="1" applyBorder="1" applyAlignment="1" applyProtection="1">
      <alignment horizontal="center" vertical="center" shrinkToFit="1"/>
      <protection locked="0"/>
    </xf>
    <xf numFmtId="3" fontId="6" fillId="3" borderId="65" xfId="0" applyNumberFormat="1" applyFont="1" applyFill="1" applyBorder="1" applyAlignment="1">
      <alignment horizontal="center" vertical="center" shrinkToFit="1"/>
    </xf>
    <xf numFmtId="3" fontId="6" fillId="3" borderId="74" xfId="0" applyNumberFormat="1" applyFont="1" applyFill="1" applyBorder="1" applyAlignment="1" applyProtection="1">
      <alignment horizontal="center" vertical="center" shrinkToFit="1"/>
    </xf>
    <xf numFmtId="3" fontId="6" fillId="3" borderId="8" xfId="0" applyNumberFormat="1" applyFont="1" applyFill="1" applyBorder="1" applyAlignment="1" applyProtection="1">
      <alignment horizontal="center" vertical="center" shrinkToFit="1"/>
    </xf>
    <xf numFmtId="0" fontId="6" fillId="3" borderId="0" xfId="0" applyFont="1" applyFill="1" applyBorder="1" applyAlignment="1" applyProtection="1">
      <alignment horizontal="center" vertical="center" wrapText="1"/>
    </xf>
    <xf numFmtId="3" fontId="0" fillId="6" borderId="61" xfId="0" applyNumberFormat="1" applyFont="1" applyFill="1" applyBorder="1" applyAlignment="1" applyProtection="1">
      <alignment horizontal="center" vertical="center" shrinkToFit="1"/>
      <protection locked="0"/>
    </xf>
    <xf numFmtId="3" fontId="0" fillId="6" borderId="62" xfId="0" applyNumberFormat="1" applyFont="1" applyFill="1" applyBorder="1" applyAlignment="1" applyProtection="1">
      <alignment horizontal="center" vertical="center" shrinkToFit="1"/>
      <protection locked="0"/>
    </xf>
    <xf numFmtId="3" fontId="0" fillId="6" borderId="63" xfId="0" applyNumberFormat="1" applyFont="1" applyFill="1" applyBorder="1" applyAlignment="1" applyProtection="1">
      <alignment horizontal="center" vertical="center" shrinkToFit="1"/>
      <protection locked="0"/>
    </xf>
    <xf numFmtId="3" fontId="0" fillId="6" borderId="61" xfId="0" applyNumberFormat="1" applyFont="1" applyFill="1" applyBorder="1" applyAlignment="1" applyProtection="1">
      <alignment horizontal="center" vertical="center"/>
      <protection locked="0"/>
    </xf>
    <xf numFmtId="3" fontId="0" fillId="6" borderId="62" xfId="0" applyNumberFormat="1" applyFont="1" applyFill="1" applyBorder="1" applyAlignment="1" applyProtection="1">
      <alignment horizontal="center" vertical="center"/>
      <protection locked="0"/>
    </xf>
    <xf numFmtId="3" fontId="0" fillId="6" borderId="63" xfId="0" applyNumberFormat="1" applyFont="1" applyFill="1" applyBorder="1" applyAlignment="1" applyProtection="1">
      <alignment horizontal="center" vertical="center"/>
      <protection locked="0"/>
    </xf>
    <xf numFmtId="169" fontId="0" fillId="7" borderId="38" xfId="0" applyNumberFormat="1" applyFill="1" applyBorder="1" applyAlignment="1">
      <alignment horizontal="center" vertical="center"/>
    </xf>
    <xf numFmtId="169" fontId="0" fillId="7" borderId="3" xfId="0" applyNumberFormat="1" applyFill="1" applyBorder="1" applyAlignment="1">
      <alignment horizontal="center" vertical="center"/>
    </xf>
    <xf numFmtId="0" fontId="22" fillId="3" borderId="0" xfId="2" applyFill="1" applyAlignment="1" applyProtection="1"/>
    <xf numFmtId="168" fontId="0" fillId="3" borderId="8" xfId="0" applyNumberFormat="1" applyFill="1" applyBorder="1" applyAlignment="1" applyProtection="1">
      <alignment horizontal="center" vertical="center" shrinkToFit="1"/>
    </xf>
    <xf numFmtId="168" fontId="0" fillId="3" borderId="20" xfId="0" applyNumberFormat="1" applyFill="1" applyBorder="1" applyAlignment="1" applyProtection="1">
      <alignment horizontal="center" vertical="center" shrinkToFit="1"/>
    </xf>
    <xf numFmtId="8" fontId="0" fillId="11" borderId="38" xfId="0" applyNumberFormat="1" applyFont="1" applyFill="1" applyBorder="1" applyAlignment="1" applyProtection="1">
      <alignment horizontal="center"/>
      <protection locked="0"/>
    </xf>
    <xf numFmtId="0" fontId="8" fillId="4" borderId="0" xfId="0" applyFont="1" applyFill="1" applyAlignment="1">
      <alignment vertical="center"/>
    </xf>
    <xf numFmtId="168" fontId="0" fillId="3" borderId="73" xfId="0" applyNumberFormat="1" applyFill="1" applyBorder="1" applyAlignment="1" applyProtection="1">
      <alignment horizontal="center" vertical="center" shrinkToFit="1"/>
    </xf>
    <xf numFmtId="168" fontId="0" fillId="3" borderId="74" xfId="0" applyNumberFormat="1" applyFill="1" applyBorder="1" applyAlignment="1" applyProtection="1">
      <alignment horizontal="center" vertical="center" shrinkToFit="1"/>
    </xf>
    <xf numFmtId="168" fontId="0" fillId="3" borderId="75" xfId="0" applyNumberFormat="1" applyFill="1" applyBorder="1" applyAlignment="1" applyProtection="1">
      <alignment horizontal="center" vertical="center" shrinkToFit="1"/>
    </xf>
    <xf numFmtId="168" fontId="0" fillId="3" borderId="31" xfId="0" applyNumberFormat="1" applyFill="1" applyBorder="1" applyAlignment="1" applyProtection="1">
      <alignment horizontal="center" vertical="center" shrinkToFit="1"/>
    </xf>
    <xf numFmtId="168" fontId="0" fillId="3" borderId="32" xfId="0" applyNumberFormat="1" applyFill="1" applyBorder="1" applyAlignment="1" applyProtection="1">
      <alignment horizontal="center" vertical="center" shrinkToFit="1"/>
    </xf>
    <xf numFmtId="168" fontId="0" fillId="3" borderId="22" xfId="0" applyNumberFormat="1" applyFill="1" applyBorder="1" applyAlignment="1" applyProtection="1">
      <alignment horizontal="center" vertical="center" shrinkToFit="1"/>
    </xf>
    <xf numFmtId="168" fontId="0" fillId="3" borderId="57" xfId="0" applyNumberFormat="1" applyFill="1" applyBorder="1" applyAlignment="1" applyProtection="1">
      <alignment horizontal="center" vertical="center" shrinkToFit="1"/>
    </xf>
    <xf numFmtId="168" fontId="0" fillId="3" borderId="11" xfId="0" applyNumberFormat="1" applyFill="1" applyBorder="1" applyAlignment="1" applyProtection="1">
      <alignment horizontal="center" vertical="center" shrinkToFit="1"/>
    </xf>
    <xf numFmtId="168" fontId="0" fillId="3" borderId="12" xfId="0" applyNumberFormat="1" applyFill="1" applyBorder="1" applyAlignment="1" applyProtection="1">
      <alignment horizontal="center" vertical="center" shrinkToFit="1"/>
    </xf>
    <xf numFmtId="168" fontId="0" fillId="3" borderId="23" xfId="0" applyNumberFormat="1" applyFill="1" applyBorder="1" applyAlignment="1" applyProtection="1">
      <alignment horizontal="center" vertical="center" shrinkToFit="1"/>
    </xf>
    <xf numFmtId="168" fontId="0" fillId="3" borderId="58" xfId="0" applyNumberFormat="1" applyFill="1" applyBorder="1" applyAlignment="1" applyProtection="1">
      <alignment horizontal="center" vertical="center" shrinkToFit="1"/>
    </xf>
    <xf numFmtId="168" fontId="0" fillId="3" borderId="13" xfId="0" applyNumberFormat="1" applyFill="1" applyBorder="1" applyAlignment="1" applyProtection="1">
      <alignment horizontal="center" vertical="center" shrinkToFit="1"/>
    </xf>
    <xf numFmtId="168" fontId="0" fillId="3" borderId="14" xfId="0" applyNumberFormat="1" applyFill="1" applyBorder="1" applyAlignment="1" applyProtection="1">
      <alignment horizontal="center" vertical="center" shrinkToFit="1"/>
    </xf>
    <xf numFmtId="0" fontId="23" fillId="12" borderId="1" xfId="0" applyFont="1" applyFill="1" applyBorder="1" applyAlignment="1">
      <alignment horizontal="left" vertical="center"/>
    </xf>
    <xf numFmtId="0" fontId="23" fillId="12" borderId="38" xfId="0" applyFont="1" applyFill="1" applyBorder="1" applyAlignment="1">
      <alignment horizontal="center" vertical="center"/>
    </xf>
    <xf numFmtId="0" fontId="23" fillId="12" borderId="3" xfId="0" applyFont="1" applyFill="1" applyBorder="1" applyAlignment="1">
      <alignment horizontal="center" vertical="center"/>
    </xf>
    <xf numFmtId="0" fontId="23" fillId="13" borderId="1" xfId="0" applyFont="1" applyFill="1" applyBorder="1" applyAlignment="1">
      <alignment horizontal="left" vertical="center"/>
    </xf>
    <xf numFmtId="0" fontId="23" fillId="14" borderId="38" xfId="0" applyFont="1" applyFill="1" applyBorder="1" applyAlignment="1">
      <alignment horizontal="center" vertical="center"/>
    </xf>
    <xf numFmtId="0" fontId="23" fillId="14" borderId="3" xfId="0" applyFont="1" applyFill="1" applyBorder="1" applyAlignment="1">
      <alignment horizontal="center" vertical="center"/>
    </xf>
    <xf numFmtId="0" fontId="23" fillId="13" borderId="1" xfId="0" applyFont="1" applyFill="1" applyBorder="1" applyAlignment="1">
      <alignment horizontal="center" vertical="center"/>
    </xf>
    <xf numFmtId="2" fontId="23" fillId="14" borderId="38" xfId="0" applyNumberFormat="1" applyFont="1" applyFill="1" applyBorder="1" applyAlignment="1">
      <alignment horizontal="center" vertical="center"/>
    </xf>
    <xf numFmtId="2" fontId="23" fillId="14" borderId="3" xfId="0" applyNumberFormat="1" applyFont="1" applyFill="1" applyBorder="1" applyAlignment="1">
      <alignment horizontal="center" vertical="center"/>
    </xf>
    <xf numFmtId="0" fontId="23" fillId="12" borderId="1" xfId="0" applyFont="1" applyFill="1" applyBorder="1" applyAlignment="1">
      <alignment horizontal="center" vertical="center"/>
    </xf>
    <xf numFmtId="2" fontId="23" fillId="12" borderId="38" xfId="0" applyNumberFormat="1" applyFont="1" applyFill="1" applyBorder="1" applyAlignment="1">
      <alignment horizontal="center" vertical="center"/>
    </xf>
    <xf numFmtId="2" fontId="23" fillId="12" borderId="3" xfId="0" applyNumberFormat="1" applyFont="1" applyFill="1" applyBorder="1" applyAlignment="1">
      <alignment horizontal="center" vertical="center"/>
    </xf>
    <xf numFmtId="8" fontId="0" fillId="3" borderId="15" xfId="0" applyNumberFormat="1" applyFill="1" applyBorder="1" applyAlignment="1" applyProtection="1">
      <alignment horizontal="center"/>
    </xf>
    <xf numFmtId="8" fontId="0" fillId="3" borderId="56" xfId="0" applyNumberFormat="1" applyFill="1" applyBorder="1" applyAlignment="1" applyProtection="1">
      <alignment horizontal="center"/>
    </xf>
    <xf numFmtId="8" fontId="0" fillId="3" borderId="10" xfId="0" applyNumberFormat="1" applyFill="1" applyBorder="1" applyAlignment="1" applyProtection="1">
      <alignment horizontal="center"/>
    </xf>
    <xf numFmtId="1" fontId="0" fillId="3" borderId="17" xfId="0" applyNumberFormat="1" applyFill="1" applyBorder="1" applyAlignment="1" applyProtection="1">
      <alignment horizontal="center"/>
    </xf>
    <xf numFmtId="1" fontId="0" fillId="3" borderId="58" xfId="0" applyNumberFormat="1" applyFill="1" applyBorder="1" applyAlignment="1" applyProtection="1">
      <alignment horizontal="center"/>
    </xf>
    <xf numFmtId="1" fontId="0" fillId="3" borderId="14" xfId="0" applyNumberFormat="1" applyFill="1" applyBorder="1" applyAlignment="1" applyProtection="1">
      <alignment horizontal="center"/>
    </xf>
    <xf numFmtId="0" fontId="0" fillId="3" borderId="0" xfId="0" applyFill="1" applyAlignment="1" applyProtection="1">
      <alignment horizontal="center" vertical="center"/>
    </xf>
    <xf numFmtId="164" fontId="0" fillId="3" borderId="1" xfId="0" applyNumberFormat="1" applyFill="1" applyBorder="1" applyAlignment="1" applyProtection="1">
      <alignment horizontal="center" vertical="center" wrapText="1"/>
    </xf>
    <xf numFmtId="164" fontId="0" fillId="3" borderId="67" xfId="0" applyNumberFormat="1" applyFill="1" applyBorder="1" applyAlignment="1" applyProtection="1">
      <alignment horizontal="center" vertical="center" wrapText="1"/>
    </xf>
    <xf numFmtId="164" fontId="0" fillId="3" borderId="64" xfId="0" applyNumberFormat="1" applyFill="1" applyBorder="1" applyAlignment="1" applyProtection="1">
      <alignment horizontal="center" vertical="center" wrapText="1"/>
    </xf>
    <xf numFmtId="166" fontId="0" fillId="3" borderId="67" xfId="0" applyNumberFormat="1" applyFill="1" applyBorder="1" applyAlignment="1" applyProtection="1">
      <alignment horizontal="center" vertical="center" wrapText="1"/>
    </xf>
    <xf numFmtId="166" fontId="0" fillId="3" borderId="64" xfId="0" applyNumberFormat="1" applyFill="1" applyBorder="1" applyAlignment="1" applyProtection="1">
      <alignment horizontal="center" vertical="center" wrapText="1"/>
    </xf>
    <xf numFmtId="3" fontId="0" fillId="3" borderId="67" xfId="0" applyNumberFormat="1" applyFill="1" applyBorder="1" applyAlignment="1" applyProtection="1">
      <alignment horizontal="center" vertical="center" wrapText="1"/>
    </xf>
    <xf numFmtId="3" fontId="0" fillId="3" borderId="64" xfId="0" applyNumberFormat="1" applyFill="1" applyBorder="1" applyAlignment="1" applyProtection="1">
      <alignment horizontal="center" vertical="center" wrapText="1"/>
    </xf>
    <xf numFmtId="164" fontId="0" fillId="6" borderId="15" xfId="0" applyNumberFormat="1" applyFill="1" applyBorder="1" applyAlignment="1" applyProtection="1">
      <alignment horizontal="center" vertical="center"/>
      <protection locked="0"/>
    </xf>
    <xf numFmtId="164" fontId="0" fillId="6" borderId="56" xfId="0" applyNumberFormat="1" applyFill="1" applyBorder="1" applyAlignment="1" applyProtection="1">
      <alignment horizontal="center" vertical="center"/>
      <protection locked="0"/>
    </xf>
    <xf numFmtId="164" fontId="0" fillId="3" borderId="10" xfId="0" applyNumberFormat="1" applyFill="1" applyBorder="1" applyAlignment="1" applyProtection="1">
      <alignment horizontal="center" shrinkToFit="1"/>
    </xf>
    <xf numFmtId="166" fontId="0" fillId="3" borderId="82" xfId="0" applyNumberFormat="1" applyFill="1" applyBorder="1" applyAlignment="1" applyProtection="1">
      <alignment horizontal="center" shrinkToFit="1"/>
    </xf>
    <xf numFmtId="166" fontId="0" fillId="3" borderId="75" xfId="0" applyNumberFormat="1" applyFill="1" applyBorder="1" applyAlignment="1" applyProtection="1">
      <alignment horizontal="center" shrinkToFit="1"/>
    </xf>
    <xf numFmtId="3" fontId="0" fillId="6" borderId="82" xfId="0" applyNumberFormat="1" applyFill="1" applyBorder="1" applyAlignment="1" applyProtection="1">
      <alignment horizontal="center" shrinkToFit="1"/>
      <protection locked="0"/>
    </xf>
    <xf numFmtId="164" fontId="0" fillId="6" borderId="34" xfId="0" applyNumberFormat="1" applyFill="1" applyBorder="1" applyAlignment="1" applyProtection="1">
      <alignment horizontal="center" vertical="center"/>
      <protection locked="0"/>
    </xf>
    <xf numFmtId="164" fontId="0" fillId="6" borderId="70" xfId="0" applyNumberFormat="1" applyFill="1" applyBorder="1" applyAlignment="1" applyProtection="1">
      <alignment horizontal="center" vertical="center"/>
      <protection locked="0"/>
    </xf>
    <xf numFmtId="164" fontId="0" fillId="3" borderId="36" xfId="0" applyNumberFormat="1" applyFill="1" applyBorder="1" applyAlignment="1" applyProtection="1">
      <alignment horizontal="center" shrinkToFit="1"/>
    </xf>
    <xf numFmtId="166" fontId="0" fillId="3" borderId="83" xfId="0" applyNumberFormat="1" applyFill="1" applyBorder="1" applyAlignment="1" applyProtection="1">
      <alignment horizontal="center" shrinkToFit="1"/>
    </xf>
    <xf numFmtId="166" fontId="0" fillId="3" borderId="70" xfId="0" applyNumberFormat="1" applyFill="1" applyBorder="1" applyAlignment="1" applyProtection="1">
      <alignment horizontal="center" shrinkToFit="1"/>
    </xf>
    <xf numFmtId="3" fontId="0" fillId="6" borderId="83" xfId="0" applyNumberFormat="1" applyFill="1" applyBorder="1" applyAlignment="1" applyProtection="1">
      <alignment horizontal="center" shrinkToFit="1"/>
      <protection locked="0"/>
    </xf>
    <xf numFmtId="3" fontId="0" fillId="6" borderId="70" xfId="0" applyNumberFormat="1" applyFill="1" applyBorder="1" applyAlignment="1" applyProtection="1">
      <alignment horizontal="center" shrinkToFit="1"/>
      <protection locked="0"/>
    </xf>
    <xf numFmtId="3" fontId="0" fillId="3" borderId="36" xfId="0" applyNumberFormat="1" applyFill="1" applyBorder="1" applyAlignment="1" applyProtection="1">
      <alignment horizontal="center" shrinkToFit="1"/>
    </xf>
    <xf numFmtId="164" fontId="0" fillId="6" borderId="16" xfId="0" applyNumberFormat="1" applyFill="1" applyBorder="1" applyAlignment="1" applyProtection="1">
      <alignment horizontal="center" vertical="center"/>
      <protection locked="0"/>
    </xf>
    <xf numFmtId="164" fontId="0" fillId="6" borderId="57"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shrinkToFit="1"/>
    </xf>
    <xf numFmtId="166" fontId="0" fillId="3" borderId="62" xfId="0" applyNumberFormat="1" applyFill="1" applyBorder="1" applyAlignment="1" applyProtection="1">
      <alignment horizontal="center" shrinkToFit="1"/>
    </xf>
    <xf numFmtId="166" fontId="0" fillId="3" borderId="57" xfId="0" applyNumberFormat="1" applyFill="1" applyBorder="1" applyAlignment="1" applyProtection="1">
      <alignment horizontal="center" shrinkToFit="1"/>
    </xf>
    <xf numFmtId="3" fontId="0" fillId="6" borderId="62" xfId="0" applyNumberFormat="1" applyFill="1" applyBorder="1" applyAlignment="1" applyProtection="1">
      <alignment horizontal="center" shrinkToFit="1"/>
      <protection locked="0"/>
    </xf>
    <xf numFmtId="3" fontId="0" fillId="6" borderId="57" xfId="0" applyNumberFormat="1" applyFill="1" applyBorder="1" applyAlignment="1" applyProtection="1">
      <alignment horizontal="center" shrinkToFit="1"/>
      <protection locked="0"/>
    </xf>
    <xf numFmtId="3" fontId="0" fillId="3" borderId="12" xfId="0" applyNumberFormat="1" applyFill="1" applyBorder="1" applyAlignment="1" applyProtection="1">
      <alignment horizontal="center" shrinkToFit="1"/>
    </xf>
    <xf numFmtId="164" fontId="0" fillId="6" borderId="17" xfId="0" applyNumberFormat="1" applyFill="1" applyBorder="1" applyAlignment="1" applyProtection="1">
      <alignment horizontal="center" vertical="center"/>
      <protection locked="0"/>
    </xf>
    <xf numFmtId="164" fontId="0" fillId="6" borderId="58" xfId="0" applyNumberFormat="1" applyFill="1" applyBorder="1" applyAlignment="1" applyProtection="1">
      <alignment horizontal="center" vertical="center"/>
      <protection locked="0"/>
    </xf>
    <xf numFmtId="164" fontId="0" fillId="3" borderId="14" xfId="0" applyNumberFormat="1" applyFill="1" applyBorder="1" applyAlignment="1" applyProtection="1">
      <alignment horizontal="center" shrinkToFit="1"/>
    </xf>
    <xf numFmtId="3" fontId="0" fillId="6" borderId="58" xfId="0" applyNumberFormat="1" applyFill="1" applyBorder="1" applyAlignment="1" applyProtection="1">
      <alignment horizontal="center" shrinkToFit="1"/>
      <protection locked="0"/>
    </xf>
    <xf numFmtId="3" fontId="0" fillId="3" borderId="14" xfId="0" applyNumberFormat="1" applyFill="1" applyBorder="1" applyAlignment="1" applyProtection="1">
      <alignment horizontal="center" shrinkToFit="1"/>
    </xf>
    <xf numFmtId="164" fontId="0" fillId="6" borderId="30" xfId="0" applyNumberFormat="1" applyFill="1" applyBorder="1" applyAlignment="1" applyProtection="1">
      <alignment horizontal="center" vertical="center"/>
      <protection locked="0"/>
    </xf>
    <xf numFmtId="164" fontId="0" fillId="6" borderId="75" xfId="0" applyNumberFormat="1" applyFill="1" applyBorder="1" applyAlignment="1" applyProtection="1">
      <alignment horizontal="center" vertical="center"/>
      <protection locked="0"/>
    </xf>
    <xf numFmtId="164" fontId="0" fillId="3" borderId="32" xfId="0" applyNumberFormat="1" applyFill="1" applyBorder="1" applyAlignment="1" applyProtection="1">
      <alignment horizontal="center" shrinkToFit="1"/>
    </xf>
    <xf numFmtId="3" fontId="0" fillId="6" borderId="75" xfId="0" applyNumberFormat="1" applyFill="1" applyBorder="1" applyAlignment="1" applyProtection="1">
      <alignment horizontal="center" shrinkToFit="1"/>
      <protection locked="0"/>
    </xf>
    <xf numFmtId="3" fontId="0" fillId="3" borderId="32" xfId="0" applyNumberFormat="1" applyFill="1" applyBorder="1" applyAlignment="1" applyProtection="1">
      <alignment horizontal="center" shrinkToFit="1"/>
    </xf>
    <xf numFmtId="166" fontId="0" fillId="3" borderId="63" xfId="0" applyNumberFormat="1" applyFill="1" applyBorder="1" applyAlignment="1" applyProtection="1">
      <alignment horizontal="center" shrinkToFit="1"/>
    </xf>
    <xf numFmtId="166" fontId="0" fillId="3" borderId="58" xfId="0" applyNumberFormat="1" applyFill="1" applyBorder="1" applyAlignment="1" applyProtection="1">
      <alignment horizontal="center" shrinkToFit="1"/>
    </xf>
    <xf numFmtId="3" fontId="0" fillId="6" borderId="63" xfId="0" applyNumberFormat="1" applyFill="1" applyBorder="1" applyAlignment="1" applyProtection="1">
      <alignment horizontal="center" shrinkToFit="1"/>
      <protection locked="0"/>
    </xf>
    <xf numFmtId="0" fontId="5" fillId="3" borderId="0" xfId="0" applyFont="1" applyFill="1" applyProtection="1"/>
    <xf numFmtId="0" fontId="0" fillId="3" borderId="0" xfId="0" applyFont="1" applyFill="1" applyBorder="1" applyAlignment="1">
      <alignment vertical="center" wrapText="1"/>
    </xf>
    <xf numFmtId="0" fontId="0" fillId="3" borderId="0" xfId="0" applyFill="1" applyAlignment="1">
      <alignment vertical="center"/>
    </xf>
    <xf numFmtId="166" fontId="0" fillId="15" borderId="10" xfId="0" applyNumberFormat="1" applyFill="1" applyBorder="1" applyAlignment="1" applyProtection="1">
      <alignment horizontal="center"/>
    </xf>
    <xf numFmtId="166" fontId="0" fillId="16" borderId="14" xfId="0" applyNumberFormat="1" applyFill="1" applyBorder="1" applyAlignment="1" applyProtection="1">
      <alignment horizontal="center"/>
    </xf>
    <xf numFmtId="0" fontId="0" fillId="16" borderId="30" xfId="0" applyFill="1" applyBorder="1" applyAlignment="1" applyProtection="1">
      <alignment horizontal="left" indent="2"/>
    </xf>
    <xf numFmtId="0" fontId="0" fillId="16" borderId="16" xfId="0" applyFill="1" applyBorder="1" applyAlignment="1" applyProtection="1">
      <alignment horizontal="left" indent="2"/>
    </xf>
    <xf numFmtId="0" fontId="0" fillId="16" borderId="34" xfId="0" applyFill="1" applyBorder="1" applyAlignment="1" applyProtection="1">
      <alignment horizontal="left" indent="2"/>
    </xf>
    <xf numFmtId="0" fontId="0" fillId="16" borderId="17" xfId="0" applyFill="1" applyBorder="1" applyAlignment="1" applyProtection="1">
      <alignment horizontal="left" indent="2"/>
    </xf>
    <xf numFmtId="0" fontId="0" fillId="15" borderId="30" xfId="0" applyFill="1" applyBorder="1" applyAlignment="1" applyProtection="1">
      <alignment horizontal="left" indent="2"/>
    </xf>
    <xf numFmtId="0" fontId="0" fillId="15" borderId="34" xfId="0" applyFill="1" applyBorder="1" applyAlignment="1" applyProtection="1">
      <alignment horizontal="left" indent="2"/>
    </xf>
    <xf numFmtId="0" fontId="0" fillId="15" borderId="16" xfId="0" applyFill="1" applyBorder="1" applyAlignment="1" applyProtection="1">
      <alignment horizontal="left" indent="2"/>
    </xf>
    <xf numFmtId="0" fontId="5" fillId="15" borderId="11" xfId="0" applyFont="1" applyFill="1" applyBorder="1" applyAlignment="1" applyProtection="1">
      <alignment horizontal="center" vertical="center" wrapText="1"/>
    </xf>
    <xf numFmtId="0" fontId="5" fillId="15" borderId="8" xfId="0" applyFont="1" applyFill="1" applyBorder="1" applyAlignment="1" applyProtection="1">
      <alignment horizontal="center" vertical="center" wrapText="1"/>
    </xf>
    <xf numFmtId="0" fontId="5" fillId="15" borderId="12" xfId="0" applyFont="1" applyFill="1" applyBorder="1" applyAlignment="1" applyProtection="1">
      <alignment horizontal="center" vertical="center" wrapText="1"/>
    </xf>
    <xf numFmtId="0" fontId="6" fillId="15" borderId="53" xfId="0" applyFont="1" applyFill="1" applyBorder="1" applyAlignment="1">
      <alignment horizontal="center" vertical="center" wrapText="1"/>
    </xf>
    <xf numFmtId="0" fontId="6" fillId="15" borderId="39" xfId="0" applyFont="1" applyFill="1" applyBorder="1" applyAlignment="1">
      <alignment horizontal="center" vertical="center"/>
    </xf>
    <xf numFmtId="0" fontId="6" fillId="15" borderId="40" xfId="0" applyFont="1" applyFill="1" applyBorder="1" applyAlignment="1">
      <alignment horizontal="center" vertical="center"/>
    </xf>
    <xf numFmtId="0" fontId="6" fillId="15" borderId="45" xfId="0" applyFont="1" applyFill="1" applyBorder="1" applyAlignment="1">
      <alignment horizontal="center" vertical="center"/>
    </xf>
    <xf numFmtId="0" fontId="6" fillId="15" borderId="51" xfId="0" applyFont="1" applyFill="1" applyBorder="1" applyAlignment="1">
      <alignment horizontal="center" vertical="center"/>
    </xf>
    <xf numFmtId="0" fontId="6" fillId="15" borderId="35" xfId="0" applyFont="1" applyFill="1" applyBorder="1" applyAlignment="1">
      <alignment horizontal="center" vertical="center" wrapText="1"/>
    </xf>
    <xf numFmtId="0" fontId="6" fillId="15" borderId="40" xfId="0" applyFont="1" applyFill="1" applyBorder="1" applyAlignment="1">
      <alignment horizontal="center" vertical="center" wrapText="1"/>
    </xf>
    <xf numFmtId="0" fontId="6" fillId="15" borderId="42" xfId="0" applyFont="1" applyFill="1" applyBorder="1" applyAlignment="1">
      <alignment horizontal="center" vertical="center" wrapText="1"/>
    </xf>
    <xf numFmtId="0" fontId="6" fillId="15" borderId="60" xfId="0" applyFont="1" applyFill="1" applyBorder="1" applyAlignment="1">
      <alignment horizontal="center" vertical="center"/>
    </xf>
    <xf numFmtId="0" fontId="6" fillId="15" borderId="55" xfId="0" applyFont="1" applyFill="1" applyBorder="1" applyAlignment="1">
      <alignment horizontal="center" vertical="center"/>
    </xf>
    <xf numFmtId="0" fontId="6" fillId="15" borderId="53"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xf>
    <xf numFmtId="0" fontId="6" fillId="15" borderId="40" xfId="0" applyFont="1" applyFill="1" applyBorder="1" applyAlignment="1" applyProtection="1">
      <alignment horizontal="center" vertical="center"/>
    </xf>
    <xf numFmtId="0" fontId="6" fillId="15" borderId="41" xfId="0" applyFont="1" applyFill="1" applyBorder="1" applyAlignment="1" applyProtection="1">
      <alignment horizontal="center" vertical="center" wrapText="1"/>
    </xf>
    <xf numFmtId="0" fontId="6" fillId="15" borderId="54" xfId="0" applyFont="1" applyFill="1" applyBorder="1" applyAlignment="1" applyProtection="1">
      <alignment horizontal="center" vertical="center"/>
    </xf>
    <xf numFmtId="0" fontId="6" fillId="15" borderId="45" xfId="0" applyFont="1" applyFill="1" applyBorder="1" applyAlignment="1" applyProtection="1">
      <alignment horizontal="center" vertical="center"/>
    </xf>
    <xf numFmtId="0" fontId="6" fillId="15" borderId="51" xfId="0" applyFont="1" applyFill="1" applyBorder="1" applyAlignment="1" applyProtection="1">
      <alignment horizontal="center" vertical="center"/>
    </xf>
    <xf numFmtId="0" fontId="6" fillId="15" borderId="46" xfId="0" applyFont="1" applyFill="1" applyBorder="1" applyAlignment="1" applyProtection="1">
      <alignment horizontal="center" vertical="center"/>
    </xf>
    <xf numFmtId="0" fontId="6" fillId="15" borderId="35" xfId="0" applyFont="1" applyFill="1" applyBorder="1" applyAlignment="1" applyProtection="1">
      <alignment horizontal="center" vertical="center" wrapText="1"/>
    </xf>
    <xf numFmtId="0" fontId="6" fillId="15" borderId="40" xfId="0" applyFont="1" applyFill="1" applyBorder="1" applyAlignment="1" applyProtection="1">
      <alignment horizontal="center" vertical="center" wrapText="1"/>
    </xf>
    <xf numFmtId="0" fontId="6" fillId="15" borderId="42" xfId="0" applyFont="1" applyFill="1" applyBorder="1" applyAlignment="1" applyProtection="1">
      <alignment horizontal="center" vertical="center" wrapText="1"/>
    </xf>
    <xf numFmtId="0" fontId="6" fillId="15" borderId="60" xfId="0" applyFont="1" applyFill="1" applyBorder="1" applyAlignment="1" applyProtection="1">
      <alignment horizontal="center" vertical="center"/>
    </xf>
    <xf numFmtId="0" fontId="6" fillId="15" borderId="55" xfId="0" applyFont="1" applyFill="1" applyBorder="1" applyAlignment="1" applyProtection="1">
      <alignment horizontal="center" vertical="center"/>
    </xf>
    <xf numFmtId="0" fontId="6" fillId="15" borderId="0" xfId="0" applyFont="1" applyFill="1" applyBorder="1" applyAlignment="1">
      <alignment horizontal="center" vertical="center" wrapText="1"/>
    </xf>
    <xf numFmtId="0" fontId="6" fillId="15" borderId="47"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11" xfId="0" applyFont="1" applyFill="1" applyBorder="1" applyAlignment="1" applyProtection="1">
      <alignment horizontal="center" vertical="center" wrapText="1"/>
    </xf>
    <xf numFmtId="0" fontId="6" fillId="15" borderId="8" xfId="0" applyFont="1" applyFill="1" applyBorder="1" applyAlignment="1" applyProtection="1">
      <alignment horizontal="center" vertical="center" wrapText="1"/>
    </xf>
    <xf numFmtId="0" fontId="6" fillId="15" borderId="57" xfId="0" applyFont="1" applyFill="1" applyBorder="1" applyAlignment="1" applyProtection="1">
      <alignment horizontal="center" vertical="center" wrapText="1"/>
    </xf>
    <xf numFmtId="0" fontId="6" fillId="15" borderId="57" xfId="0" applyFont="1" applyFill="1" applyBorder="1" applyAlignment="1">
      <alignment horizontal="center" vertical="center"/>
    </xf>
    <xf numFmtId="0" fontId="6" fillId="16" borderId="11"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12" xfId="0" applyFont="1" applyFill="1" applyBorder="1" applyAlignment="1">
      <alignment horizontal="center" vertical="center"/>
    </xf>
    <xf numFmtId="0" fontId="6" fillId="16" borderId="11" xfId="0" applyFont="1" applyFill="1" applyBorder="1" applyAlignment="1" applyProtection="1">
      <alignment horizontal="center" vertical="center" wrapText="1"/>
    </xf>
    <xf numFmtId="0" fontId="6" fillId="16" borderId="8" xfId="0" applyFont="1" applyFill="1" applyBorder="1" applyAlignment="1" applyProtection="1">
      <alignment horizontal="center" vertical="center" wrapText="1"/>
    </xf>
    <xf numFmtId="0" fontId="6" fillId="16" borderId="12" xfId="0" applyFont="1" applyFill="1" applyBorder="1" applyAlignment="1" applyProtection="1">
      <alignment horizontal="center" vertical="center" wrapText="1"/>
    </xf>
    <xf numFmtId="0" fontId="6" fillId="16" borderId="0" xfId="0" applyFont="1" applyFill="1" applyBorder="1" applyAlignment="1">
      <alignment horizontal="center" vertical="center" wrapText="1"/>
    </xf>
    <xf numFmtId="0" fontId="6" fillId="16" borderId="39" xfId="0" applyFont="1" applyFill="1" applyBorder="1" applyAlignment="1" applyProtection="1">
      <alignment horizontal="center" vertical="center" wrapText="1"/>
    </xf>
    <xf numFmtId="0" fontId="6" fillId="16" borderId="42" xfId="0" applyFont="1" applyFill="1" applyBorder="1" applyAlignment="1" applyProtection="1">
      <alignment horizontal="center" vertical="center" wrapText="1"/>
    </xf>
    <xf numFmtId="0" fontId="6" fillId="16" borderId="45" xfId="0" applyFont="1" applyFill="1" applyBorder="1" applyAlignment="1" applyProtection="1">
      <alignment horizontal="center" vertical="center" wrapText="1"/>
    </xf>
    <xf numFmtId="0" fontId="6" fillId="16" borderId="55" xfId="0" applyFont="1" applyFill="1" applyBorder="1" applyAlignment="1" applyProtection="1">
      <alignment horizontal="center" vertical="center" wrapText="1"/>
    </xf>
    <xf numFmtId="0" fontId="5" fillId="16" borderId="11" xfId="0" applyFont="1" applyFill="1" applyBorder="1" applyAlignment="1" applyProtection="1">
      <alignment horizontal="center" vertical="center" wrapText="1"/>
    </xf>
    <xf numFmtId="0" fontId="5" fillId="16" borderId="8" xfId="0" applyFont="1" applyFill="1" applyBorder="1" applyAlignment="1" applyProtection="1">
      <alignment horizontal="center" vertical="center" wrapText="1"/>
    </xf>
    <xf numFmtId="0" fontId="5" fillId="16" borderId="12" xfId="0" applyFont="1" applyFill="1" applyBorder="1" applyAlignment="1" applyProtection="1">
      <alignment horizontal="center" vertical="center" wrapText="1"/>
    </xf>
    <xf numFmtId="168" fontId="0" fillId="6" borderId="45" xfId="0" applyNumberFormat="1" applyFont="1" applyFill="1" applyBorder="1" applyAlignment="1" applyProtection="1">
      <alignment horizontal="center" vertical="center" shrinkToFit="1"/>
      <protection locked="0"/>
    </xf>
    <xf numFmtId="168" fontId="0" fillId="6" borderId="51" xfId="0" applyNumberFormat="1" applyFont="1" applyFill="1" applyBorder="1" applyAlignment="1" applyProtection="1">
      <alignment horizontal="center" vertical="center" shrinkToFit="1"/>
      <protection locked="0"/>
    </xf>
    <xf numFmtId="168" fontId="0" fillId="6" borderId="46" xfId="0" applyNumberFormat="1" applyFont="1" applyFill="1" applyBorder="1" applyAlignment="1" applyProtection="1">
      <alignment horizontal="center" vertical="center" shrinkToFit="1"/>
      <protection locked="0"/>
    </xf>
    <xf numFmtId="168" fontId="0" fillId="6" borderId="60" xfId="0" applyNumberFormat="1" applyFont="1" applyFill="1" applyBorder="1" applyAlignment="1" applyProtection="1">
      <alignment horizontal="center" vertical="center" shrinkToFit="1"/>
      <protection locked="0"/>
    </xf>
    <xf numFmtId="166" fontId="0" fillId="15" borderId="10" xfId="0" applyNumberFormat="1" applyFill="1" applyBorder="1" applyAlignment="1">
      <alignment horizontal="center" vertical="center"/>
    </xf>
    <xf numFmtId="166" fontId="0" fillId="16" borderId="14" xfId="0" applyNumberFormat="1" applyFill="1" applyBorder="1" applyAlignment="1">
      <alignment horizontal="center" vertical="center"/>
    </xf>
    <xf numFmtId="166" fontId="0" fillId="15" borderId="10" xfId="0" applyNumberFormat="1" applyFill="1" applyBorder="1" applyAlignment="1">
      <alignment vertical="center"/>
    </xf>
    <xf numFmtId="166" fontId="0" fillId="16" borderId="14" xfId="0" applyNumberFormat="1" applyFill="1" applyBorder="1" applyAlignment="1">
      <alignment vertical="center"/>
    </xf>
    <xf numFmtId="0" fontId="6" fillId="15" borderId="42" xfId="0" applyFont="1" applyFill="1" applyBorder="1" applyAlignment="1">
      <alignment horizontal="center" vertical="center"/>
    </xf>
    <xf numFmtId="0" fontId="1" fillId="15" borderId="1" xfId="0" applyFont="1" applyFill="1" applyBorder="1" applyAlignment="1" applyProtection="1"/>
    <xf numFmtId="164" fontId="1" fillId="15" borderId="2" xfId="0" applyNumberFormat="1" applyFont="1" applyFill="1" applyBorder="1" applyAlignment="1" applyProtection="1">
      <alignment horizontal="center" vertical="center"/>
    </xf>
    <xf numFmtId="164" fontId="1" fillId="15" borderId="2" xfId="0" applyNumberFormat="1" applyFont="1" applyFill="1" applyBorder="1" applyAlignment="1" applyProtection="1"/>
    <xf numFmtId="166" fontId="1" fillId="15" borderId="2" xfId="0" applyNumberFormat="1" applyFont="1" applyFill="1" applyBorder="1" applyAlignment="1" applyProtection="1"/>
    <xf numFmtId="3" fontId="1" fillId="15" borderId="2" xfId="0" applyNumberFormat="1" applyFont="1" applyFill="1" applyBorder="1" applyAlignment="1" applyProtection="1"/>
    <xf numFmtId="3" fontId="1" fillId="15" borderId="3" xfId="0" applyNumberFormat="1" applyFont="1" applyFill="1" applyBorder="1" applyAlignment="1" applyProtection="1"/>
    <xf numFmtId="0" fontId="1" fillId="4" borderId="0" xfId="0" applyFont="1" applyFill="1" applyProtection="1"/>
    <xf numFmtId="0" fontId="0" fillId="3" borderId="0" xfId="0" applyFill="1" applyAlignment="1">
      <alignment horizontal="left" vertical="center" indent="1"/>
    </xf>
    <xf numFmtId="0" fontId="1" fillId="16" borderId="48" xfId="0" applyFont="1" applyFill="1" applyBorder="1" applyAlignment="1" applyProtection="1"/>
    <xf numFmtId="164" fontId="1" fillId="16" borderId="49" xfId="0" applyNumberFormat="1" applyFont="1" applyFill="1" applyBorder="1" applyAlignment="1" applyProtection="1">
      <alignment horizontal="center" vertical="center"/>
    </xf>
    <xf numFmtId="164" fontId="0" fillId="6" borderId="8" xfId="0" applyNumberFormat="1" applyFill="1" applyBorder="1" applyAlignment="1" applyProtection="1">
      <alignment horizontal="center" vertical="center"/>
      <protection locked="0"/>
    </xf>
    <xf numFmtId="164" fontId="1" fillId="16" borderId="49" xfId="0" applyNumberFormat="1" applyFont="1" applyFill="1" applyBorder="1" applyAlignment="1" applyProtection="1">
      <alignment shrinkToFit="1"/>
    </xf>
    <xf numFmtId="166" fontId="1" fillId="16" borderId="49" xfId="0" applyNumberFormat="1" applyFont="1" applyFill="1" applyBorder="1" applyAlignment="1" applyProtection="1">
      <alignment shrinkToFit="1"/>
    </xf>
    <xf numFmtId="3" fontId="1" fillId="16" borderId="49" xfId="0" applyNumberFormat="1" applyFont="1" applyFill="1" applyBorder="1" applyAlignment="1" applyProtection="1">
      <alignment shrinkToFit="1"/>
    </xf>
    <xf numFmtId="166" fontId="0" fillId="3" borderId="8" xfId="0" applyNumberFormat="1" applyFill="1" applyBorder="1" applyAlignment="1" applyProtection="1">
      <alignment horizontal="center" shrinkToFit="1"/>
    </xf>
    <xf numFmtId="3" fontId="0" fillId="6" borderId="8" xfId="0" applyNumberFormat="1" applyFill="1" applyBorder="1" applyAlignment="1" applyProtection="1">
      <alignment horizontal="center" shrinkToFit="1"/>
      <protection locked="0"/>
    </xf>
    <xf numFmtId="3" fontId="0" fillId="6" borderId="16" xfId="0" applyNumberFormat="1" applyFill="1" applyBorder="1" applyAlignment="1" applyProtection="1">
      <alignment horizontal="center" shrinkToFit="1"/>
      <protection locked="0"/>
    </xf>
    <xf numFmtId="3" fontId="0" fillId="6" borderId="11" xfId="0" applyNumberFormat="1" applyFill="1" applyBorder="1" applyAlignment="1" applyProtection="1">
      <alignment horizontal="center" shrinkToFit="1"/>
      <protection locked="0"/>
    </xf>
    <xf numFmtId="3" fontId="0" fillId="6" borderId="20" xfId="0" applyNumberFormat="1" applyFill="1" applyBorder="1" applyAlignment="1" applyProtection="1">
      <alignment horizontal="center" shrinkToFit="1"/>
      <protection locked="0"/>
    </xf>
    <xf numFmtId="164" fontId="0" fillId="6" borderId="20" xfId="0" applyNumberFormat="1" applyFill="1" applyBorder="1" applyAlignment="1" applyProtection="1">
      <alignment horizontal="center" vertical="center"/>
      <protection locked="0"/>
    </xf>
    <xf numFmtId="166" fontId="0" fillId="3" borderId="20" xfId="0" applyNumberFormat="1" applyFill="1" applyBorder="1" applyAlignment="1" applyProtection="1">
      <alignment horizontal="center" shrinkToFit="1"/>
    </xf>
    <xf numFmtId="164" fontId="0" fillId="3" borderId="62" xfId="0" applyNumberFormat="1" applyFill="1" applyBorder="1" applyAlignment="1" applyProtection="1">
      <alignment horizontal="center" shrinkToFit="1"/>
    </xf>
    <xf numFmtId="0" fontId="6" fillId="3" borderId="51" xfId="0" applyFont="1" applyFill="1" applyBorder="1" applyAlignment="1">
      <alignment horizontal="center" vertical="center"/>
    </xf>
    <xf numFmtId="0" fontId="6" fillId="3" borderId="55" xfId="0" applyFont="1" applyFill="1" applyBorder="1" applyAlignment="1">
      <alignment horizontal="center" vertical="center"/>
    </xf>
    <xf numFmtId="8" fontId="0" fillId="6" borderId="45" xfId="0" applyNumberFormat="1" applyFont="1" applyFill="1" applyBorder="1" applyAlignment="1" applyProtection="1">
      <alignment horizontal="center" vertical="center" shrinkToFit="1"/>
      <protection locked="0"/>
    </xf>
    <xf numFmtId="8" fontId="0" fillId="6" borderId="51" xfId="0" applyNumberFormat="1" applyFont="1" applyFill="1" applyBorder="1" applyAlignment="1" applyProtection="1">
      <alignment horizontal="center" vertical="center" shrinkToFit="1"/>
      <protection locked="0"/>
    </xf>
    <xf numFmtId="8" fontId="0" fillId="6" borderId="46" xfId="0" applyNumberFormat="1" applyFont="1" applyFill="1" applyBorder="1" applyAlignment="1" applyProtection="1">
      <alignment horizontal="center" vertical="center" shrinkToFit="1"/>
      <protection locked="0"/>
    </xf>
    <xf numFmtId="8" fontId="0" fillId="6" borderId="60" xfId="0" applyNumberFormat="1" applyFont="1" applyFill="1" applyBorder="1" applyAlignment="1" applyProtection="1">
      <alignment horizontal="center" vertical="center" shrinkToFit="1"/>
      <protection locked="0"/>
    </xf>
    <xf numFmtId="8" fontId="0" fillId="6" borderId="19" xfId="0" applyNumberFormat="1" applyFont="1" applyFill="1" applyBorder="1" applyAlignment="1" applyProtection="1">
      <alignment horizontal="center" vertical="center" shrinkToFit="1"/>
      <protection locked="0"/>
    </xf>
    <xf numFmtId="8" fontId="0" fillId="6" borderId="21" xfId="0" applyNumberFormat="1" applyFont="1" applyFill="1" applyBorder="1" applyAlignment="1" applyProtection="1">
      <alignment horizontal="center" vertical="center" shrinkToFit="1"/>
      <protection locked="0"/>
    </xf>
    <xf numFmtId="164" fontId="0" fillId="3" borderId="57" xfId="0" applyNumberFormat="1" applyFill="1" applyBorder="1" applyAlignment="1" applyProtection="1">
      <alignment horizontal="center" shrinkToFit="1"/>
    </xf>
    <xf numFmtId="164" fontId="0" fillId="3" borderId="58" xfId="0" applyNumberFormat="1" applyFill="1" applyBorder="1" applyAlignment="1" applyProtection="1">
      <alignment horizontal="center" shrinkToFit="1"/>
    </xf>
    <xf numFmtId="166" fontId="0" fillId="3" borderId="16" xfId="0" applyNumberFormat="1" applyFill="1" applyBorder="1" applyAlignment="1" applyProtection="1">
      <alignment horizontal="center" shrinkToFit="1"/>
    </xf>
    <xf numFmtId="166" fontId="0" fillId="3" borderId="11" xfId="0" applyNumberFormat="1" applyFill="1" applyBorder="1" applyAlignment="1" applyProtection="1">
      <alignment horizontal="center" shrinkToFit="1"/>
    </xf>
    <xf numFmtId="166" fontId="0" fillId="3" borderId="13" xfId="0" applyNumberFormat="1" applyFill="1" applyBorder="1" applyAlignment="1" applyProtection="1">
      <alignment horizontal="center" shrinkToFit="1"/>
    </xf>
    <xf numFmtId="0" fontId="26" fillId="3" borderId="0" xfId="0" applyFont="1" applyFill="1" applyProtection="1"/>
    <xf numFmtId="1" fontId="0" fillId="11" borderId="38" xfId="0" applyNumberFormat="1" applyFont="1" applyFill="1" applyBorder="1" applyAlignment="1" applyProtection="1">
      <alignment horizontal="center"/>
      <protection locked="0"/>
    </xf>
    <xf numFmtId="3" fontId="6" fillId="6" borderId="56" xfId="0" applyNumberFormat="1" applyFont="1" applyFill="1" applyBorder="1" applyAlignment="1" applyProtection="1">
      <alignment horizontal="center" vertical="center" shrinkToFit="1"/>
      <protection locked="0"/>
    </xf>
    <xf numFmtId="3" fontId="6" fillId="6" borderId="57" xfId="0" applyNumberFormat="1" applyFont="1" applyFill="1" applyBorder="1" applyAlignment="1" applyProtection="1">
      <alignment horizontal="center" vertical="center" shrinkToFit="1"/>
      <protection locked="0"/>
    </xf>
    <xf numFmtId="3" fontId="6" fillId="6" borderId="70" xfId="0" applyNumberFormat="1" applyFont="1" applyFill="1" applyBorder="1" applyAlignment="1" applyProtection="1">
      <alignment horizontal="center" vertical="center" shrinkToFit="1"/>
      <protection locked="0"/>
    </xf>
    <xf numFmtId="8" fontId="0" fillId="3" borderId="0" xfId="0" applyNumberFormat="1" applyFont="1" applyFill="1" applyBorder="1" applyAlignment="1" applyProtection="1">
      <alignment horizontal="center"/>
    </xf>
    <xf numFmtId="0" fontId="1" fillId="3" borderId="0" xfId="0" applyFont="1" applyFill="1" applyProtection="1"/>
    <xf numFmtId="0" fontId="0" fillId="3" borderId="1" xfId="0" applyFont="1" applyFill="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0" fillId="3" borderId="1" xfId="0" applyFill="1" applyBorder="1" applyAlignment="1" applyProtection="1"/>
    <xf numFmtId="164" fontId="0" fillId="3" borderId="2" xfId="0" applyNumberFormat="1" applyFill="1" applyBorder="1" applyAlignment="1" applyProtection="1">
      <alignment horizontal="center" vertical="center"/>
    </xf>
    <xf numFmtId="164" fontId="0" fillId="3" borderId="2" xfId="0" applyNumberFormat="1" applyFill="1" applyBorder="1" applyAlignment="1" applyProtection="1"/>
    <xf numFmtId="166" fontId="0" fillId="3" borderId="2" xfId="0" applyNumberFormat="1" applyFill="1" applyBorder="1" applyAlignment="1" applyProtection="1"/>
    <xf numFmtId="3" fontId="0" fillId="3" borderId="2" xfId="0" applyNumberFormat="1" applyFill="1" applyBorder="1" applyAlignment="1" applyProtection="1"/>
    <xf numFmtId="3" fontId="0" fillId="3" borderId="3" xfId="0" applyNumberFormat="1" applyFill="1" applyBorder="1" applyAlignment="1" applyProtection="1"/>
    <xf numFmtId="164" fontId="0" fillId="3" borderId="2" xfId="0" applyNumberFormat="1" applyFill="1" applyBorder="1" applyAlignment="1" applyProtection="1">
      <alignment shrinkToFit="1"/>
    </xf>
    <xf numFmtId="166" fontId="0" fillId="3" borderId="2" xfId="0" applyNumberFormat="1" applyFill="1" applyBorder="1" applyAlignment="1" applyProtection="1">
      <alignment shrinkToFit="1"/>
    </xf>
    <xf numFmtId="3" fontId="0" fillId="3" borderId="2" xfId="0" applyNumberFormat="1" applyFill="1" applyBorder="1" applyAlignment="1" applyProtection="1">
      <alignment shrinkToFit="1"/>
    </xf>
    <xf numFmtId="3" fontId="0" fillId="3" borderId="3" xfId="0" applyNumberFormat="1" applyFill="1" applyBorder="1" applyAlignment="1" applyProtection="1">
      <alignment shrinkToFit="1"/>
    </xf>
    <xf numFmtId="164" fontId="0" fillId="6" borderId="51" xfId="0" applyNumberFormat="1" applyFill="1" applyBorder="1" applyAlignment="1" applyProtection="1">
      <alignment horizontal="center" vertical="center"/>
      <protection locked="0"/>
    </xf>
    <xf numFmtId="3" fontId="0" fillId="6" borderId="45" xfId="0" applyNumberFormat="1" applyFill="1" applyBorder="1" applyAlignment="1" applyProtection="1">
      <alignment horizontal="center" shrinkToFit="1"/>
      <protection locked="0"/>
    </xf>
    <xf numFmtId="0" fontId="0" fillId="0" borderId="0" xfId="0" applyProtection="1"/>
    <xf numFmtId="164" fontId="0" fillId="3" borderId="8" xfId="0" applyNumberFormat="1" applyFill="1" applyBorder="1" applyAlignment="1" applyProtection="1">
      <alignment horizontal="center" vertical="center"/>
    </xf>
    <xf numFmtId="3" fontId="0" fillId="3" borderId="16" xfId="0" applyNumberFormat="1" applyFill="1" applyBorder="1" applyAlignment="1" applyProtection="1">
      <alignment horizontal="center" shrinkToFit="1"/>
    </xf>
    <xf numFmtId="3" fontId="0" fillId="3" borderId="57" xfId="0" applyNumberFormat="1" applyFill="1" applyBorder="1" applyAlignment="1" applyProtection="1">
      <alignment horizontal="center" shrinkToFit="1"/>
    </xf>
    <xf numFmtId="0" fontId="26" fillId="0" borderId="0" xfId="0" applyFont="1"/>
    <xf numFmtId="3" fontId="0" fillId="6" borderId="22" xfId="0" applyNumberFormat="1" applyFill="1" applyBorder="1" applyAlignment="1" applyProtection="1">
      <alignment horizontal="center" shrinkToFit="1"/>
      <protection locked="0"/>
    </xf>
    <xf numFmtId="3" fontId="0" fillId="6" borderId="23" xfId="0" applyNumberFormat="1" applyFill="1" applyBorder="1" applyAlignment="1" applyProtection="1">
      <alignment horizontal="center" shrinkToFit="1"/>
      <protection locked="0"/>
    </xf>
    <xf numFmtId="3" fontId="0" fillId="3" borderId="8" xfId="0" applyNumberFormat="1" applyFill="1" applyBorder="1" applyAlignment="1" applyProtection="1">
      <alignment horizontal="center" shrinkToFit="1"/>
    </xf>
    <xf numFmtId="168" fontId="0" fillId="6" borderId="31" xfId="0" applyNumberFormat="1" applyFont="1" applyFill="1" applyBorder="1" applyAlignment="1" applyProtection="1">
      <alignment horizontal="center" vertical="center" shrinkToFit="1"/>
      <protection locked="0"/>
    </xf>
    <xf numFmtId="168" fontId="0" fillId="6" borderId="74" xfId="0" applyNumberFormat="1" applyFont="1" applyFill="1" applyBorder="1" applyAlignment="1" applyProtection="1">
      <alignment horizontal="center" vertical="center" shrinkToFit="1"/>
      <protection locked="0"/>
    </xf>
    <xf numFmtId="168" fontId="0" fillId="6" borderId="32" xfId="0" applyNumberFormat="1" applyFont="1" applyFill="1" applyBorder="1" applyAlignment="1" applyProtection="1">
      <alignment horizontal="center" vertical="center" shrinkToFit="1"/>
      <protection locked="0"/>
    </xf>
    <xf numFmtId="168" fontId="0" fillId="6" borderId="73" xfId="0" applyNumberFormat="1" applyFont="1" applyFill="1" applyBorder="1" applyAlignment="1" applyProtection="1">
      <alignment horizontal="center" vertical="center" shrinkToFit="1"/>
      <protection locked="0"/>
    </xf>
    <xf numFmtId="49" fontId="0" fillId="5" borderId="25" xfId="0" applyNumberFormat="1" applyFill="1" applyBorder="1" applyAlignment="1" applyProtection="1">
      <alignment horizontal="left" vertical="center" indent="4" shrinkToFit="1"/>
      <protection locked="0"/>
    </xf>
    <xf numFmtId="49" fontId="0" fillId="5" borderId="26" xfId="0" applyNumberFormat="1" applyFill="1" applyBorder="1" applyAlignment="1" applyProtection="1">
      <alignment horizontal="left" vertical="center" indent="4" shrinkToFit="1"/>
      <protection locked="0"/>
    </xf>
    <xf numFmtId="0" fontId="0" fillId="3" borderId="54" xfId="0" applyFont="1" applyFill="1" applyBorder="1" applyAlignment="1" applyProtection="1">
      <alignment horizontal="left" vertical="center" indent="2"/>
    </xf>
    <xf numFmtId="0" fontId="0" fillId="3" borderId="6" xfId="0" applyFill="1" applyBorder="1" applyAlignment="1" applyProtection="1">
      <alignment horizontal="left" vertical="center" indent="2"/>
    </xf>
    <xf numFmtId="0" fontId="0" fillId="3" borderId="15" xfId="0" applyFill="1" applyBorder="1" applyAlignment="1" applyProtection="1">
      <alignment horizontal="left" vertical="center" indent="2"/>
    </xf>
    <xf numFmtId="0" fontId="0" fillId="3" borderId="25" xfId="0" applyFont="1" applyFill="1" applyBorder="1" applyAlignment="1" applyProtection="1">
      <alignment horizontal="left" vertical="center" indent="2"/>
    </xf>
    <xf numFmtId="0" fontId="0" fillId="3" borderId="25" xfId="0" applyFont="1" applyFill="1" applyBorder="1" applyAlignment="1" applyProtection="1">
      <alignment horizontal="left" vertical="center" indent="2" shrinkToFit="1"/>
    </xf>
    <xf numFmtId="0" fontId="0" fillId="3" borderId="6" xfId="0" applyFont="1" applyFill="1" applyBorder="1" applyAlignment="1" applyProtection="1">
      <alignment horizontal="left" vertical="center" wrapText="1" indent="2"/>
    </xf>
    <xf numFmtId="0" fontId="0" fillId="2" borderId="0" xfId="0" applyFill="1" applyAlignment="1" applyProtection="1">
      <alignment horizontal="center" vertical="center"/>
    </xf>
    <xf numFmtId="0" fontId="0" fillId="4" borderId="0" xfId="0" applyFill="1" applyAlignment="1" applyProtection="1">
      <alignment vertical="center"/>
    </xf>
    <xf numFmtId="0" fontId="0" fillId="3" borderId="9" xfId="0" applyFill="1" applyBorder="1" applyAlignment="1" applyProtection="1">
      <alignment horizontal="center" vertical="center"/>
    </xf>
    <xf numFmtId="166" fontId="0" fillId="15" borderId="10" xfId="0" applyNumberFormat="1" applyFill="1" applyBorder="1" applyAlignment="1" applyProtection="1">
      <alignment horizontal="center" vertical="center"/>
    </xf>
    <xf numFmtId="0" fontId="0" fillId="3" borderId="13" xfId="0" applyFill="1" applyBorder="1" applyAlignment="1" applyProtection="1">
      <alignment horizontal="center" vertical="center"/>
    </xf>
    <xf numFmtId="166" fontId="0" fillId="16" borderId="14" xfId="0" applyNumberFormat="1" applyFill="1" applyBorder="1" applyAlignment="1" applyProtection="1">
      <alignment horizontal="center" vertical="center"/>
    </xf>
    <xf numFmtId="0" fontId="0" fillId="3" borderId="52" xfId="0" applyFill="1" applyBorder="1" applyAlignment="1" applyProtection="1">
      <alignment vertical="center"/>
    </xf>
    <xf numFmtId="0" fontId="0" fillId="3" borderId="53" xfId="0" applyFont="1" applyFill="1" applyBorder="1" applyAlignment="1" applyProtection="1">
      <alignment horizontal="left" vertical="center" wrapText="1" indent="2"/>
    </xf>
    <xf numFmtId="0" fontId="0" fillId="3" borderId="54" xfId="0" applyFill="1" applyBorder="1" applyAlignment="1" applyProtection="1">
      <alignment vertical="center"/>
    </xf>
    <xf numFmtId="0" fontId="0" fillId="3" borderId="24" xfId="0" applyFill="1" applyBorder="1" applyAlignment="1" applyProtection="1">
      <alignment horizontal="left" vertical="center" indent="2"/>
    </xf>
    <xf numFmtId="3" fontId="0" fillId="3" borderId="21" xfId="0" applyNumberFormat="1" applyFill="1" applyBorder="1" applyAlignment="1" applyProtection="1">
      <alignment horizontal="center" vertical="center" shrinkToFit="1"/>
    </xf>
    <xf numFmtId="3" fontId="0" fillId="3" borderId="19" xfId="0" applyNumberFormat="1" applyFill="1" applyBorder="1" applyAlignment="1" applyProtection="1">
      <alignment horizontal="center" vertical="center" shrinkToFit="1"/>
    </xf>
    <xf numFmtId="3" fontId="0" fillId="3" borderId="56" xfId="0" applyNumberFormat="1" applyFill="1" applyBorder="1" applyAlignment="1" applyProtection="1">
      <alignment horizontal="center" vertical="center" shrinkToFit="1"/>
    </xf>
    <xf numFmtId="3" fontId="0" fillId="3" borderId="9" xfId="0" applyNumberFormat="1" applyFill="1" applyBorder="1" applyAlignment="1" applyProtection="1">
      <alignment horizontal="center" vertical="center" shrinkToFit="1"/>
    </xf>
    <xf numFmtId="3" fontId="0" fillId="3" borderId="10" xfId="0" applyNumberFormat="1" applyFill="1" applyBorder="1" applyAlignment="1" applyProtection="1">
      <alignment horizontal="center" vertical="center" shrinkToFit="1"/>
    </xf>
    <xf numFmtId="0" fontId="0" fillId="3" borderId="25" xfId="0" applyFill="1" applyBorder="1" applyAlignment="1" applyProtection="1">
      <alignment horizontal="left" vertical="center" indent="4"/>
    </xf>
    <xf numFmtId="0" fontId="0" fillId="3" borderId="68" xfId="0" applyFill="1" applyBorder="1" applyAlignment="1" applyProtection="1">
      <alignment horizontal="left" vertical="center" indent="2"/>
    </xf>
    <xf numFmtId="0" fontId="19" fillId="3" borderId="25" xfId="0" applyFont="1" applyFill="1" applyBorder="1" applyAlignment="1" applyProtection="1">
      <alignment horizontal="left" vertical="center" wrapText="1" indent="4"/>
    </xf>
    <xf numFmtId="0" fontId="19" fillId="3" borderId="26" xfId="0" applyFont="1" applyFill="1" applyBorder="1" applyAlignment="1" applyProtection="1">
      <alignment horizontal="left" vertical="center" wrapText="1" indent="4"/>
    </xf>
    <xf numFmtId="0" fontId="6" fillId="15" borderId="9" xfId="0" applyFont="1" applyFill="1" applyBorder="1" applyAlignment="1" applyProtection="1">
      <alignment horizontal="center" vertical="center" wrapText="1"/>
    </xf>
    <xf numFmtId="0" fontId="6" fillId="15" borderId="19" xfId="0" applyFont="1" applyFill="1" applyBorder="1" applyAlignment="1" applyProtection="1">
      <alignment horizontal="center" vertical="center" wrapText="1"/>
    </xf>
    <xf numFmtId="0" fontId="6" fillId="15" borderId="56" xfId="0" applyFont="1" applyFill="1" applyBorder="1" applyAlignment="1" applyProtection="1">
      <alignment horizontal="center" vertical="center" wrapText="1"/>
    </xf>
    <xf numFmtId="0" fontId="6" fillId="16" borderId="9" xfId="0" applyFont="1" applyFill="1" applyBorder="1" applyAlignment="1" applyProtection="1">
      <alignment horizontal="center" vertical="center" wrapText="1"/>
    </xf>
    <xf numFmtId="0" fontId="6" fillId="16" borderId="19" xfId="0" applyFont="1" applyFill="1" applyBorder="1" applyAlignment="1" applyProtection="1">
      <alignment horizontal="center" vertical="center" wrapText="1"/>
    </xf>
    <xf numFmtId="0" fontId="6" fillId="16" borderId="10" xfId="0" applyFont="1" applyFill="1" applyBorder="1" applyAlignment="1" applyProtection="1">
      <alignment horizontal="center" vertical="center" wrapText="1"/>
    </xf>
    <xf numFmtId="0" fontId="0" fillId="3" borderId="16" xfId="0" applyFill="1" applyBorder="1" applyAlignment="1" applyProtection="1">
      <alignment horizontal="left" vertical="center" indent="2"/>
    </xf>
    <xf numFmtId="0" fontId="0" fillId="3" borderId="26" xfId="0" applyFill="1" applyBorder="1" applyAlignment="1" applyProtection="1">
      <alignment horizontal="left" vertical="center" indent="4"/>
    </xf>
    <xf numFmtId="0" fontId="13" fillId="3" borderId="0" xfId="0" applyFont="1" applyFill="1" applyBorder="1" applyAlignment="1" applyProtection="1">
      <alignment vertical="center"/>
    </xf>
    <xf numFmtId="0" fontId="0" fillId="3" borderId="48" xfId="0" applyFill="1" applyBorder="1" applyAlignment="1" applyProtection="1">
      <alignment horizontal="left" vertical="center" indent="2"/>
    </xf>
    <xf numFmtId="0" fontId="0" fillId="4" borderId="0" xfId="0" applyFill="1" applyAlignment="1" applyProtection="1">
      <alignment horizontal="center" vertical="center"/>
    </xf>
    <xf numFmtId="164" fontId="0" fillId="6" borderId="74" xfId="0" applyNumberFormat="1" applyFill="1" applyBorder="1" applyAlignment="1" applyProtection="1">
      <alignment horizontal="center" vertical="center"/>
      <protection locked="0"/>
    </xf>
    <xf numFmtId="164" fontId="0" fillId="3" borderId="82" xfId="0" applyNumberFormat="1" applyFill="1" applyBorder="1" applyAlignment="1" applyProtection="1">
      <alignment horizontal="center" shrinkToFit="1"/>
    </xf>
    <xf numFmtId="166" fontId="0" fillId="3" borderId="30" xfId="0" applyNumberFormat="1" applyFill="1" applyBorder="1" applyAlignment="1" applyProtection="1">
      <alignment horizontal="center" shrinkToFit="1"/>
    </xf>
    <xf numFmtId="3" fontId="0" fillId="6" borderId="30" xfId="0" applyNumberFormat="1" applyFill="1" applyBorder="1" applyAlignment="1" applyProtection="1">
      <alignment horizontal="center" shrinkToFit="1"/>
      <protection locked="0"/>
    </xf>
    <xf numFmtId="166" fontId="0" fillId="3" borderId="74" xfId="0" applyNumberFormat="1" applyFill="1" applyBorder="1" applyAlignment="1" applyProtection="1">
      <alignment horizontal="center" shrinkToFit="1"/>
    </xf>
    <xf numFmtId="3" fontId="0" fillId="6" borderId="31" xfId="0" applyNumberFormat="1" applyFill="1" applyBorder="1" applyAlignment="1" applyProtection="1">
      <alignment horizontal="center" shrinkToFit="1"/>
      <protection locked="0"/>
    </xf>
    <xf numFmtId="3" fontId="0" fillId="6" borderId="74" xfId="0" applyNumberFormat="1" applyFill="1" applyBorder="1" applyAlignment="1" applyProtection="1">
      <alignment horizontal="center" shrinkToFit="1"/>
      <protection locked="0"/>
    </xf>
    <xf numFmtId="0" fontId="0" fillId="15" borderId="17" xfId="0" applyFill="1" applyBorder="1" applyAlignment="1" applyProtection="1">
      <alignment horizontal="left" indent="2"/>
    </xf>
    <xf numFmtId="164" fontId="0" fillId="3" borderId="2" xfId="0" applyNumberFormat="1" applyFill="1" applyBorder="1" applyAlignment="1" applyProtection="1">
      <alignment horizontal="center" shrinkToFit="1"/>
    </xf>
    <xf numFmtId="166" fontId="0" fillId="3" borderId="2" xfId="0" applyNumberFormat="1" applyFill="1" applyBorder="1" applyAlignment="1" applyProtection="1">
      <alignment horizontal="center" shrinkToFit="1"/>
    </xf>
    <xf numFmtId="3" fontId="0" fillId="3" borderId="2" xfId="0" applyNumberFormat="1" applyFill="1" applyBorder="1" applyAlignment="1" applyProtection="1">
      <alignment horizontal="center" shrinkToFit="1"/>
    </xf>
    <xf numFmtId="3" fontId="0" fillId="3" borderId="3" xfId="0" applyNumberFormat="1" applyFill="1" applyBorder="1" applyAlignment="1" applyProtection="1">
      <alignment horizontal="center" shrinkToFit="1"/>
    </xf>
    <xf numFmtId="164" fontId="0" fillId="6" borderId="73" xfId="0" applyNumberFormat="1" applyFill="1" applyBorder="1" applyAlignment="1" applyProtection="1">
      <alignment horizontal="center" vertical="center"/>
      <protection locked="0"/>
    </xf>
    <xf numFmtId="164" fontId="0" fillId="6"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xf>
    <xf numFmtId="164" fontId="0" fillId="6" borderId="23" xfId="0" applyNumberFormat="1" applyFill="1" applyBorder="1" applyAlignment="1" applyProtection="1">
      <alignment horizontal="center" vertical="center"/>
      <protection locked="0"/>
    </xf>
    <xf numFmtId="0" fontId="0" fillId="15" borderId="24" xfId="0" applyFill="1" applyBorder="1" applyAlignment="1" applyProtection="1">
      <alignment horizontal="left" indent="2"/>
    </xf>
    <xf numFmtId="0" fontId="0" fillId="15" borderId="25" xfId="0" applyFill="1" applyBorder="1" applyAlignment="1" applyProtection="1">
      <alignment horizontal="left" indent="2"/>
    </xf>
    <xf numFmtId="0" fontId="0" fillId="15" borderId="25" xfId="0" applyFill="1" applyBorder="1" applyAlignment="1" applyProtection="1">
      <alignment horizontal="left" indent="4"/>
    </xf>
    <xf numFmtId="0" fontId="0" fillId="15" borderId="25" xfId="0" applyFont="1" applyFill="1" applyBorder="1" applyAlignment="1" applyProtection="1">
      <alignment horizontal="left" indent="2" shrinkToFit="1"/>
    </xf>
    <xf numFmtId="0" fontId="0" fillId="15" borderId="26" xfId="0" applyFill="1" applyBorder="1" applyAlignment="1" applyProtection="1">
      <alignment horizontal="left" indent="2"/>
    </xf>
    <xf numFmtId="164" fontId="0" fillId="6" borderId="60" xfId="0" applyNumberFormat="1" applyFill="1" applyBorder="1" applyAlignment="1" applyProtection="1">
      <alignment horizontal="center" vertical="center"/>
      <protection locked="0"/>
    </xf>
    <xf numFmtId="0" fontId="0" fillId="15" borderId="54" xfId="0" applyFill="1" applyBorder="1" applyAlignment="1" applyProtection="1">
      <alignment horizontal="left" indent="2"/>
    </xf>
    <xf numFmtId="0" fontId="0" fillId="0" borderId="0" xfId="0" applyFont="1" applyProtection="1"/>
    <xf numFmtId="3" fontId="0" fillId="2" borderId="0" xfId="0" applyNumberFormat="1" applyFont="1" applyFill="1" applyAlignment="1">
      <alignment horizontal="center" vertical="center"/>
    </xf>
    <xf numFmtId="3" fontId="0" fillId="4" borderId="0" xfId="0" applyNumberFormat="1" applyFont="1" applyFill="1" applyAlignment="1">
      <alignment horizontal="center" vertical="center"/>
    </xf>
    <xf numFmtId="3" fontId="0" fillId="4" borderId="0" xfId="0" applyNumberFormat="1" applyFont="1" applyFill="1" applyBorder="1" applyAlignment="1">
      <alignment horizontal="center" vertical="center"/>
    </xf>
    <xf numFmtId="8" fontId="0" fillId="2" borderId="0" xfId="0" applyNumberFormat="1" applyFont="1" applyFill="1" applyAlignment="1">
      <alignment horizontal="center" vertical="center"/>
    </xf>
    <xf numFmtId="8" fontId="0" fillId="4" borderId="0" xfId="0" applyNumberFormat="1" applyFont="1" applyFill="1" applyAlignment="1">
      <alignment horizontal="center" vertical="center"/>
    </xf>
    <xf numFmtId="8" fontId="0" fillId="4" borderId="0" xfId="0" applyNumberFormat="1" applyFont="1" applyFill="1" applyBorder="1" applyAlignment="1">
      <alignment horizontal="center" vertical="center"/>
    </xf>
    <xf numFmtId="3" fontId="0" fillId="4" borderId="8" xfId="0" applyNumberFormat="1" applyFont="1" applyFill="1" applyBorder="1" applyAlignment="1">
      <alignment horizontal="center" vertical="center"/>
    </xf>
    <xf numFmtId="0" fontId="26" fillId="4" borderId="0" xfId="0" applyFont="1" applyFill="1" applyAlignment="1">
      <alignment vertical="center"/>
    </xf>
    <xf numFmtId="0" fontId="26" fillId="4" borderId="0" xfId="0" applyFont="1" applyFill="1" applyAlignment="1">
      <alignment horizontal="center" vertical="center"/>
    </xf>
    <xf numFmtId="3" fontId="26" fillId="4" borderId="8" xfId="0" applyNumberFormat="1" applyFont="1" applyFill="1" applyBorder="1" applyAlignment="1">
      <alignment horizontal="center" vertical="center"/>
    </xf>
    <xf numFmtId="8" fontId="26" fillId="4" borderId="8" xfId="0" applyNumberFormat="1" applyFont="1" applyFill="1" applyBorder="1" applyAlignment="1">
      <alignment horizontal="center" vertical="center"/>
    </xf>
    <xf numFmtId="0" fontId="26" fillId="4" borderId="8" xfId="0" applyFont="1" applyFill="1" applyBorder="1" applyAlignment="1">
      <alignment horizontal="center" vertical="center"/>
    </xf>
    <xf numFmtId="168" fontId="9" fillId="3" borderId="2" xfId="0" applyNumberFormat="1" applyFont="1" applyFill="1" applyBorder="1" applyAlignment="1">
      <alignment horizontal="center" vertical="center" shrinkToFit="1"/>
    </xf>
    <xf numFmtId="168" fontId="0" fillId="3" borderId="21" xfId="0" applyNumberFormat="1" applyFill="1" applyBorder="1" applyAlignment="1" applyProtection="1">
      <alignment horizontal="center" vertical="center" shrinkToFit="1"/>
    </xf>
    <xf numFmtId="168" fontId="0" fillId="3" borderId="19" xfId="0" applyNumberFormat="1" applyFill="1" applyBorder="1" applyAlignment="1" applyProtection="1">
      <alignment horizontal="center" vertical="center" shrinkToFit="1"/>
    </xf>
    <xf numFmtId="168" fontId="0" fillId="3" borderId="56" xfId="0" applyNumberFormat="1" applyFill="1" applyBorder="1" applyAlignment="1" applyProtection="1">
      <alignment horizontal="center" vertical="center" shrinkToFit="1"/>
    </xf>
    <xf numFmtId="168" fontId="0" fillId="3" borderId="9" xfId="0" applyNumberFormat="1" applyFill="1" applyBorder="1" applyAlignment="1" applyProtection="1">
      <alignment horizontal="center" vertical="center" shrinkToFit="1"/>
    </xf>
    <xf numFmtId="168" fontId="0" fillId="3" borderId="10" xfId="0" applyNumberFormat="1" applyFill="1" applyBorder="1" applyAlignment="1" applyProtection="1">
      <alignment horizontal="center" vertical="center" shrinkToFit="1"/>
    </xf>
    <xf numFmtId="8" fontId="9" fillId="3" borderId="2" xfId="0" applyNumberFormat="1" applyFont="1" applyFill="1" applyBorder="1" applyAlignment="1">
      <alignment horizontal="center" vertical="center" shrinkToFit="1"/>
    </xf>
    <xf numFmtId="0" fontId="0" fillId="3" borderId="2" xfId="0" applyFont="1" applyFill="1" applyBorder="1" applyAlignment="1" applyProtection="1">
      <alignment horizontal="left" vertical="center" shrinkToFit="1"/>
    </xf>
    <xf numFmtId="0" fontId="0" fillId="3" borderId="2" xfId="0" applyFont="1" applyFill="1" applyBorder="1" applyAlignment="1" applyProtection="1">
      <alignment vertical="center" shrinkToFit="1"/>
    </xf>
    <xf numFmtId="168" fontId="9" fillId="3" borderId="2" xfId="0" applyNumberFormat="1" applyFont="1" applyFill="1" applyBorder="1" applyAlignment="1" applyProtection="1">
      <alignment horizontal="center" vertical="center" shrinkToFit="1"/>
    </xf>
    <xf numFmtId="8"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lignment horizontal="center" vertical="center" shrinkToFit="1"/>
    </xf>
    <xf numFmtId="167" fontId="15" fillId="3" borderId="2" xfId="0" applyNumberFormat="1" applyFont="1" applyFill="1" applyBorder="1" applyAlignment="1">
      <alignment horizontal="center" vertical="center"/>
    </xf>
    <xf numFmtId="0" fontId="0" fillId="3" borderId="2" xfId="0" applyFont="1" applyFill="1" applyBorder="1" applyAlignment="1">
      <alignment horizontal="left" vertical="center" shrinkToFit="1"/>
    </xf>
    <xf numFmtId="3" fontId="0" fillId="6" borderId="73" xfId="0" applyNumberFormat="1" applyFill="1" applyBorder="1" applyAlignment="1" applyProtection="1">
      <alignment horizontal="center" shrinkToFit="1"/>
      <protection locked="0"/>
    </xf>
    <xf numFmtId="0" fontId="0" fillId="3" borderId="1" xfId="0" applyFill="1" applyBorder="1" applyAlignment="1" applyProtection="1">
      <alignment horizontal="left"/>
    </xf>
    <xf numFmtId="166" fontId="0" fillId="3" borderId="23" xfId="0" applyNumberFormat="1" applyFill="1" applyBorder="1" applyAlignment="1" applyProtection="1">
      <alignment horizontal="center" shrinkToFit="1"/>
    </xf>
    <xf numFmtId="166" fontId="0" fillId="3" borderId="22" xfId="0" applyNumberFormat="1" applyFill="1" applyBorder="1" applyAlignment="1" applyProtection="1">
      <alignment horizontal="center" shrinkToFit="1"/>
    </xf>
    <xf numFmtId="166" fontId="0" fillId="3" borderId="73" xfId="0" applyNumberFormat="1" applyFill="1" applyBorder="1" applyAlignment="1" applyProtection="1">
      <alignment horizontal="center" shrinkToFit="1"/>
    </xf>
    <xf numFmtId="0" fontId="0" fillId="6" borderId="30" xfId="0" applyFill="1" applyBorder="1" applyAlignment="1" applyProtection="1">
      <alignment horizontal="left" indent="4" shrinkToFit="1"/>
      <protection locked="0"/>
    </xf>
    <xf numFmtId="164" fontId="0" fillId="6" borderId="31" xfId="0" applyNumberFormat="1" applyFill="1" applyBorder="1" applyAlignment="1" applyProtection="1">
      <alignment horizontal="center" vertical="center"/>
      <protection locked="0"/>
    </xf>
    <xf numFmtId="0" fontId="0" fillId="6" borderId="16" xfId="0" applyFill="1" applyBorder="1" applyAlignment="1" applyProtection="1">
      <alignment horizontal="left" indent="4" shrinkToFit="1"/>
      <protection locked="0"/>
    </xf>
    <xf numFmtId="164" fontId="0" fillId="6" borderId="11" xfId="0" applyNumberFormat="1" applyFill="1" applyBorder="1" applyAlignment="1" applyProtection="1">
      <alignment horizontal="center" vertical="center"/>
      <protection locked="0"/>
    </xf>
    <xf numFmtId="0" fontId="0" fillId="6" borderId="17" xfId="0" applyFill="1" applyBorder="1" applyAlignment="1" applyProtection="1">
      <alignment horizontal="left" indent="4" shrinkToFit="1"/>
      <protection locked="0"/>
    </xf>
    <xf numFmtId="164" fontId="0" fillId="6" borderId="13" xfId="0" applyNumberFormat="1" applyFill="1" applyBorder="1" applyAlignment="1" applyProtection="1">
      <alignment horizontal="center" vertical="center"/>
      <protection locked="0"/>
    </xf>
    <xf numFmtId="164" fontId="0" fillId="3" borderId="46" xfId="0" applyNumberFormat="1" applyFill="1" applyBorder="1" applyAlignment="1" applyProtection="1">
      <alignment horizontal="center" shrinkToFit="1"/>
    </xf>
    <xf numFmtId="0" fontId="0" fillId="15" borderId="25" xfId="0" applyFill="1" applyBorder="1" applyAlignment="1" applyProtection="1">
      <alignment horizontal="left" indent="2" shrinkToFit="1"/>
    </xf>
    <xf numFmtId="3" fontId="0" fillId="3" borderId="11" xfId="0" applyNumberFormat="1" applyFill="1" applyBorder="1" applyAlignment="1" applyProtection="1">
      <alignment horizontal="center" shrinkToFit="1"/>
    </xf>
    <xf numFmtId="170" fontId="0" fillId="11" borderId="38" xfId="3" applyNumberFormat="1" applyFont="1" applyFill="1" applyBorder="1" applyAlignment="1" applyProtection="1">
      <alignment horizontal="center"/>
      <protection locked="0"/>
    </xf>
    <xf numFmtId="0" fontId="0" fillId="5" borderId="21" xfId="0" applyFont="1" applyFill="1" applyBorder="1" applyAlignment="1" applyProtection="1">
      <alignment horizontal="center" vertical="center" shrinkToFit="1"/>
      <protection locked="0"/>
    </xf>
    <xf numFmtId="0" fontId="0" fillId="5" borderId="22" xfId="0" applyFont="1" applyFill="1" applyBorder="1" applyAlignment="1" applyProtection="1">
      <alignment horizontal="center" vertical="center" shrinkToFit="1"/>
      <protection locked="0"/>
    </xf>
    <xf numFmtId="0" fontId="0" fillId="5" borderId="23" xfId="0" applyFont="1" applyFill="1" applyBorder="1" applyAlignment="1" applyProtection="1">
      <alignment horizontal="center" vertical="center" shrinkToFit="1"/>
      <protection locked="0"/>
    </xf>
    <xf numFmtId="0" fontId="26" fillId="3" borderId="7" xfId="0" applyFont="1" applyFill="1" applyBorder="1" applyAlignment="1">
      <alignment horizontal="center" vertical="center" shrinkToFit="1"/>
    </xf>
    <xf numFmtId="0" fontId="26" fillId="3" borderId="7" xfId="0" applyFont="1" applyFill="1" applyBorder="1" applyAlignment="1">
      <alignment horizontal="left" vertical="center" shrinkToFit="1"/>
    </xf>
    <xf numFmtId="0" fontId="9" fillId="3" borderId="7" xfId="0" applyFont="1" applyFill="1" applyBorder="1" applyAlignment="1">
      <alignment horizontal="center" vertical="center" wrapText="1" shrinkToFit="1"/>
    </xf>
    <xf numFmtId="168" fontId="9" fillId="3" borderId="7" xfId="0" applyNumberFormat="1" applyFont="1" applyFill="1" applyBorder="1" applyAlignment="1">
      <alignment horizontal="center" vertical="center" shrinkToFit="1"/>
    </xf>
    <xf numFmtId="8" fontId="9" fillId="3" borderId="7" xfId="0" applyNumberFormat="1" applyFont="1" applyFill="1" applyBorder="1" applyAlignment="1">
      <alignment horizontal="center" vertical="center" shrinkToFit="1"/>
    </xf>
    <xf numFmtId="0" fontId="1" fillId="3" borderId="0" xfId="0" applyFont="1" applyFill="1" applyProtection="1"/>
    <xf numFmtId="0" fontId="6" fillId="3" borderId="40" xfId="0" applyFont="1" applyFill="1" applyBorder="1" applyAlignment="1">
      <alignment horizontal="center" vertical="center" wrapText="1"/>
    </xf>
    <xf numFmtId="0" fontId="6" fillId="15" borderId="59" xfId="0" applyFont="1" applyFill="1" applyBorder="1" applyAlignment="1">
      <alignment horizontal="center" vertical="center" wrapText="1"/>
    </xf>
    <xf numFmtId="0" fontId="6" fillId="15" borderId="59" xfId="0" applyFont="1" applyFill="1" applyBorder="1" applyAlignment="1" applyProtection="1">
      <alignment horizontal="center" vertical="center" wrapText="1"/>
    </xf>
    <xf numFmtId="0" fontId="1" fillId="3" borderId="0" xfId="0" applyFont="1" applyFill="1" applyProtection="1"/>
    <xf numFmtId="0" fontId="0" fillId="3" borderId="1"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5" fillId="15" borderId="25" xfId="0" applyFont="1" applyFill="1" applyBorder="1" applyAlignment="1" applyProtection="1">
      <alignment horizontal="left" indent="2"/>
    </xf>
    <xf numFmtId="0" fontId="5" fillId="15" borderId="25" xfId="0" applyFont="1" applyFill="1" applyBorder="1" applyAlignment="1" applyProtection="1">
      <alignment horizontal="left" indent="2" shrinkToFit="1"/>
    </xf>
    <xf numFmtId="0" fontId="5" fillId="15" borderId="26" xfId="0" applyFont="1" applyFill="1" applyBorder="1" applyAlignment="1" applyProtection="1">
      <alignment horizontal="left" indent="2"/>
    </xf>
    <xf numFmtId="0" fontId="1" fillId="3" borderId="0" xfId="0" applyFont="1" applyFill="1" applyAlignment="1" applyProtection="1"/>
    <xf numFmtId="164" fontId="0" fillId="3" borderId="82" xfId="0" applyNumberFormat="1" applyFill="1" applyBorder="1" applyAlignment="1" applyProtection="1">
      <alignment horizontal="center" vertical="center"/>
    </xf>
    <xf numFmtId="3" fontId="0" fillId="3" borderId="82" xfId="0" applyNumberFormat="1" applyFill="1" applyBorder="1" applyAlignment="1" applyProtection="1">
      <alignment horizontal="center" shrinkToFit="1"/>
    </xf>
    <xf numFmtId="3" fontId="0" fillId="3" borderId="33" xfId="0" applyNumberFormat="1" applyFill="1" applyBorder="1" applyAlignment="1" applyProtection="1">
      <alignment horizontal="center" shrinkToFit="1"/>
    </xf>
    <xf numFmtId="166" fontId="0" fillId="3" borderId="35" xfId="0" applyNumberFormat="1" applyFill="1" applyBorder="1" applyAlignment="1" applyProtection="1">
      <alignment horizontal="center" shrinkToFit="1"/>
    </xf>
    <xf numFmtId="166" fontId="0" fillId="3" borderId="69" xfId="0" applyNumberFormat="1" applyFill="1" applyBorder="1" applyAlignment="1" applyProtection="1">
      <alignment horizontal="center" shrinkToFit="1"/>
    </xf>
    <xf numFmtId="3" fontId="0" fillId="6" borderId="72" xfId="0" applyNumberFormat="1" applyFill="1" applyBorder="1" applyAlignment="1" applyProtection="1">
      <alignment horizontal="center" shrinkToFit="1"/>
      <protection locked="0"/>
    </xf>
    <xf numFmtId="3" fontId="0" fillId="6" borderId="69" xfId="0" applyNumberFormat="1" applyFill="1" applyBorder="1" applyAlignment="1" applyProtection="1">
      <alignment horizontal="center" shrinkToFit="1"/>
      <protection locked="0"/>
    </xf>
    <xf numFmtId="0" fontId="35" fillId="3" borderId="0" xfId="0" applyFont="1" applyFill="1" applyProtection="1"/>
    <xf numFmtId="0" fontId="22" fillId="3" borderId="0" xfId="2" applyFill="1" applyAlignment="1" applyProtection="1">
      <alignment vertical="center"/>
    </xf>
    <xf numFmtId="3" fontId="0" fillId="6" borderId="15" xfId="0" applyNumberFormat="1" applyFont="1" applyFill="1" applyBorder="1" applyAlignment="1" applyProtection="1">
      <alignment horizontal="center" vertical="center" shrinkToFit="1"/>
      <protection locked="0"/>
    </xf>
    <xf numFmtId="3" fontId="0" fillId="6" borderId="16" xfId="0" applyNumberFormat="1" applyFont="1" applyFill="1" applyBorder="1" applyAlignment="1" applyProtection="1">
      <alignment horizontal="center" vertical="center" shrinkToFit="1"/>
      <protection locked="0"/>
    </xf>
    <xf numFmtId="3" fontId="0" fillId="6" borderId="17" xfId="0" applyNumberFormat="1"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left" vertical="center" wrapText="1" indent="4"/>
    </xf>
    <xf numFmtId="0" fontId="0" fillId="3" borderId="71" xfId="0" applyFill="1" applyBorder="1" applyAlignment="1" applyProtection="1">
      <alignment horizontal="left" vertical="center" indent="4"/>
    </xf>
    <xf numFmtId="3" fontId="0" fillId="6" borderId="72" xfId="0" applyNumberFormat="1" applyFill="1" applyBorder="1" applyAlignment="1" applyProtection="1">
      <alignment horizontal="center" vertical="center" shrinkToFit="1"/>
      <protection locked="0"/>
    </xf>
    <xf numFmtId="3" fontId="0" fillId="6" borderId="69" xfId="0" applyNumberFormat="1" applyFill="1" applyBorder="1" applyAlignment="1" applyProtection="1">
      <alignment horizontal="center" vertical="center" shrinkToFit="1"/>
      <protection locked="0"/>
    </xf>
    <xf numFmtId="3" fontId="0" fillId="6" borderId="70" xfId="0" applyNumberFormat="1" applyFill="1" applyBorder="1" applyAlignment="1" applyProtection="1">
      <alignment horizontal="center" vertical="center" shrinkToFit="1"/>
      <protection locked="0"/>
    </xf>
    <xf numFmtId="3" fontId="0" fillId="6" borderId="35" xfId="0" applyNumberFormat="1" applyFill="1" applyBorder="1" applyAlignment="1" applyProtection="1">
      <alignment horizontal="center" vertical="center" shrinkToFit="1"/>
      <protection locked="0"/>
    </xf>
    <xf numFmtId="3" fontId="0" fillId="6" borderId="36" xfId="0" applyNumberFormat="1" applyFill="1" applyBorder="1" applyAlignment="1" applyProtection="1">
      <alignment horizontal="center" vertical="center" shrinkToFit="1"/>
      <protection locked="0"/>
    </xf>
    <xf numFmtId="0" fontId="2" fillId="15" borderId="11" xfId="0" applyFont="1" applyFill="1" applyBorder="1" applyAlignment="1">
      <alignment vertical="center"/>
    </xf>
    <xf numFmtId="170" fontId="2" fillId="3" borderId="8" xfId="0" applyNumberFormat="1" applyFont="1" applyFill="1" applyBorder="1" applyAlignment="1">
      <alignment horizontal="center" vertical="center"/>
    </xf>
    <xf numFmtId="0" fontId="2" fillId="16" borderId="8" xfId="0" applyFont="1" applyFill="1" applyBorder="1" applyAlignment="1">
      <alignment vertical="center"/>
    </xf>
    <xf numFmtId="170" fontId="2" fillId="3" borderId="12" xfId="0" applyNumberFormat="1" applyFont="1" applyFill="1" applyBorder="1" applyAlignment="1">
      <alignment horizontal="center" vertical="center"/>
    </xf>
    <xf numFmtId="0" fontId="2" fillId="15" borderId="13" xfId="0" applyFont="1" applyFill="1" applyBorder="1" applyAlignment="1">
      <alignment vertical="center"/>
    </xf>
    <xf numFmtId="170" fontId="2" fillId="3" borderId="20" xfId="0" applyNumberFormat="1" applyFont="1" applyFill="1" applyBorder="1" applyAlignment="1">
      <alignment horizontal="center" vertical="center"/>
    </xf>
    <xf numFmtId="0" fontId="2" fillId="16" borderId="20" xfId="0" applyFont="1" applyFill="1" applyBorder="1" applyAlignment="1">
      <alignment vertical="center"/>
    </xf>
    <xf numFmtId="170" fontId="2" fillId="3" borderId="14" xfId="0" applyNumberFormat="1" applyFont="1" applyFill="1" applyBorder="1" applyAlignment="1">
      <alignment horizontal="center" vertical="center"/>
    </xf>
    <xf numFmtId="0" fontId="39" fillId="3" borderId="0" xfId="0" applyFont="1" applyFill="1" applyAlignment="1">
      <alignment vertical="center"/>
    </xf>
    <xf numFmtId="0" fontId="39" fillId="3" borderId="0" xfId="0" applyFont="1" applyFill="1" applyProtection="1"/>
    <xf numFmtId="0" fontId="37" fillId="16" borderId="45" xfId="0" applyFont="1" applyFill="1" applyBorder="1" applyAlignment="1">
      <alignment horizontal="center" vertical="center" wrapText="1"/>
    </xf>
    <xf numFmtId="0" fontId="37" fillId="15" borderId="54" xfId="0" applyFont="1" applyFill="1" applyBorder="1" applyAlignment="1">
      <alignment horizontal="center" vertical="center"/>
    </xf>
    <xf numFmtId="0" fontId="37" fillId="15" borderId="45" xfId="0" applyFont="1" applyFill="1" applyBorder="1" applyAlignment="1">
      <alignment horizontal="center" vertical="center"/>
    </xf>
    <xf numFmtId="0" fontId="37" fillId="15" borderId="51" xfId="0" applyFont="1" applyFill="1" applyBorder="1" applyAlignment="1">
      <alignment horizontal="center" vertical="center"/>
    </xf>
    <xf numFmtId="0" fontId="37" fillId="15" borderId="55" xfId="0" applyFont="1" applyFill="1" applyBorder="1" applyAlignment="1">
      <alignment horizontal="center" vertical="center"/>
    </xf>
    <xf numFmtId="0" fontId="37" fillId="15" borderId="50" xfId="0" applyFont="1" applyFill="1" applyBorder="1" applyAlignment="1">
      <alignment horizontal="center" vertical="center" wrapText="1"/>
    </xf>
    <xf numFmtId="0" fontId="6" fillId="16" borderId="6" xfId="0" applyFont="1" applyFill="1" applyBorder="1" applyAlignment="1">
      <alignment horizontal="center" vertical="center" wrapText="1"/>
    </xf>
    <xf numFmtId="0" fontId="6" fillId="16" borderId="48" xfId="0" applyFont="1" applyFill="1" applyBorder="1" applyAlignment="1">
      <alignment horizontal="center" vertical="center" wrapText="1"/>
    </xf>
    <xf numFmtId="0" fontId="6" fillId="16" borderId="36"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37" fillId="15" borderId="46" xfId="0" applyFont="1" applyFill="1" applyBorder="1" applyAlignment="1">
      <alignment horizontal="center" vertical="center" wrapText="1"/>
    </xf>
    <xf numFmtId="0" fontId="6" fillId="16" borderId="69" xfId="0" applyFont="1" applyFill="1" applyBorder="1" applyAlignment="1">
      <alignment horizontal="center" vertical="center" wrapText="1"/>
    </xf>
    <xf numFmtId="0" fontId="37" fillId="16" borderId="51" xfId="0" applyFont="1" applyFill="1" applyBorder="1" applyAlignment="1">
      <alignment horizontal="center" vertical="center" wrapText="1"/>
    </xf>
    <xf numFmtId="3" fontId="0" fillId="4" borderId="22" xfId="0" applyNumberFormat="1" applyFont="1" applyFill="1" applyBorder="1" applyAlignment="1">
      <alignment horizontal="center" vertical="center"/>
    </xf>
    <xf numFmtId="0" fontId="0" fillId="3" borderId="15" xfId="0" applyFont="1" applyFill="1" applyBorder="1" applyAlignment="1">
      <alignment vertical="center" shrinkToFit="1"/>
    </xf>
    <xf numFmtId="0" fontId="0" fillId="3" borderId="9" xfId="0" applyFont="1" applyFill="1" applyBorder="1" applyAlignment="1">
      <alignment vertical="center" shrinkToFit="1"/>
    </xf>
    <xf numFmtId="0" fontId="0" fillId="3" borderId="21" xfId="0" applyFont="1" applyFill="1" applyBorder="1" applyAlignment="1">
      <alignment horizontal="center" vertical="center" shrinkToFit="1"/>
    </xf>
    <xf numFmtId="0" fontId="0" fillId="3" borderId="10" xfId="0" applyFont="1" applyFill="1" applyBorder="1" applyAlignment="1">
      <alignment horizontal="center" vertical="center" shrinkToFit="1"/>
    </xf>
    <xf numFmtId="2" fontId="23" fillId="17" borderId="38" xfId="0" applyNumberFormat="1" applyFont="1" applyFill="1" applyBorder="1" applyAlignment="1">
      <alignment horizontal="center" vertical="center"/>
    </xf>
    <xf numFmtId="2" fontId="23" fillId="17" borderId="3" xfId="0" applyNumberFormat="1" applyFont="1" applyFill="1" applyBorder="1" applyAlignment="1">
      <alignment horizontal="center" vertical="center"/>
    </xf>
    <xf numFmtId="0" fontId="0" fillId="3" borderId="0" xfId="0" applyFill="1" applyBorder="1" applyProtection="1"/>
    <xf numFmtId="0" fontId="0" fillId="3" borderId="0" xfId="0" applyFont="1" applyFill="1" applyAlignment="1" applyProtection="1">
      <alignment vertical="top"/>
    </xf>
    <xf numFmtId="0" fontId="1" fillId="3" borderId="0" xfId="0" applyFont="1" applyFill="1" applyAlignment="1" applyProtection="1">
      <alignment vertical="top"/>
    </xf>
    <xf numFmtId="0" fontId="0" fillId="3" borderId="0" xfId="0" applyFill="1" applyBorder="1" applyAlignment="1" applyProtection="1">
      <alignment vertical="top"/>
    </xf>
    <xf numFmtId="0" fontId="1" fillId="3" borderId="42" xfId="0" applyFont="1" applyFill="1" applyBorder="1" applyAlignment="1" applyProtection="1">
      <alignment vertical="center"/>
    </xf>
    <xf numFmtId="0" fontId="26" fillId="3" borderId="18" xfId="0" applyFont="1" applyFill="1" applyBorder="1" applyAlignment="1" applyProtection="1">
      <alignment horizontal="center" vertical="center"/>
    </xf>
    <xf numFmtId="0" fontId="0" fillId="3" borderId="0" xfId="0" applyFill="1" applyBorder="1" applyAlignment="1" applyProtection="1">
      <alignment horizontal="center" vertical="center"/>
    </xf>
    <xf numFmtId="170" fontId="0" fillId="3" borderId="0" xfId="0" applyNumberFormat="1" applyFont="1" applyFill="1" applyBorder="1" applyAlignment="1" applyProtection="1">
      <alignment horizontal="center"/>
    </xf>
    <xf numFmtId="0" fontId="0" fillId="4" borderId="0" xfId="0" applyFill="1" applyAlignment="1" applyProtection="1">
      <alignment horizontal="left"/>
    </xf>
    <xf numFmtId="0" fontId="37" fillId="15" borderId="49" xfId="0" applyFont="1" applyFill="1" applyBorder="1" applyAlignment="1">
      <alignment horizontal="center" vertical="center"/>
    </xf>
    <xf numFmtId="0" fontId="37" fillId="16" borderId="49" xfId="0" applyFont="1" applyFill="1" applyBorder="1" applyAlignment="1">
      <alignment horizontal="center" vertical="center"/>
    </xf>
    <xf numFmtId="0" fontId="37" fillId="15" borderId="45" xfId="0" applyFont="1" applyFill="1" applyBorder="1" applyAlignment="1">
      <alignment horizontal="center" vertical="center" wrapText="1"/>
    </xf>
    <xf numFmtId="0" fontId="37" fillId="16" borderId="45" xfId="0" applyFont="1" applyFill="1" applyBorder="1" applyAlignment="1">
      <alignment horizontal="center" vertical="center"/>
    </xf>
    <xf numFmtId="0" fontId="37" fillId="15" borderId="50" xfId="0" applyFont="1" applyFill="1" applyBorder="1" applyAlignment="1">
      <alignment horizontal="center" vertical="center"/>
    </xf>
    <xf numFmtId="0" fontId="6" fillId="3" borderId="42" xfId="0" applyFont="1" applyFill="1" applyBorder="1" applyAlignment="1" applyProtection="1">
      <alignment horizontal="center" vertical="center" wrapText="1"/>
    </xf>
    <xf numFmtId="0" fontId="0" fillId="3" borderId="48" xfId="0" applyFont="1" applyFill="1" applyBorder="1" applyAlignment="1">
      <alignment horizontal="center" vertical="center"/>
    </xf>
    <xf numFmtId="0" fontId="6" fillId="3" borderId="36" xfId="0" applyFont="1" applyFill="1" applyBorder="1" applyAlignment="1" applyProtection="1">
      <alignment horizontal="center" vertical="center" wrapText="1"/>
    </xf>
    <xf numFmtId="3" fontId="9" fillId="3" borderId="3" xfId="0" applyNumberFormat="1" applyFont="1" applyFill="1" applyBorder="1" applyAlignment="1" applyProtection="1">
      <alignment horizontal="center" vertical="center" shrinkToFit="1"/>
    </xf>
    <xf numFmtId="1" fontId="9" fillId="3" borderId="3" xfId="0" applyNumberFormat="1" applyFont="1" applyFill="1" applyBorder="1" applyAlignment="1" applyProtection="1">
      <alignment horizontal="center" vertical="center" shrinkToFit="1"/>
    </xf>
    <xf numFmtId="3" fontId="0" fillId="4" borderId="10" xfId="0" applyNumberFormat="1" applyFont="1" applyFill="1" applyBorder="1" applyAlignment="1">
      <alignment horizontal="center" vertical="center"/>
    </xf>
    <xf numFmtId="3" fontId="0" fillId="4" borderId="12" xfId="0" applyNumberFormat="1" applyFont="1" applyFill="1" applyBorder="1" applyAlignment="1">
      <alignment horizontal="center" vertical="center"/>
    </xf>
    <xf numFmtId="3" fontId="0" fillId="4" borderId="14" xfId="0" applyNumberFormat="1" applyFont="1" applyFill="1" applyBorder="1" applyAlignment="1">
      <alignment horizontal="center" vertical="center"/>
    </xf>
    <xf numFmtId="0" fontId="41" fillId="3" borderId="0" xfId="0" applyFont="1" applyFill="1" applyAlignment="1" applyProtection="1"/>
    <xf numFmtId="0" fontId="0" fillId="5" borderId="31" xfId="0" applyFill="1" applyBorder="1" applyAlignment="1" applyProtection="1">
      <alignment vertical="center"/>
      <protection locked="0"/>
    </xf>
    <xf numFmtId="0" fontId="0" fillId="5" borderId="11" xfId="0" applyFill="1" applyBorder="1" applyProtection="1">
      <protection locked="0"/>
    </xf>
    <xf numFmtId="0" fontId="0" fillId="5" borderId="11" xfId="0" applyFill="1" applyBorder="1" applyAlignment="1" applyProtection="1">
      <alignment vertical="top"/>
      <protection locked="0"/>
    </xf>
    <xf numFmtId="0" fontId="0" fillId="5" borderId="11" xfId="0" applyFill="1" applyBorder="1" applyAlignment="1" applyProtection="1">
      <alignment vertical="center"/>
      <protection locked="0"/>
    </xf>
    <xf numFmtId="0" fontId="0" fillId="5" borderId="13" xfId="0" applyFill="1" applyBorder="1" applyProtection="1">
      <protection locked="0"/>
    </xf>
    <xf numFmtId="0" fontId="22" fillId="0" borderId="0" xfId="2" applyProtection="1"/>
    <xf numFmtId="0" fontId="2" fillId="3" borderId="0" xfId="0" applyFont="1" applyFill="1" applyAlignment="1">
      <alignment horizontal="left" vertical="center"/>
    </xf>
    <xf numFmtId="0" fontId="4" fillId="3" borderId="6" xfId="0" applyFont="1" applyFill="1" applyBorder="1" applyAlignment="1">
      <alignment horizontal="center"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0" fillId="15" borderId="68" xfId="0" applyFill="1" applyBorder="1" applyAlignment="1" applyProtection="1">
      <alignment horizontal="left" indent="2"/>
    </xf>
    <xf numFmtId="0" fontId="0" fillId="3" borderId="0" xfId="0" applyFont="1" applyFill="1" applyAlignment="1" applyProtection="1">
      <alignment vertical="center" wrapText="1"/>
    </xf>
    <xf numFmtId="3" fontId="0" fillId="3" borderId="41" xfId="0" applyNumberFormat="1" applyFill="1" applyBorder="1" applyAlignment="1" applyProtection="1">
      <alignment horizontal="center" shrinkToFit="1"/>
    </xf>
    <xf numFmtId="3" fontId="0" fillId="6" borderId="40" xfId="0" applyNumberFormat="1" applyFill="1" applyBorder="1" applyAlignment="1" applyProtection="1">
      <alignment horizontal="center" shrinkToFit="1"/>
      <protection locked="0"/>
    </xf>
    <xf numFmtId="3" fontId="0" fillId="6" borderId="35" xfId="0" applyNumberFormat="1" applyFill="1" applyBorder="1" applyAlignment="1" applyProtection="1">
      <alignment horizontal="center" shrinkToFit="1"/>
      <protection locked="0"/>
    </xf>
    <xf numFmtId="3" fontId="1" fillId="16" borderId="2" xfId="0" applyNumberFormat="1" applyFont="1" applyFill="1" applyBorder="1" applyAlignment="1" applyProtection="1">
      <alignment shrinkToFit="1"/>
    </xf>
    <xf numFmtId="3" fontId="0" fillId="16" borderId="3" xfId="0" applyNumberFormat="1" applyFill="1" applyBorder="1" applyAlignment="1" applyProtection="1">
      <alignment horizontal="center" shrinkToFit="1"/>
    </xf>
    <xf numFmtId="0" fontId="1" fillId="3" borderId="0" xfId="0" applyFont="1" applyFill="1" applyAlignment="1">
      <alignment horizontal="left" vertical="center"/>
    </xf>
    <xf numFmtId="0" fontId="0" fillId="5" borderId="35" xfId="0" applyFill="1" applyBorder="1" applyProtection="1">
      <protection locked="0"/>
    </xf>
    <xf numFmtId="0" fontId="5" fillId="3" borderId="0" xfId="2" applyFont="1" applyFill="1" applyAlignment="1" applyProtection="1">
      <alignment horizontal="left" vertical="top" wrapText="1"/>
    </xf>
    <xf numFmtId="0" fontId="2" fillId="3" borderId="30" xfId="0" applyFont="1" applyFill="1" applyBorder="1" applyAlignment="1" applyProtection="1"/>
    <xf numFmtId="0" fontId="0" fillId="3" borderId="38" xfId="0" applyFill="1" applyBorder="1" applyProtection="1"/>
    <xf numFmtId="0" fontId="1" fillId="3" borderId="1" xfId="0" applyFont="1" applyFill="1" applyBorder="1" applyAlignment="1" applyProtection="1">
      <alignment horizontal="left" vertical="center" wrapText="1"/>
    </xf>
    <xf numFmtId="0" fontId="6" fillId="3" borderId="50" xfId="0" applyFont="1" applyFill="1" applyBorder="1" applyAlignment="1">
      <alignment horizontal="center" vertical="center"/>
    </xf>
    <xf numFmtId="0" fontId="6" fillId="3" borderId="45" xfId="0" applyFont="1" applyFill="1" applyBorder="1" applyAlignment="1">
      <alignment horizontal="center" vertical="center"/>
    </xf>
    <xf numFmtId="0" fontId="1" fillId="18" borderId="0" xfId="0" applyFont="1" applyFill="1" applyAlignment="1">
      <alignment horizontal="left" vertical="center"/>
    </xf>
    <xf numFmtId="0" fontId="42" fillId="18" borderId="0" xfId="0" applyFont="1" applyFill="1" applyAlignment="1">
      <alignment horizontal="left" vertical="center"/>
    </xf>
    <xf numFmtId="167" fontId="15" fillId="3" borderId="54" xfId="0" applyNumberFormat="1" applyFont="1" applyFill="1" applyBorder="1" applyAlignment="1">
      <alignment horizontal="center" vertical="center"/>
    </xf>
    <xf numFmtId="166" fontId="0" fillId="6" borderId="32" xfId="0" applyNumberFormat="1" applyFont="1" applyFill="1" applyBorder="1" applyAlignment="1" applyProtection="1">
      <alignment horizontal="center" vertical="center"/>
      <protection locked="0"/>
    </xf>
    <xf numFmtId="167" fontId="15" fillId="3" borderId="50" xfId="0" applyNumberFormat="1" applyFont="1" applyFill="1" applyBorder="1" applyAlignment="1">
      <alignment horizontal="center" vertical="center"/>
    </xf>
    <xf numFmtId="0" fontId="6" fillId="9" borderId="72" xfId="0" applyNumberFormat="1" applyFont="1" applyFill="1" applyBorder="1" applyAlignment="1" applyProtection="1">
      <alignment horizontal="center" vertical="center" shrinkToFit="1"/>
      <protection locked="0"/>
    </xf>
    <xf numFmtId="0" fontId="6" fillId="9" borderId="69" xfId="0" applyNumberFormat="1" applyFont="1" applyFill="1" applyBorder="1" applyAlignment="1" applyProtection="1">
      <alignment horizontal="center" vertical="center" shrinkToFit="1"/>
      <protection locked="0"/>
    </xf>
    <xf numFmtId="0" fontId="6" fillId="9" borderId="70" xfId="0" applyNumberFormat="1" applyFont="1" applyFill="1" applyBorder="1" applyAlignment="1" applyProtection="1">
      <alignment horizontal="center" vertical="center" shrinkToFit="1"/>
      <protection locked="0"/>
    </xf>
    <xf numFmtId="0" fontId="6" fillId="9" borderId="35" xfId="0" applyNumberFormat="1" applyFont="1" applyFill="1" applyBorder="1" applyAlignment="1" applyProtection="1">
      <alignment horizontal="center" vertical="center" shrinkToFit="1"/>
      <protection locked="0"/>
    </xf>
    <xf numFmtId="0" fontId="6" fillId="9" borderId="36" xfId="0" applyNumberFormat="1" applyFont="1" applyFill="1" applyBorder="1" applyAlignment="1" applyProtection="1">
      <alignment horizontal="center" vertical="center" shrinkToFit="1"/>
      <protection locked="0"/>
    </xf>
    <xf numFmtId="0" fontId="0" fillId="3" borderId="4"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0" fillId="3" borderId="48" xfId="0" applyFont="1" applyFill="1" applyBorder="1" applyAlignment="1" applyProtection="1">
      <alignment horizontal="center" vertical="center" wrapText="1"/>
    </xf>
    <xf numFmtId="3" fontId="6" fillId="3" borderId="38" xfId="0" applyNumberFormat="1" applyFont="1" applyFill="1" applyBorder="1" applyAlignment="1" applyProtection="1">
      <alignment horizontal="center" vertical="center" shrinkToFit="1"/>
    </xf>
    <xf numFmtId="0" fontId="0" fillId="3" borderId="0" xfId="0" applyFill="1"/>
    <xf numFmtId="0" fontId="0" fillId="19" borderId="0" xfId="0" applyFill="1" applyAlignment="1" applyProtection="1">
      <alignment vertical="center"/>
    </xf>
    <xf numFmtId="0" fontId="0" fillId="19" borderId="0" xfId="0" applyFill="1"/>
    <xf numFmtId="0" fontId="26" fillId="3" borderId="18" xfId="0" applyFont="1" applyFill="1" applyBorder="1" applyAlignment="1">
      <alignment horizontal="center"/>
    </xf>
    <xf numFmtId="0" fontId="26" fillId="19" borderId="0" xfId="0" applyFont="1" applyFill="1" applyBorder="1" applyAlignment="1">
      <alignment horizontal="center"/>
    </xf>
    <xf numFmtId="2" fontId="0" fillId="19" borderId="0" xfId="4" applyNumberFormat="1" applyFont="1" applyFill="1" applyBorder="1" applyAlignment="1" applyProtection="1">
      <alignment horizontal="center"/>
      <protection locked="0"/>
    </xf>
    <xf numFmtId="0" fontId="15" fillId="19" borderId="0" xfId="0" applyFont="1" applyFill="1" applyBorder="1" applyAlignment="1">
      <alignment horizontal="center"/>
    </xf>
    <xf numFmtId="170" fontId="0" fillId="3" borderId="19" xfId="3" applyNumberFormat="1" applyFont="1" applyFill="1" applyBorder="1" applyAlignment="1">
      <alignment horizontal="right"/>
    </xf>
    <xf numFmtId="166" fontId="0" fillId="3" borderId="19" xfId="5" applyNumberFormat="1" applyFont="1" applyFill="1" applyBorder="1"/>
    <xf numFmtId="171" fontId="45" fillId="20" borderId="10" xfId="4" applyNumberFormat="1" applyFont="1" applyFill="1" applyBorder="1"/>
    <xf numFmtId="170" fontId="0" fillId="3" borderId="8" xfId="3" applyNumberFormat="1" applyFont="1" applyFill="1" applyBorder="1" applyAlignment="1">
      <alignment horizontal="right"/>
    </xf>
    <xf numFmtId="166" fontId="0" fillId="3" borderId="8" xfId="5" applyNumberFormat="1" applyFont="1" applyFill="1" applyBorder="1"/>
    <xf numFmtId="171" fontId="45" fillId="20" borderId="12" xfId="4" applyNumberFormat="1" applyFont="1" applyFill="1" applyBorder="1"/>
    <xf numFmtId="9" fontId="0" fillId="3" borderId="8" xfId="5" applyFont="1" applyFill="1" applyBorder="1"/>
    <xf numFmtId="171" fontId="45" fillId="20" borderId="14" xfId="4" applyNumberFormat="1" applyFont="1" applyFill="1" applyBorder="1"/>
    <xf numFmtId="0" fontId="26" fillId="19" borderId="0" xfId="0" applyFont="1" applyFill="1" applyBorder="1" applyAlignment="1">
      <alignment horizontal="right"/>
    </xf>
    <xf numFmtId="170" fontId="0" fillId="3" borderId="54" xfId="3" applyNumberFormat="1" applyFont="1" applyFill="1" applyBorder="1" applyAlignment="1">
      <alignment horizontal="right"/>
    </xf>
    <xf numFmtId="0" fontId="0" fillId="19" borderId="0" xfId="0" applyFill="1" applyBorder="1"/>
    <xf numFmtId="170" fontId="0" fillId="3" borderId="69" xfId="3" applyNumberFormat="1" applyFont="1" applyFill="1" applyBorder="1" applyAlignment="1">
      <alignment horizontal="right"/>
    </xf>
    <xf numFmtId="0" fontId="26" fillId="19" borderId="0" xfId="0" applyFont="1" applyFill="1" applyBorder="1" applyAlignment="1" applyProtection="1">
      <alignment horizontal="center" vertical="center"/>
    </xf>
    <xf numFmtId="0" fontId="0" fillId="5" borderId="9"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15" fillId="16" borderId="0" xfId="0" applyFont="1" applyFill="1" applyBorder="1" applyAlignment="1">
      <alignment horizontal="center"/>
    </xf>
    <xf numFmtId="0" fontId="0" fillId="7" borderId="9" xfId="0" applyFill="1" applyBorder="1" applyAlignment="1" applyProtection="1">
      <alignment horizontal="center"/>
    </xf>
    <xf numFmtId="0" fontId="0" fillId="7" borderId="11" xfId="0" applyFill="1" applyBorder="1" applyAlignment="1" applyProtection="1">
      <alignment horizontal="center"/>
    </xf>
    <xf numFmtId="0" fontId="0" fillId="7" borderId="35" xfId="0" applyFill="1" applyBorder="1" applyAlignment="1" applyProtection="1">
      <alignment horizontal="center"/>
    </xf>
    <xf numFmtId="9" fontId="0" fillId="3" borderId="69" xfId="5" applyFont="1" applyFill="1" applyBorder="1"/>
    <xf numFmtId="171" fontId="45" fillId="20" borderId="36" xfId="4" applyNumberFormat="1" applyFont="1" applyFill="1" applyBorder="1"/>
    <xf numFmtId="0" fontId="26" fillId="16" borderId="7" xfId="0" applyFont="1" applyFill="1" applyBorder="1" applyAlignment="1">
      <alignment horizontal="right"/>
    </xf>
    <xf numFmtId="170" fontId="0" fillId="16" borderId="7" xfId="3" applyNumberFormat="1" applyFont="1" applyFill="1" applyBorder="1" applyAlignment="1">
      <alignment horizontal="right"/>
    </xf>
    <xf numFmtId="0" fontId="0" fillId="16" borderId="7" xfId="0" applyFill="1" applyBorder="1"/>
    <xf numFmtId="0" fontId="0" fillId="3" borderId="21" xfId="0" applyFont="1" applyFill="1" applyBorder="1" applyAlignment="1" applyProtection="1">
      <alignment horizontal="center" vertical="center" shrinkToFit="1"/>
    </xf>
    <xf numFmtId="0" fontId="0" fillId="3" borderId="22" xfId="0" applyFont="1" applyFill="1" applyBorder="1" applyAlignment="1" applyProtection="1">
      <alignment horizontal="center" vertical="center" shrinkToFit="1"/>
    </xf>
    <xf numFmtId="0" fontId="0" fillId="3" borderId="23" xfId="0" applyFont="1" applyFill="1" applyBorder="1" applyAlignment="1" applyProtection="1">
      <alignment horizontal="center" vertical="center" shrinkToFit="1"/>
    </xf>
    <xf numFmtId="0" fontId="0" fillId="3" borderId="19" xfId="0" applyFont="1" applyFill="1" applyBorder="1" applyAlignment="1" applyProtection="1">
      <alignment vertical="center" shrinkToFit="1"/>
    </xf>
    <xf numFmtId="0" fontId="0" fillId="3" borderId="8" xfId="0" applyFont="1" applyFill="1" applyBorder="1" applyAlignment="1" applyProtection="1">
      <alignment vertical="center" shrinkToFit="1"/>
    </xf>
    <xf numFmtId="0" fontId="0" fillId="3" borderId="20" xfId="0" applyFont="1" applyFill="1" applyBorder="1" applyAlignment="1" applyProtection="1">
      <alignment vertical="center" shrinkToFit="1"/>
    </xf>
    <xf numFmtId="0" fontId="0" fillId="3" borderId="56" xfId="0" applyFont="1" applyFill="1" applyBorder="1" applyAlignment="1">
      <alignment vertical="center" shrinkToFit="1"/>
    </xf>
    <xf numFmtId="0" fontId="0" fillId="3" borderId="57" xfId="0" applyFont="1" applyFill="1" applyBorder="1" applyAlignment="1">
      <alignment vertical="center" shrinkToFit="1"/>
    </xf>
    <xf numFmtId="0" fontId="0" fillId="3" borderId="58" xfId="0" applyFont="1" applyFill="1" applyBorder="1" applyAlignment="1">
      <alignment vertical="center" shrinkToFit="1"/>
    </xf>
    <xf numFmtId="0" fontId="0" fillId="3" borderId="19" xfId="0" applyFont="1" applyFill="1" applyBorder="1" applyAlignment="1">
      <alignment vertical="center" shrinkToFit="1"/>
    </xf>
    <xf numFmtId="0" fontId="0" fillId="3" borderId="8" xfId="0" applyFont="1" applyFill="1" applyBorder="1" applyAlignment="1">
      <alignment vertical="center" shrinkToFit="1"/>
    </xf>
    <xf numFmtId="0" fontId="0" fillId="3" borderId="20" xfId="0" applyFont="1" applyFill="1" applyBorder="1" applyAlignment="1">
      <alignment vertical="center" shrinkToFit="1"/>
    </xf>
    <xf numFmtId="0" fontId="0" fillId="15" borderId="34" xfId="0" applyFill="1" applyBorder="1" applyAlignment="1" applyProtection="1">
      <alignment horizontal="left" indent="4"/>
    </xf>
    <xf numFmtId="170" fontId="0" fillId="3" borderId="20" xfId="3" applyNumberFormat="1" applyFont="1" applyFill="1" applyBorder="1" applyAlignment="1">
      <alignment horizontal="right"/>
    </xf>
    <xf numFmtId="166" fontId="0" fillId="3" borderId="20" xfId="5" applyNumberFormat="1" applyFont="1" applyFill="1" applyBorder="1"/>
    <xf numFmtId="0" fontId="25" fillId="3" borderId="0" xfId="0" applyFont="1" applyFill="1" applyAlignment="1">
      <alignment vertical="center"/>
    </xf>
    <xf numFmtId="0" fontId="0" fillId="3" borderId="8" xfId="0" applyFont="1" applyFill="1" applyBorder="1" applyAlignment="1">
      <alignment horizontal="center" vertical="center" shrinkToFit="1"/>
    </xf>
    <xf numFmtId="0" fontId="0" fillId="3" borderId="19"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1" fillId="3" borderId="0" xfId="0" applyFont="1" applyFill="1" applyAlignment="1">
      <alignment vertical="center"/>
    </xf>
    <xf numFmtId="0" fontId="1" fillId="3" borderId="0" xfId="0" applyFont="1" applyFill="1" applyAlignment="1">
      <alignment horizontal="left"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50" xfId="0" applyFont="1" applyFill="1" applyBorder="1" applyAlignment="1">
      <alignment horizontal="center" vertical="center"/>
    </xf>
    <xf numFmtId="0" fontId="10" fillId="3" borderId="0" xfId="0" applyFont="1" applyFill="1" applyAlignment="1">
      <alignment horizontal="left" vertical="center"/>
    </xf>
    <xf numFmtId="0" fontId="7" fillId="3" borderId="0" xfId="0" applyFont="1" applyFill="1" applyAlignment="1">
      <alignment horizontal="left" vertical="center"/>
    </xf>
    <xf numFmtId="0" fontId="0" fillId="5" borderId="74" xfId="0" applyFont="1" applyFill="1" applyBorder="1" applyAlignment="1" applyProtection="1">
      <alignment horizontal="center" vertical="center" shrinkToFit="1"/>
      <protection locked="0"/>
    </xf>
    <xf numFmtId="0" fontId="0" fillId="5" borderId="73" xfId="0" applyFont="1" applyFill="1" applyBorder="1" applyAlignment="1" applyProtection="1">
      <alignment horizontal="center" vertical="center" shrinkToFit="1"/>
      <protection locked="0"/>
    </xf>
    <xf numFmtId="0" fontId="0" fillId="5" borderId="75" xfId="0"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wrapText="1"/>
    </xf>
    <xf numFmtId="0" fontId="6" fillId="3" borderId="36" xfId="0" applyFont="1" applyFill="1" applyBorder="1" applyAlignment="1">
      <alignment horizontal="center" vertical="center" wrapText="1"/>
    </xf>
    <xf numFmtId="3" fontId="6" fillId="6" borderId="10" xfId="0" applyNumberFormat="1" applyFont="1" applyFill="1" applyBorder="1" applyAlignment="1" applyProtection="1">
      <alignment horizontal="center" vertical="center" shrinkToFit="1"/>
      <protection locked="0"/>
    </xf>
    <xf numFmtId="3" fontId="6" fillId="6" borderId="14" xfId="0" applyNumberFormat="1" applyFont="1" applyFill="1" applyBorder="1" applyAlignment="1" applyProtection="1">
      <alignment horizontal="center" vertical="center" shrinkToFit="1"/>
      <protection locked="0"/>
    </xf>
    <xf numFmtId="0" fontId="6" fillId="3" borderId="66"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wrapText="1"/>
    </xf>
    <xf numFmtId="3" fontId="6" fillId="6" borderId="13" xfId="0" applyNumberFormat="1" applyFont="1" applyFill="1" applyBorder="1" applyAlignment="1" applyProtection="1">
      <alignment horizontal="center" vertical="center" shrinkToFit="1"/>
      <protection locked="0"/>
    </xf>
    <xf numFmtId="0" fontId="0" fillId="3" borderId="49" xfId="0" applyFont="1" applyFill="1" applyBorder="1" applyAlignment="1" applyProtection="1">
      <alignment vertical="center" wrapText="1"/>
    </xf>
    <xf numFmtId="0" fontId="9" fillId="3" borderId="2" xfId="0" applyFont="1" applyFill="1" applyBorder="1" applyAlignment="1">
      <alignment horizontal="center" wrapText="1" shrinkToFit="1"/>
    </xf>
    <xf numFmtId="0" fontId="0" fillId="3" borderId="24" xfId="0" applyFont="1" applyFill="1" applyBorder="1" applyAlignment="1" applyProtection="1">
      <alignment horizontal="center" vertical="center" shrinkToFit="1"/>
    </xf>
    <xf numFmtId="0" fontId="0" fillId="3" borderId="25" xfId="0" applyFont="1" applyFill="1" applyBorder="1" applyAlignment="1" applyProtection="1">
      <alignment horizontal="center" vertical="center" shrinkToFit="1"/>
    </xf>
    <xf numFmtId="0" fontId="0" fillId="3" borderId="26" xfId="0" applyFont="1" applyFill="1" applyBorder="1" applyAlignment="1" applyProtection="1">
      <alignment horizontal="center" vertical="center" shrinkToFit="1"/>
    </xf>
    <xf numFmtId="0" fontId="15" fillId="3" borderId="45" xfId="0" applyFont="1" applyFill="1" applyBorder="1" applyAlignment="1">
      <alignment horizontal="center" vertical="center" wrapText="1"/>
    </xf>
    <xf numFmtId="0" fontId="0" fillId="3" borderId="9" xfId="0" applyFont="1" applyFill="1" applyBorder="1" applyAlignment="1" applyProtection="1">
      <alignment vertical="center" shrinkToFit="1"/>
    </xf>
    <xf numFmtId="0" fontId="0" fillId="3" borderId="11" xfId="0" applyFont="1" applyFill="1" applyBorder="1" applyAlignment="1" applyProtection="1">
      <alignment vertical="center" shrinkToFit="1"/>
    </xf>
    <xf numFmtId="0" fontId="0" fillId="3" borderId="13" xfId="0" applyFont="1" applyFill="1" applyBorder="1" applyAlignment="1" applyProtection="1">
      <alignment vertical="center" shrinkToFit="1"/>
    </xf>
    <xf numFmtId="0" fontId="52" fillId="3" borderId="0" xfId="0" applyFont="1" applyFill="1" applyAlignment="1" applyProtection="1"/>
    <xf numFmtId="0" fontId="0" fillId="0" borderId="0" xfId="0" applyAlignment="1" applyProtection="1">
      <alignment vertical="center"/>
    </xf>
    <xf numFmtId="0" fontId="0" fillId="0" borderId="10" xfId="0" applyBorder="1" applyProtection="1"/>
    <xf numFmtId="0" fontId="1" fillId="3" borderId="0" xfId="0" applyFont="1" applyFill="1" applyProtection="1"/>
    <xf numFmtId="0" fontId="0" fillId="3" borderId="0" xfId="0" applyFont="1" applyFill="1" applyAlignment="1" applyProtection="1">
      <alignment horizontal="left" vertical="center" wrapText="1"/>
    </xf>
    <xf numFmtId="166" fontId="0" fillId="3" borderId="15" xfId="0" applyNumberFormat="1" applyFill="1" applyBorder="1" applyAlignment="1" applyProtection="1">
      <alignment horizontal="center"/>
    </xf>
    <xf numFmtId="166" fontId="0" fillId="3" borderId="61" xfId="0" applyNumberFormat="1" applyFill="1" applyBorder="1" applyAlignment="1" applyProtection="1">
      <alignment horizontal="center"/>
    </xf>
    <xf numFmtId="166" fontId="0" fillId="3" borderId="21" xfId="0" applyNumberFormat="1" applyFill="1" applyBorder="1" applyAlignment="1" applyProtection="1">
      <alignment horizontal="center"/>
    </xf>
    <xf numFmtId="166" fontId="0" fillId="3" borderId="17" xfId="0" applyNumberFormat="1" applyFill="1" applyBorder="1" applyAlignment="1" applyProtection="1">
      <alignment horizontal="center"/>
    </xf>
    <xf numFmtId="166" fontId="0" fillId="3" borderId="63" xfId="0" applyNumberFormat="1" applyFill="1" applyBorder="1" applyAlignment="1" applyProtection="1">
      <alignment horizontal="center"/>
    </xf>
    <xf numFmtId="166" fontId="0" fillId="3" borderId="23" xfId="0" applyNumberFormat="1" applyFill="1" applyBorder="1" applyAlignment="1" applyProtection="1">
      <alignment horizontal="center"/>
    </xf>
    <xf numFmtId="8" fontId="0" fillId="3" borderId="6" xfId="0" applyNumberFormat="1" applyFill="1" applyBorder="1" applyAlignment="1" applyProtection="1">
      <alignment horizontal="center"/>
    </xf>
    <xf numFmtId="8" fontId="0" fillId="3" borderId="0" xfId="0" applyNumberFormat="1" applyFill="1" applyBorder="1" applyAlignment="1" applyProtection="1">
      <alignment horizontal="center"/>
    </xf>
    <xf numFmtId="0" fontId="40" fillId="3" borderId="0" xfId="0" applyFont="1" applyFill="1" applyProtection="1"/>
    <xf numFmtId="0" fontId="1" fillId="3" borderId="0" xfId="0" applyFont="1" applyFill="1" applyProtection="1"/>
    <xf numFmtId="49" fontId="0" fillId="6" borderId="9" xfId="0" applyNumberFormat="1" applyFill="1" applyBorder="1" applyAlignment="1" applyProtection="1">
      <alignment shrinkToFit="1"/>
      <protection locked="0"/>
    </xf>
    <xf numFmtId="49" fontId="0" fillId="6" borderId="19" xfId="0" applyNumberFormat="1" applyFill="1" applyBorder="1" applyAlignment="1" applyProtection="1">
      <alignment shrinkToFit="1"/>
      <protection locked="0"/>
    </xf>
    <xf numFmtId="49" fontId="0" fillId="6" borderId="10" xfId="0" applyNumberFormat="1" applyFill="1" applyBorder="1" applyAlignment="1" applyProtection="1">
      <alignment shrinkToFit="1"/>
      <protection locked="0"/>
    </xf>
    <xf numFmtId="49" fontId="0" fillId="6" borderId="11" xfId="0" applyNumberFormat="1" applyFill="1" applyBorder="1" applyAlignment="1" applyProtection="1">
      <alignment shrinkToFit="1"/>
      <protection locked="0"/>
    </xf>
    <xf numFmtId="49" fontId="0" fillId="6" borderId="8" xfId="0" applyNumberFormat="1" applyFill="1" applyBorder="1" applyAlignment="1" applyProtection="1">
      <alignment shrinkToFit="1"/>
      <protection locked="0"/>
    </xf>
    <xf numFmtId="49" fontId="0" fillId="6" borderId="12" xfId="0" applyNumberFormat="1" applyFill="1" applyBorder="1" applyAlignment="1" applyProtection="1">
      <alignment shrinkToFit="1"/>
      <protection locked="0"/>
    </xf>
    <xf numFmtId="49" fontId="22" fillId="6" borderId="13" xfId="2" applyNumberFormat="1" applyFill="1" applyBorder="1" applyAlignment="1" applyProtection="1">
      <alignment shrinkToFit="1"/>
      <protection locked="0"/>
    </xf>
    <xf numFmtId="49" fontId="0" fillId="6" borderId="20" xfId="0" applyNumberFormat="1" applyFill="1" applyBorder="1" applyAlignment="1" applyProtection="1">
      <alignment shrinkToFit="1"/>
      <protection locked="0"/>
    </xf>
    <xf numFmtId="49" fontId="0" fillId="6" borderId="14" xfId="0" applyNumberFormat="1" applyFill="1" applyBorder="1" applyAlignment="1" applyProtection="1">
      <alignment shrinkToFit="1"/>
      <protection locked="0"/>
    </xf>
    <xf numFmtId="0" fontId="1" fillId="3" borderId="49" xfId="0" applyFont="1" applyFill="1" applyBorder="1" applyAlignment="1" applyProtection="1">
      <alignment horizontal="left" vertical="center" wrapText="1"/>
    </xf>
    <xf numFmtId="0" fontId="0" fillId="6" borderId="57"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26" fillId="3" borderId="1"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170" fontId="0" fillId="3" borderId="1" xfId="0" applyNumberFormat="1" applyFont="1" applyFill="1" applyBorder="1" applyAlignment="1" applyProtection="1">
      <alignment horizontal="center"/>
    </xf>
    <xf numFmtId="170" fontId="0" fillId="3" borderId="3" xfId="0" applyNumberFormat="1" applyFont="1" applyFill="1" applyBorder="1" applyAlignment="1" applyProtection="1">
      <alignment horizontal="center"/>
    </xf>
    <xf numFmtId="170" fontId="0" fillId="6" borderId="16" xfId="0" applyNumberFormat="1" applyFont="1" applyFill="1" applyBorder="1" applyAlignment="1" applyProtection="1">
      <alignment horizontal="center"/>
      <protection locked="0"/>
    </xf>
    <xf numFmtId="170" fontId="0" fillId="6" borderId="28" xfId="0" applyNumberFormat="1" applyFont="1" applyFill="1" applyBorder="1" applyAlignment="1" applyProtection="1">
      <alignment horizontal="center"/>
      <protection locked="0"/>
    </xf>
    <xf numFmtId="170" fontId="0" fillId="6" borderId="30" xfId="0" applyNumberFormat="1" applyFont="1" applyFill="1" applyBorder="1" applyAlignment="1" applyProtection="1">
      <alignment horizontal="center"/>
      <protection locked="0"/>
    </xf>
    <xf numFmtId="170" fontId="0" fillId="6" borderId="33" xfId="0" applyNumberFormat="1" applyFont="1" applyFill="1" applyBorder="1" applyAlignment="1" applyProtection="1">
      <alignment horizontal="center"/>
      <protection locked="0"/>
    </xf>
    <xf numFmtId="0" fontId="0" fillId="6" borderId="58"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49" fontId="0" fillId="5" borderId="1" xfId="0" applyNumberFormat="1" applyFont="1" applyFill="1" applyBorder="1" applyAlignment="1" applyProtection="1">
      <alignment horizontal="center"/>
      <protection locked="0"/>
    </xf>
    <xf numFmtId="49" fontId="0" fillId="5" borderId="2" xfId="0" applyNumberFormat="1" applyFont="1" applyFill="1" applyBorder="1" applyAlignment="1" applyProtection="1">
      <alignment horizontal="center"/>
      <protection locked="0"/>
    </xf>
    <xf numFmtId="49" fontId="0" fillId="5" borderId="3" xfId="0" applyNumberFormat="1" applyFont="1" applyFill="1" applyBorder="1" applyAlignment="1" applyProtection="1">
      <alignment horizontal="center"/>
      <protection locked="0"/>
    </xf>
    <xf numFmtId="0" fontId="26" fillId="3" borderId="67"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0" fillId="6" borderId="75" xfId="0" applyFill="1" applyBorder="1" applyAlignment="1" applyProtection="1">
      <alignment horizontal="center" vertical="center"/>
      <protection locked="0"/>
    </xf>
    <xf numFmtId="0" fontId="0" fillId="6" borderId="82" xfId="0" applyFill="1" applyBorder="1" applyAlignment="1" applyProtection="1">
      <alignment horizontal="center" vertical="center"/>
      <protection locked="0"/>
    </xf>
    <xf numFmtId="0" fontId="0" fillId="3" borderId="1" xfId="0" applyFill="1" applyBorder="1" applyAlignment="1" applyProtection="1">
      <alignment horizontal="left"/>
    </xf>
    <xf numFmtId="0" fontId="0" fillId="3" borderId="2" xfId="0" applyFill="1" applyBorder="1" applyAlignment="1" applyProtection="1">
      <alignment horizontal="left"/>
    </xf>
    <xf numFmtId="0" fontId="0" fillId="3" borderId="3" xfId="0" applyFill="1" applyBorder="1" applyAlignment="1" applyProtection="1">
      <alignment horizontal="left"/>
    </xf>
    <xf numFmtId="0" fontId="0" fillId="6" borderId="28" xfId="0" applyFill="1" applyBorder="1" applyAlignment="1" applyProtection="1">
      <alignment horizontal="center" vertical="center"/>
      <protection locked="0"/>
    </xf>
    <xf numFmtId="170" fontId="0" fillId="6" borderId="17" xfId="0" applyNumberFormat="1" applyFont="1" applyFill="1" applyBorder="1" applyAlignment="1" applyProtection="1">
      <alignment horizontal="center"/>
      <protection locked="0"/>
    </xf>
    <xf numFmtId="170" fontId="0" fillId="6" borderId="29" xfId="0" applyNumberFormat="1" applyFont="1" applyFill="1" applyBorder="1" applyAlignment="1" applyProtection="1">
      <alignment horizontal="center"/>
      <protection locked="0"/>
    </xf>
    <xf numFmtId="0" fontId="0" fillId="3" borderId="0" xfId="0" applyFont="1" applyFill="1" applyAlignment="1" applyProtection="1">
      <alignment horizontal="left" vertical="center" wrapText="1"/>
    </xf>
    <xf numFmtId="0" fontId="5" fillId="15" borderId="9" xfId="0" applyFont="1" applyFill="1" applyBorder="1" applyAlignment="1" applyProtection="1">
      <alignment horizontal="center" vertical="center"/>
    </xf>
    <xf numFmtId="0" fontId="5" fillId="15" borderId="19" xfId="0" applyFont="1" applyFill="1" applyBorder="1" applyAlignment="1" applyProtection="1">
      <alignment horizontal="center" vertical="center"/>
    </xf>
    <xf numFmtId="0" fontId="5" fillId="15" borderId="10" xfId="0" applyFont="1" applyFill="1" applyBorder="1" applyAlignment="1" applyProtection="1">
      <alignment horizontal="center" vertical="center"/>
    </xf>
    <xf numFmtId="49" fontId="0" fillId="5" borderId="13" xfId="0" applyNumberFormat="1" applyFont="1" applyFill="1" applyBorder="1" applyAlignment="1" applyProtection="1">
      <alignment horizontal="center" shrinkToFit="1"/>
      <protection locked="0"/>
    </xf>
    <xf numFmtId="49" fontId="0" fillId="5" borderId="20" xfId="0" applyNumberFormat="1" applyFont="1" applyFill="1" applyBorder="1" applyAlignment="1" applyProtection="1">
      <alignment horizontal="center" shrinkToFit="1"/>
      <protection locked="0"/>
    </xf>
    <xf numFmtId="49" fontId="0" fillId="5" borderId="14" xfId="0" applyNumberFormat="1" applyFont="1" applyFill="1" applyBorder="1" applyAlignment="1" applyProtection="1">
      <alignment horizontal="center" shrinkToFit="1"/>
      <protection locked="0"/>
    </xf>
    <xf numFmtId="0" fontId="0" fillId="5" borderId="9" xfId="0" applyFill="1" applyBorder="1" applyProtection="1">
      <protection locked="0"/>
    </xf>
    <xf numFmtId="0" fontId="0" fillId="5" borderId="19" xfId="0" applyFill="1" applyBorder="1" applyProtection="1">
      <protection locked="0"/>
    </xf>
    <xf numFmtId="0" fontId="0" fillId="5" borderId="10" xfId="0" applyFill="1" applyBorder="1" applyProtection="1">
      <protection locked="0"/>
    </xf>
    <xf numFmtId="49" fontId="0" fillId="5" borderId="16" xfId="0" applyNumberFormat="1" applyFont="1" applyFill="1" applyBorder="1" applyAlignment="1" applyProtection="1">
      <alignment horizontal="center" shrinkToFit="1"/>
      <protection locked="0"/>
    </xf>
    <xf numFmtId="49" fontId="0" fillId="5" borderId="62" xfId="0" applyNumberFormat="1" applyFont="1" applyFill="1" applyBorder="1" applyAlignment="1" applyProtection="1">
      <alignment horizontal="center" shrinkToFit="1"/>
      <protection locked="0"/>
    </xf>
    <xf numFmtId="49" fontId="0" fillId="5" borderId="28" xfId="0" applyNumberFormat="1" applyFont="1" applyFill="1" applyBorder="1" applyAlignment="1" applyProtection="1">
      <alignment horizontal="center" shrinkToFit="1"/>
      <protection locked="0"/>
    </xf>
    <xf numFmtId="0" fontId="43" fillId="3" borderId="0" xfId="2" applyFont="1" applyFill="1" applyAlignment="1" applyProtection="1">
      <alignment horizontal="left" vertical="top" wrapText="1"/>
    </xf>
    <xf numFmtId="49" fontId="0" fillId="5" borderId="9" xfId="0" applyNumberFormat="1" applyFont="1" applyFill="1" applyBorder="1" applyAlignment="1" applyProtection="1">
      <alignment horizontal="center" shrinkToFit="1"/>
      <protection locked="0"/>
    </xf>
    <xf numFmtId="49" fontId="0" fillId="5" borderId="19" xfId="0" applyNumberFormat="1" applyFont="1" applyFill="1" applyBorder="1" applyAlignment="1" applyProtection="1">
      <alignment horizontal="center" shrinkToFit="1"/>
      <protection locked="0"/>
    </xf>
    <xf numFmtId="49" fontId="0" fillId="5" borderId="10" xfId="0" applyNumberFormat="1" applyFont="1" applyFill="1" applyBorder="1" applyAlignment="1" applyProtection="1">
      <alignment horizontal="center" shrinkToFit="1"/>
      <protection locked="0"/>
    </xf>
    <xf numFmtId="49" fontId="0" fillId="5" borderId="11" xfId="0" applyNumberFormat="1" applyFont="1" applyFill="1" applyBorder="1" applyAlignment="1" applyProtection="1">
      <alignment horizontal="center" shrinkToFit="1"/>
      <protection locked="0"/>
    </xf>
    <xf numFmtId="49" fontId="0" fillId="5" borderId="8" xfId="0" applyNumberFormat="1" applyFont="1" applyFill="1" applyBorder="1" applyAlignment="1" applyProtection="1">
      <alignment horizontal="center" shrinkToFit="1"/>
      <protection locked="0"/>
    </xf>
    <xf numFmtId="49" fontId="0" fillId="5" borderId="12" xfId="0" applyNumberFormat="1" applyFont="1" applyFill="1" applyBorder="1" applyAlignment="1" applyProtection="1">
      <alignment horizontal="center" shrinkToFit="1"/>
      <protection locked="0"/>
    </xf>
    <xf numFmtId="0" fontId="5" fillId="16" borderId="15" xfId="0" applyFont="1" applyFill="1" applyBorder="1" applyAlignment="1" applyProtection="1">
      <alignment horizontal="center" vertical="center"/>
    </xf>
    <xf numFmtId="0" fontId="5" fillId="16" borderId="61" xfId="0" applyFont="1" applyFill="1" applyBorder="1" applyAlignment="1" applyProtection="1">
      <alignment horizontal="center" vertical="center"/>
    </xf>
    <xf numFmtId="0" fontId="5" fillId="16" borderId="43" xfId="0" applyFont="1" applyFill="1" applyBorder="1" applyAlignment="1" applyProtection="1">
      <alignment horizontal="center" vertical="center"/>
    </xf>
    <xf numFmtId="0" fontId="0" fillId="3" borderId="6" xfId="0" applyFill="1" applyBorder="1" applyAlignment="1">
      <alignment horizontal="left" vertical="center" indent="1" shrinkToFit="1"/>
    </xf>
    <xf numFmtId="0" fontId="0" fillId="3" borderId="0" xfId="0" applyFill="1" applyBorder="1" applyAlignment="1">
      <alignment horizontal="left" vertical="center" indent="1" shrinkToFit="1"/>
    </xf>
    <xf numFmtId="0" fontId="1" fillId="3" borderId="0" xfId="0" applyFont="1" applyFill="1" applyAlignment="1">
      <alignment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78" xfId="0" applyFont="1" applyFill="1" applyBorder="1" applyAlignment="1" applyProtection="1">
      <alignment horizontal="center" vertical="center" wrapText="1"/>
    </xf>
    <xf numFmtId="0" fontId="0" fillId="3" borderId="42" xfId="0" applyFont="1" applyFill="1" applyBorder="1" applyAlignment="1" applyProtection="1">
      <alignment horizontal="center" vertical="center" wrapText="1"/>
    </xf>
    <xf numFmtId="0" fontId="0" fillId="3" borderId="55" xfId="0" applyFont="1" applyFill="1" applyBorder="1" applyAlignment="1" applyProtection="1">
      <alignment horizontal="center" vertical="center" wrapText="1"/>
    </xf>
    <xf numFmtId="0" fontId="0" fillId="3" borderId="15" xfId="0" applyFill="1" applyBorder="1" applyAlignment="1">
      <alignment horizontal="center" vertical="center"/>
    </xf>
    <xf numFmtId="0" fontId="0" fillId="3" borderId="61" xfId="0" applyFill="1" applyBorder="1" applyAlignment="1">
      <alignment horizontal="center" vertical="center"/>
    </xf>
    <xf numFmtId="0" fontId="0" fillId="3" borderId="21" xfId="0" applyFill="1" applyBorder="1" applyAlignment="1">
      <alignment horizontal="center" vertical="center"/>
    </xf>
    <xf numFmtId="0" fontId="0" fillId="3" borderId="17" xfId="0" applyFill="1" applyBorder="1" applyAlignment="1">
      <alignment horizontal="center" vertical="center"/>
    </xf>
    <xf numFmtId="0" fontId="0" fillId="3" borderId="63" xfId="0" applyFill="1" applyBorder="1" applyAlignment="1">
      <alignment horizontal="center" vertical="center"/>
    </xf>
    <xf numFmtId="0" fontId="0" fillId="3" borderId="23" xfId="0" applyFill="1" applyBorder="1" applyAlignment="1">
      <alignment horizontal="center" vertical="center"/>
    </xf>
    <xf numFmtId="0" fontId="6" fillId="16" borderId="15" xfId="0" applyFont="1" applyFill="1" applyBorder="1" applyAlignment="1">
      <alignment horizontal="center" vertical="center"/>
    </xf>
    <xf numFmtId="0" fontId="6" fillId="16" borderId="61" xfId="0" applyFont="1" applyFill="1" applyBorder="1" applyAlignment="1">
      <alignment horizontal="center" vertical="center"/>
    </xf>
    <xf numFmtId="0" fontId="6" fillId="15" borderId="15" xfId="0" applyFont="1" applyFill="1" applyBorder="1" applyAlignment="1">
      <alignment horizontal="center" vertical="center"/>
    </xf>
    <xf numFmtId="0" fontId="6" fillId="15" borderId="61" xfId="0" applyFont="1" applyFill="1" applyBorder="1" applyAlignment="1">
      <alignment horizontal="center" vertical="center"/>
    </xf>
    <xf numFmtId="0" fontId="6" fillId="15" borderId="43"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0" fillId="3" borderId="5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0" fillId="0" borderId="11" xfId="0" applyNumberFormat="1" applyFont="1" applyFill="1" applyBorder="1" applyAlignment="1">
      <alignment horizontal="center" vertical="center"/>
    </xf>
    <xf numFmtId="0" fontId="0" fillId="0" borderId="8"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6" fillId="15" borderId="9" xfId="0" applyFont="1" applyFill="1" applyBorder="1" applyAlignment="1">
      <alignment horizontal="center" vertical="center"/>
    </xf>
    <xf numFmtId="0" fontId="6" fillId="15" borderId="19" xfId="0" applyFont="1" applyFill="1" applyBorder="1" applyAlignment="1">
      <alignment horizontal="center" vertical="center"/>
    </xf>
    <xf numFmtId="0" fontId="6" fillId="15" borderId="56" xfId="0" applyFont="1" applyFill="1" applyBorder="1" applyAlignment="1">
      <alignment horizontal="center" vertical="center"/>
    </xf>
    <xf numFmtId="0" fontId="6" fillId="3" borderId="78" xfId="0" applyFont="1" applyFill="1" applyBorder="1" applyAlignment="1">
      <alignment horizontal="center" wrapText="1"/>
    </xf>
    <xf numFmtId="0" fontId="6" fillId="3" borderId="42" xfId="0" applyFont="1" applyFill="1" applyBorder="1" applyAlignment="1">
      <alignment horizontal="center" wrapText="1"/>
    </xf>
    <xf numFmtId="0" fontId="6" fillId="16" borderId="15"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0" fillId="3" borderId="44"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46" xfId="0" applyFont="1" applyFill="1" applyBorder="1" applyAlignment="1">
      <alignment horizontal="center" vertical="center" wrapText="1"/>
    </xf>
    <xf numFmtId="0" fontId="6" fillId="3" borderId="5" xfId="0" applyFont="1" applyFill="1" applyBorder="1" applyAlignment="1">
      <alignment horizontal="center" wrapText="1"/>
    </xf>
    <xf numFmtId="0" fontId="6" fillId="3" borderId="47" xfId="0" applyFont="1" applyFill="1" applyBorder="1" applyAlignment="1">
      <alignment horizontal="center" wrapText="1"/>
    </xf>
    <xf numFmtId="0" fontId="6" fillId="3" borderId="77" xfId="0" applyFont="1" applyFill="1" applyBorder="1" applyAlignment="1">
      <alignment horizontal="center" wrapText="1"/>
    </xf>
    <xf numFmtId="0" fontId="6" fillId="3" borderId="40" xfId="0" applyFont="1" applyFill="1" applyBorder="1" applyAlignment="1">
      <alignment horizontal="center" wrapText="1"/>
    </xf>
    <xf numFmtId="0" fontId="50" fillId="19" borderId="4" xfId="0" applyFont="1" applyFill="1" applyBorder="1" applyAlignment="1">
      <alignment horizontal="center" vertical="center" wrapText="1"/>
    </xf>
    <xf numFmtId="0" fontId="50" fillId="19" borderId="7" xfId="0" applyFont="1" applyFill="1" applyBorder="1" applyAlignment="1">
      <alignment horizontal="center" vertical="center" wrapText="1"/>
    </xf>
    <xf numFmtId="0" fontId="50" fillId="19" borderId="5" xfId="0" applyFont="1" applyFill="1" applyBorder="1" applyAlignment="1">
      <alignment horizontal="center" vertical="center" wrapText="1"/>
    </xf>
    <xf numFmtId="0" fontId="50" fillId="19" borderId="6" xfId="0" applyFont="1" applyFill="1" applyBorder="1" applyAlignment="1">
      <alignment horizontal="center" vertical="center" wrapText="1"/>
    </xf>
    <xf numFmtId="0" fontId="50" fillId="19" borderId="0" xfId="0" applyFont="1" applyFill="1" applyBorder="1" applyAlignment="1">
      <alignment horizontal="center" vertical="center" wrapText="1"/>
    </xf>
    <xf numFmtId="0" fontId="50" fillId="19" borderId="47" xfId="0" applyFont="1" applyFill="1" applyBorder="1" applyAlignment="1">
      <alignment horizontal="center" vertical="center" wrapText="1"/>
    </xf>
    <xf numFmtId="0" fontId="50" fillId="19" borderId="48" xfId="0" applyFont="1" applyFill="1" applyBorder="1" applyAlignment="1">
      <alignment horizontal="center" vertical="center" wrapText="1"/>
    </xf>
    <xf numFmtId="0" fontId="50" fillId="19" borderId="49" xfId="0" applyFont="1" applyFill="1" applyBorder="1" applyAlignment="1">
      <alignment horizontal="center" vertical="center" wrapText="1"/>
    </xf>
    <xf numFmtId="0" fontId="50" fillId="19" borderId="50" xfId="0" applyFont="1" applyFill="1" applyBorder="1" applyAlignment="1">
      <alignment horizontal="center" vertical="center" wrapText="1"/>
    </xf>
    <xf numFmtId="0" fontId="0" fillId="6" borderId="17" xfId="0" applyFill="1" applyBorder="1" applyAlignment="1" applyProtection="1">
      <alignment horizontal="center" vertical="center"/>
      <protection locked="0"/>
    </xf>
    <xf numFmtId="0" fontId="0" fillId="6" borderId="29"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6" fillId="3" borderId="52" xfId="0" applyFont="1" applyFill="1" applyBorder="1" applyAlignment="1">
      <alignment horizontal="center" vertical="center"/>
    </xf>
    <xf numFmtId="0" fontId="6" fillId="3" borderId="54" xfId="0" applyFont="1" applyFill="1" applyBorder="1" applyAlignment="1">
      <alignment horizontal="center" vertical="center"/>
    </xf>
    <xf numFmtId="0" fontId="1"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43" xfId="0" applyFont="1" applyFill="1" applyBorder="1" applyAlignment="1">
      <alignment horizontal="center" vertical="center"/>
    </xf>
    <xf numFmtId="0" fontId="1" fillId="18" borderId="0" xfId="0" applyFont="1" applyFill="1" applyAlignment="1">
      <alignment vertical="center"/>
    </xf>
    <xf numFmtId="0" fontId="6" fillId="3" borderId="44" xfId="0" applyFont="1" applyFill="1" applyBorder="1" applyAlignment="1">
      <alignment horizontal="center" wrapText="1"/>
    </xf>
    <xf numFmtId="0" fontId="6" fillId="3" borderId="41" xfId="0" applyFont="1" applyFill="1" applyBorder="1" applyAlignment="1">
      <alignment horizontal="center" wrapText="1"/>
    </xf>
    <xf numFmtId="0" fontId="0" fillId="3" borderId="44" xfId="0" applyFont="1" applyFill="1" applyBorder="1" applyAlignment="1" applyProtection="1">
      <alignment horizontal="center" vertical="center" wrapText="1"/>
    </xf>
    <xf numFmtId="0" fontId="0" fillId="3" borderId="41" xfId="0" applyFont="1" applyFill="1" applyBorder="1" applyAlignment="1" applyProtection="1">
      <alignment horizontal="center" vertical="center" wrapText="1"/>
    </xf>
    <xf numFmtId="0" fontId="0" fillId="3" borderId="46" xfId="0" applyFont="1" applyFill="1" applyBorder="1" applyAlignment="1" applyProtection="1">
      <alignment horizontal="center" vertical="center" wrapText="1"/>
    </xf>
    <xf numFmtId="0" fontId="0" fillId="3" borderId="5"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0" fillId="3" borderId="0" xfId="0" applyFill="1" applyAlignment="1">
      <alignment horizontal="left" vertical="center" indent="1" shrinkToFit="1"/>
    </xf>
    <xf numFmtId="3" fontId="8" fillId="0" borderId="11" xfId="0" applyNumberFormat="1" applyFont="1" applyFill="1" applyBorder="1" applyAlignment="1" applyProtection="1">
      <alignment horizontal="center" vertical="center" shrinkToFit="1"/>
      <protection locked="0"/>
    </xf>
    <xf numFmtId="3" fontId="8" fillId="0" borderId="8" xfId="0" applyNumberFormat="1" applyFont="1" applyFill="1" applyBorder="1" applyAlignment="1" applyProtection="1">
      <alignment horizontal="center" vertical="center" shrinkToFit="1"/>
      <protection locked="0"/>
    </xf>
    <xf numFmtId="3" fontId="8" fillId="0" borderId="9" xfId="0" applyNumberFormat="1" applyFont="1" applyFill="1" applyBorder="1" applyAlignment="1" applyProtection="1">
      <alignment horizontal="center" vertical="center" shrinkToFit="1"/>
      <protection locked="0"/>
    </xf>
    <xf numFmtId="3" fontId="8" fillId="0" borderId="19" xfId="0" applyNumberFormat="1" applyFont="1" applyFill="1" applyBorder="1" applyAlignment="1" applyProtection="1">
      <alignment horizontal="center" vertical="center" shrinkToFit="1"/>
      <protection locked="0"/>
    </xf>
    <xf numFmtId="3" fontId="8" fillId="0" borderId="13" xfId="0" applyNumberFormat="1" applyFont="1" applyFill="1" applyBorder="1" applyAlignment="1" applyProtection="1">
      <alignment horizontal="center" vertical="center" shrinkToFit="1"/>
      <protection locked="0"/>
    </xf>
    <xf numFmtId="3" fontId="8" fillId="0" borderId="20" xfId="0" applyNumberFormat="1" applyFont="1" applyFill="1" applyBorder="1" applyAlignment="1" applyProtection="1">
      <alignment horizontal="center" vertical="center" shrinkToFit="1"/>
      <protection locked="0"/>
    </xf>
    <xf numFmtId="0" fontId="6" fillId="3" borderId="44" xfId="0" applyFont="1" applyFill="1" applyBorder="1" applyAlignment="1">
      <alignment horizontal="center" vertical="center" wrapText="1"/>
    </xf>
    <xf numFmtId="0" fontId="6" fillId="3" borderId="41" xfId="0" applyFont="1" applyFill="1" applyBorder="1" applyAlignment="1">
      <alignment horizontal="center" vertical="center"/>
    </xf>
    <xf numFmtId="0" fontId="1" fillId="3" borderId="0" xfId="0" applyFont="1" applyFill="1" applyAlignment="1" applyProtection="1">
      <alignment horizontal="left" vertical="center"/>
    </xf>
    <xf numFmtId="0" fontId="0" fillId="3" borderId="4" xfId="0" applyFont="1" applyFill="1" applyBorder="1" applyAlignment="1" applyProtection="1">
      <alignment horizontal="left" vertical="center" wrapText="1"/>
    </xf>
    <xf numFmtId="0" fontId="0" fillId="3" borderId="7" xfId="0" applyFont="1" applyFill="1" applyBorder="1" applyAlignment="1" applyProtection="1">
      <alignment horizontal="left" vertical="center" wrapText="1"/>
    </xf>
    <xf numFmtId="0" fontId="6" fillId="16" borderId="52" xfId="0" applyFont="1" applyFill="1" applyBorder="1" applyAlignment="1" applyProtection="1">
      <alignment horizontal="center" vertical="center" wrapText="1"/>
    </xf>
    <xf numFmtId="0" fontId="6" fillId="16" borderId="53" xfId="0" applyFont="1" applyFill="1" applyBorder="1" applyAlignment="1" applyProtection="1">
      <alignment horizontal="center" vertical="center" wrapText="1"/>
    </xf>
    <xf numFmtId="0" fontId="6" fillId="15" borderId="9" xfId="0" applyFont="1" applyFill="1" applyBorder="1" applyAlignment="1" applyProtection="1">
      <alignment horizontal="center" vertical="center"/>
    </xf>
    <xf numFmtId="0" fontId="6" fillId="15" borderId="19" xfId="0" applyFont="1" applyFill="1" applyBorder="1" applyAlignment="1" applyProtection="1">
      <alignment horizontal="center" vertical="center"/>
    </xf>
    <xf numFmtId="0" fontId="6" fillId="15" borderId="56" xfId="0" applyFont="1" applyFill="1" applyBorder="1" applyAlignment="1" applyProtection="1">
      <alignment horizontal="center" vertical="center"/>
    </xf>
    <xf numFmtId="0" fontId="6" fillId="3" borderId="27"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0" fillId="3" borderId="2"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0" fillId="3" borderId="3" xfId="0" applyFont="1" applyFill="1" applyBorder="1" applyAlignment="1">
      <alignment horizontal="center" vertical="center"/>
    </xf>
    <xf numFmtId="0" fontId="6" fillId="3" borderId="7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0" fillId="3" borderId="27" xfId="0" applyFont="1" applyFill="1" applyBorder="1" applyAlignment="1" applyProtection="1">
      <alignment horizontal="center" vertical="center" wrapText="1"/>
    </xf>
    <xf numFmtId="0" fontId="0" fillId="3" borderId="39" xfId="0" applyFont="1" applyFill="1" applyBorder="1" applyAlignment="1" applyProtection="1">
      <alignment horizontal="center" vertical="center" wrapText="1"/>
    </xf>
    <xf numFmtId="0" fontId="0" fillId="3" borderId="45" xfId="0" applyFont="1" applyFill="1" applyBorder="1" applyAlignment="1" applyProtection="1">
      <alignment horizontal="center" vertical="center" wrapText="1"/>
    </xf>
    <xf numFmtId="0" fontId="6" fillId="16" borderId="15" xfId="0" applyFont="1" applyFill="1" applyBorder="1" applyAlignment="1" applyProtection="1">
      <alignment horizontal="center" vertical="center"/>
    </xf>
    <xf numFmtId="0" fontId="6" fillId="16" borderId="43" xfId="0" applyFont="1" applyFill="1" applyBorder="1" applyAlignment="1" applyProtection="1">
      <alignment horizontal="center" vertical="center"/>
    </xf>
    <xf numFmtId="0" fontId="0" fillId="3" borderId="27" xfId="0" applyFont="1" applyFill="1" applyBorder="1" applyAlignment="1" applyProtection="1">
      <alignment vertical="center" wrapText="1"/>
    </xf>
    <xf numFmtId="0" fontId="0" fillId="3" borderId="39" xfId="0" applyFont="1" applyFill="1" applyBorder="1" applyAlignment="1" applyProtection="1">
      <alignment vertical="center" wrapText="1"/>
    </xf>
    <xf numFmtId="0" fontId="0" fillId="3" borderId="45" xfId="0" applyFont="1" applyFill="1" applyBorder="1" applyAlignment="1" applyProtection="1">
      <alignment vertical="center" wrapText="1"/>
    </xf>
    <xf numFmtId="0" fontId="0" fillId="3" borderId="52" xfId="0" applyFont="1" applyFill="1" applyBorder="1" applyAlignment="1" applyProtection="1">
      <alignment horizontal="center" vertical="center" wrapText="1"/>
    </xf>
    <xf numFmtId="0" fontId="0" fillId="3" borderId="53" xfId="0" applyFont="1" applyFill="1" applyBorder="1" applyAlignment="1" applyProtection="1">
      <alignment horizontal="center" vertical="center" wrapText="1"/>
    </xf>
    <xf numFmtId="0" fontId="0" fillId="3" borderId="54" xfId="0" applyFont="1" applyFill="1" applyBorder="1" applyAlignment="1" applyProtection="1">
      <alignment horizontal="center" vertical="center" wrapText="1"/>
    </xf>
    <xf numFmtId="0" fontId="6" fillId="3" borderId="41" xfId="0" applyFont="1" applyFill="1" applyBorder="1" applyAlignment="1">
      <alignment horizontal="center" vertical="center" wrapText="1"/>
    </xf>
    <xf numFmtId="0" fontId="6" fillId="3" borderId="78"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1" fillId="18" borderId="0" xfId="0" applyFont="1" applyFill="1" applyAlignment="1">
      <alignment horizontal="left" vertical="center"/>
    </xf>
    <xf numFmtId="0" fontId="6" fillId="16" borderId="27"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6" fillId="15" borderId="44" xfId="0" applyFont="1" applyFill="1" applyBorder="1" applyAlignment="1">
      <alignment horizontal="center" vertical="center" wrapText="1"/>
    </xf>
    <xf numFmtId="0" fontId="6" fillId="15" borderId="41" xfId="0" applyFont="1" applyFill="1" applyBorder="1" applyAlignment="1">
      <alignment horizontal="center" vertical="center" wrapText="1"/>
    </xf>
    <xf numFmtId="0" fontId="6" fillId="16" borderId="43" xfId="0" applyFont="1" applyFill="1" applyBorder="1" applyAlignment="1">
      <alignment horizontal="center" vertical="center"/>
    </xf>
    <xf numFmtId="0" fontId="6" fillId="15" borderId="31" xfId="0" applyFont="1" applyFill="1" applyBorder="1" applyAlignment="1">
      <alignment horizontal="center" vertical="center"/>
    </xf>
    <xf numFmtId="0" fontId="6" fillId="15" borderId="32" xfId="0" applyFont="1" applyFill="1" applyBorder="1" applyAlignment="1">
      <alignment horizontal="center" vertical="center"/>
    </xf>
    <xf numFmtId="167" fontId="0" fillId="0" borderId="31" xfId="0" applyNumberFormat="1" applyFont="1" applyFill="1" applyBorder="1" applyAlignment="1">
      <alignment horizontal="center" vertical="center"/>
    </xf>
    <xf numFmtId="167" fontId="0" fillId="0" borderId="74" xfId="0" applyNumberFormat="1" applyFont="1" applyFill="1" applyBorder="1" applyAlignment="1">
      <alignment horizontal="center" vertical="center"/>
    </xf>
    <xf numFmtId="167" fontId="0" fillId="0" borderId="11" xfId="0" applyNumberFormat="1" applyFont="1" applyFill="1" applyBorder="1" applyAlignment="1">
      <alignment horizontal="center" vertical="center"/>
    </xf>
    <xf numFmtId="167" fontId="0" fillId="0" borderId="8" xfId="0" applyNumberFormat="1" applyFont="1" applyFill="1" applyBorder="1" applyAlignment="1">
      <alignment horizontal="center" vertical="center"/>
    </xf>
    <xf numFmtId="167" fontId="0" fillId="0" borderId="16" xfId="0" applyNumberFormat="1" applyFont="1" applyFill="1" applyBorder="1" applyAlignment="1">
      <alignment horizontal="center" vertical="center"/>
    </xf>
    <xf numFmtId="167" fontId="0" fillId="0" borderId="22" xfId="0" applyNumberFormat="1" applyFont="1" applyFill="1" applyBorder="1" applyAlignment="1">
      <alignment horizontal="center" vertical="center"/>
    </xf>
    <xf numFmtId="167" fontId="0" fillId="0" borderId="17" xfId="0" applyNumberFormat="1" applyFont="1" applyFill="1" applyBorder="1" applyAlignment="1">
      <alignment horizontal="center" vertical="center"/>
    </xf>
    <xf numFmtId="167" fontId="0" fillId="0" borderId="23" xfId="0" applyNumberFormat="1" applyFont="1" applyFill="1" applyBorder="1" applyAlignment="1">
      <alignment horizontal="center" vertical="center"/>
    </xf>
    <xf numFmtId="0" fontId="6" fillId="3" borderId="50"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60" xfId="0" applyFont="1" applyFill="1" applyBorder="1" applyAlignment="1">
      <alignment horizontal="center" vertical="center"/>
    </xf>
    <xf numFmtId="0" fontId="1" fillId="3" borderId="0" xfId="0" applyFont="1" applyFill="1" applyAlignment="1" applyProtection="1">
      <alignment horizontal="left" vertical="center" wrapText="1"/>
    </xf>
    <xf numFmtId="0" fontId="0" fillId="15" borderId="15" xfId="0" applyFill="1" applyBorder="1" applyAlignment="1" applyProtection="1">
      <alignment horizontal="center" vertical="center"/>
    </xf>
    <xf numFmtId="0" fontId="0" fillId="15" borderId="61" xfId="0" applyFill="1" applyBorder="1" applyAlignment="1" applyProtection="1">
      <alignment horizontal="center" vertical="center"/>
    </xf>
    <xf numFmtId="0" fontId="0" fillId="15" borderId="43" xfId="0" applyFill="1" applyBorder="1" applyAlignment="1" applyProtection="1">
      <alignment horizontal="center" vertical="center"/>
    </xf>
    <xf numFmtId="0" fontId="0" fillId="16" borderId="15" xfId="0" applyFill="1" applyBorder="1" applyAlignment="1" applyProtection="1">
      <alignment horizontal="center" vertical="center"/>
    </xf>
    <xf numFmtId="0" fontId="0" fillId="16" borderId="61" xfId="0" applyFill="1" applyBorder="1" applyAlignment="1" applyProtection="1">
      <alignment horizontal="center" vertical="center"/>
    </xf>
    <xf numFmtId="0" fontId="0" fillId="16" borderId="43" xfId="0" applyFill="1" applyBorder="1" applyAlignment="1" applyProtection="1">
      <alignment horizontal="center" vertical="center"/>
    </xf>
    <xf numFmtId="0" fontId="1" fillId="3" borderId="0" xfId="0" applyFont="1" applyFill="1" applyAlignment="1" applyProtection="1">
      <alignment vertical="center"/>
    </xf>
    <xf numFmtId="0" fontId="0" fillId="15" borderId="27" xfId="0" applyFill="1" applyBorder="1" applyAlignment="1" applyProtection="1">
      <alignment horizontal="center" vertical="center"/>
    </xf>
    <xf numFmtId="0" fontId="0" fillId="15" borderId="77" xfId="0" applyFill="1" applyBorder="1" applyAlignment="1" applyProtection="1">
      <alignment horizontal="center" vertical="center"/>
    </xf>
    <xf numFmtId="0" fontId="0" fillId="15" borderId="78" xfId="0" applyFill="1" applyBorder="1" applyAlignment="1" applyProtection="1">
      <alignment horizontal="center" vertical="center"/>
    </xf>
    <xf numFmtId="0" fontId="0" fillId="16" borderId="27" xfId="0" applyFill="1" applyBorder="1" applyAlignment="1" applyProtection="1">
      <alignment horizontal="center" vertical="center"/>
    </xf>
    <xf numFmtId="0" fontId="0" fillId="16" borderId="77" xfId="0" applyFill="1" applyBorder="1" applyAlignment="1" applyProtection="1">
      <alignment horizontal="center" vertical="center"/>
    </xf>
    <xf numFmtId="0" fontId="0" fillId="16" borderId="44" xfId="0" applyFill="1" applyBorder="1" applyAlignment="1" applyProtection="1">
      <alignment horizontal="center" vertical="center"/>
    </xf>
    <xf numFmtId="0" fontId="0" fillId="15" borderId="9" xfId="0" applyFill="1" applyBorder="1" applyAlignment="1" applyProtection="1">
      <alignment horizontal="center" vertical="center"/>
    </xf>
    <xf numFmtId="0" fontId="0" fillId="15" borderId="19" xfId="0" applyFill="1" applyBorder="1" applyAlignment="1" applyProtection="1">
      <alignment horizontal="center" vertical="center"/>
    </xf>
    <xf numFmtId="0" fontId="0" fillId="15" borderId="56" xfId="0" applyFill="1" applyBorder="1" applyAlignment="1" applyProtection="1">
      <alignment horizontal="center" vertical="center"/>
    </xf>
    <xf numFmtId="0" fontId="0" fillId="16" borderId="9" xfId="0" applyFill="1" applyBorder="1" applyAlignment="1" applyProtection="1">
      <alignment horizontal="center" vertical="center"/>
    </xf>
    <xf numFmtId="0" fontId="0" fillId="16" borderId="19" xfId="0" applyFill="1" applyBorder="1" applyAlignment="1" applyProtection="1">
      <alignment horizontal="center" vertical="center"/>
    </xf>
    <xf numFmtId="0" fontId="0" fillId="16" borderId="10"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0" xfId="0" applyFill="1" applyAlignment="1" applyProtection="1">
      <alignment horizontal="center" vertical="center"/>
    </xf>
    <xf numFmtId="0" fontId="0" fillId="15" borderId="9" xfId="0" applyFill="1" applyBorder="1" applyAlignment="1">
      <alignment horizontal="center" vertical="center"/>
    </xf>
    <xf numFmtId="0" fontId="0" fillId="15" borderId="19" xfId="0" applyFill="1" applyBorder="1" applyAlignment="1">
      <alignment horizontal="center" vertical="center"/>
    </xf>
    <xf numFmtId="0" fontId="0" fillId="15" borderId="56" xfId="0" applyFill="1" applyBorder="1" applyAlignment="1">
      <alignment horizontal="center" vertical="center"/>
    </xf>
    <xf numFmtId="0" fontId="0" fillId="16" borderId="9" xfId="0" applyFill="1" applyBorder="1" applyAlignment="1">
      <alignment horizontal="center" vertical="center"/>
    </xf>
    <xf numFmtId="0" fontId="0" fillId="16" borderId="19" xfId="0" applyFill="1" applyBorder="1" applyAlignment="1">
      <alignment horizontal="center" vertical="center"/>
    </xf>
    <xf numFmtId="0" fontId="0" fillId="16" borderId="10" xfId="0" applyFill="1" applyBorder="1" applyAlignment="1">
      <alignment horizontal="center" vertical="center"/>
    </xf>
    <xf numFmtId="0" fontId="6" fillId="3" borderId="34"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30" xfId="0" applyFont="1" applyFill="1" applyBorder="1" applyAlignment="1">
      <alignment horizontal="center" vertical="center"/>
    </xf>
    <xf numFmtId="0" fontId="8" fillId="3" borderId="0" xfId="0" applyFont="1" applyFill="1" applyAlignment="1">
      <alignment horizontal="left" vertical="center" wrapText="1"/>
    </xf>
    <xf numFmtId="0" fontId="0" fillId="3" borderId="17" xfId="0" applyFill="1" applyBorder="1" applyAlignment="1">
      <alignment horizontal="left" vertical="center"/>
    </xf>
    <xf numFmtId="0" fontId="0" fillId="3" borderId="23" xfId="0" applyFill="1" applyBorder="1" applyAlignment="1">
      <alignment horizontal="left" vertical="center"/>
    </xf>
    <xf numFmtId="0" fontId="0" fillId="3" borderId="34" xfId="0" applyFill="1" applyBorder="1" applyAlignment="1">
      <alignment horizontal="center" vertical="center"/>
    </xf>
    <xf numFmtId="0" fontId="0" fillId="3" borderId="83" xfId="0" applyFill="1" applyBorder="1" applyAlignment="1">
      <alignment horizontal="center" vertical="center"/>
    </xf>
    <xf numFmtId="0" fontId="0" fillId="3" borderId="72" xfId="0" applyFill="1" applyBorder="1" applyAlignment="1">
      <alignment horizontal="center" vertical="center"/>
    </xf>
    <xf numFmtId="8" fontId="0" fillId="0" borderId="70" xfId="0" applyNumberFormat="1" applyFill="1" applyBorder="1" applyAlignment="1">
      <alignment horizontal="center" vertical="center"/>
    </xf>
    <xf numFmtId="8" fontId="0" fillId="0" borderId="37" xfId="0" applyNumberFormat="1" applyFill="1" applyBorder="1" applyAlignment="1">
      <alignment horizontal="center" vertical="center"/>
    </xf>
    <xf numFmtId="0" fontId="0" fillId="3" borderId="18" xfId="0" applyFill="1" applyBorder="1" applyAlignment="1">
      <alignment horizontal="center" vertical="center"/>
    </xf>
    <xf numFmtId="0" fontId="0" fillId="3" borderId="66" xfId="0" applyFill="1" applyBorder="1" applyAlignment="1">
      <alignment horizontal="center" vertical="center"/>
    </xf>
    <xf numFmtId="8" fontId="0" fillId="3" borderId="66" xfId="0" applyNumberFormat="1" applyFill="1" applyBorder="1" applyAlignment="1">
      <alignment horizontal="center" vertical="center"/>
    </xf>
    <xf numFmtId="8" fontId="0" fillId="3" borderId="64" xfId="0" applyNumberFormat="1" applyFill="1" applyBorder="1" applyAlignment="1">
      <alignment horizontal="center" vertical="center"/>
    </xf>
    <xf numFmtId="0" fontId="0" fillId="3" borderId="15" xfId="0" applyFill="1" applyBorder="1" applyAlignment="1">
      <alignment horizontal="left" vertical="center"/>
    </xf>
    <xf numFmtId="0" fontId="0" fillId="3" borderId="21" xfId="0" applyFill="1" applyBorder="1" applyAlignment="1">
      <alignment horizontal="left" vertical="center"/>
    </xf>
    <xf numFmtId="8" fontId="5" fillId="0" borderId="56" xfId="0" applyNumberFormat="1" applyFont="1" applyFill="1" applyBorder="1" applyAlignment="1">
      <alignment horizontal="center" vertical="center"/>
    </xf>
    <xf numFmtId="8" fontId="5" fillId="0" borderId="43" xfId="0" applyNumberFormat="1" applyFont="1" applyFill="1" applyBorder="1" applyAlignment="1">
      <alignment horizontal="center" vertical="center"/>
    </xf>
    <xf numFmtId="0" fontId="6" fillId="3" borderId="16" xfId="0" applyFont="1" applyFill="1" applyBorder="1" applyAlignment="1">
      <alignment horizontal="left" vertical="center"/>
    </xf>
    <xf numFmtId="0" fontId="6" fillId="3" borderId="28" xfId="0" applyFont="1" applyFill="1" applyBorder="1" applyAlignment="1">
      <alignment horizontal="left" vertical="center"/>
    </xf>
    <xf numFmtId="0" fontId="6" fillId="3" borderId="17" xfId="0" applyFont="1" applyFill="1" applyBorder="1" applyAlignment="1">
      <alignment horizontal="left" vertical="center" wrapText="1" indent="1"/>
    </xf>
    <xf numFmtId="0" fontId="6" fillId="3" borderId="29" xfId="0" applyFont="1" applyFill="1" applyBorder="1" applyAlignment="1">
      <alignment horizontal="left" vertical="center" wrapText="1" indent="1"/>
    </xf>
    <xf numFmtId="0" fontId="6" fillId="9" borderId="15" xfId="0" applyFont="1" applyFill="1" applyBorder="1" applyAlignment="1">
      <alignment horizontal="left" vertical="center" wrapText="1"/>
    </xf>
    <xf numFmtId="0" fontId="6" fillId="9" borderId="43" xfId="0" applyFont="1" applyFill="1" applyBorder="1" applyAlignment="1">
      <alignment horizontal="left" vertical="center" wrapText="1"/>
    </xf>
    <xf numFmtId="0" fontId="38" fillId="3" borderId="15" xfId="0" applyFont="1" applyFill="1" applyBorder="1" applyAlignment="1">
      <alignment horizontal="left" vertical="center"/>
    </xf>
    <xf numFmtId="0" fontId="38" fillId="3" borderId="61" xfId="0" applyFont="1" applyFill="1" applyBorder="1" applyAlignment="1">
      <alignment horizontal="left" vertical="center"/>
    </xf>
    <xf numFmtId="0" fontId="38" fillId="3" borderId="43" xfId="0" applyFont="1" applyFill="1" applyBorder="1" applyAlignment="1">
      <alignment horizontal="left" vertical="center"/>
    </xf>
    <xf numFmtId="0" fontId="6" fillId="9" borderId="15" xfId="0" applyFont="1" applyFill="1" applyBorder="1" applyAlignment="1">
      <alignment horizontal="left" vertical="center" indent="1"/>
    </xf>
    <xf numFmtId="0" fontId="6" fillId="9" borderId="43" xfId="0" applyFont="1" applyFill="1" applyBorder="1" applyAlignment="1">
      <alignment horizontal="left" vertical="center" indent="1"/>
    </xf>
    <xf numFmtId="0" fontId="6" fillId="3" borderId="16" xfId="0" applyFont="1" applyFill="1" applyBorder="1" applyAlignment="1">
      <alignment horizontal="left" vertical="center" indent="1"/>
    </xf>
    <xf numFmtId="0" fontId="6" fillId="3" borderId="28" xfId="0" applyFont="1" applyFill="1" applyBorder="1" applyAlignment="1">
      <alignment horizontal="left" vertical="center" indent="1"/>
    </xf>
    <xf numFmtId="0" fontId="6" fillId="3" borderId="34" xfId="0" applyFont="1" applyFill="1" applyBorder="1" applyAlignment="1">
      <alignment horizontal="left" vertical="center" indent="1"/>
    </xf>
    <xf numFmtId="0" fontId="6" fillId="3" borderId="37" xfId="0" applyFont="1" applyFill="1" applyBorder="1" applyAlignment="1">
      <alignment horizontal="left" vertical="center" indent="1"/>
    </xf>
    <xf numFmtId="0" fontId="5" fillId="3" borderId="0" xfId="0" applyFont="1" applyFill="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15" xfId="0" applyFont="1" applyFill="1" applyBorder="1" applyAlignment="1">
      <alignment horizontal="left" vertical="center"/>
    </xf>
    <xf numFmtId="0" fontId="6" fillId="3" borderId="61" xfId="0" applyFont="1" applyFill="1" applyBorder="1" applyAlignment="1">
      <alignment horizontal="left" vertical="center"/>
    </xf>
    <xf numFmtId="0" fontId="6" fillId="3" borderId="43" xfId="0" applyFont="1" applyFill="1" applyBorder="1" applyAlignment="1">
      <alignment horizontal="left" vertical="center"/>
    </xf>
    <xf numFmtId="0" fontId="6" fillId="3" borderId="62" xfId="0" applyFont="1" applyFill="1" applyBorder="1" applyAlignment="1">
      <alignment horizontal="left" vertical="center"/>
    </xf>
    <xf numFmtId="0" fontId="6" fillId="3" borderId="17" xfId="0" applyFont="1" applyFill="1" applyBorder="1" applyAlignment="1">
      <alignment horizontal="left" vertical="center"/>
    </xf>
    <xf numFmtId="0" fontId="6" fillId="3" borderId="63" xfId="0" applyFont="1" applyFill="1" applyBorder="1" applyAlignment="1">
      <alignment horizontal="left" vertical="center"/>
    </xf>
    <xf numFmtId="0" fontId="6" fillId="3" borderId="29" xfId="0" applyFont="1" applyFill="1" applyBorder="1" applyAlignment="1">
      <alignment horizontal="left" vertical="center"/>
    </xf>
    <xf numFmtId="0" fontId="6" fillId="3" borderId="63"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62"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1" fillId="3" borderId="0" xfId="0" applyFont="1" applyFill="1" applyAlignment="1">
      <alignment horizontal="left" vertical="center" wrapText="1"/>
    </xf>
    <xf numFmtId="0" fontId="6" fillId="3" borderId="30" xfId="0" applyFont="1" applyFill="1" applyBorder="1" applyAlignment="1">
      <alignment horizontal="left" vertical="center"/>
    </xf>
    <xf numFmtId="0" fontId="6" fillId="3" borderId="82" xfId="0" applyFont="1" applyFill="1" applyBorder="1" applyAlignment="1">
      <alignment horizontal="left" vertical="center"/>
    </xf>
    <xf numFmtId="0" fontId="6" fillId="3" borderId="33" xfId="0" applyFont="1" applyFill="1" applyBorder="1" applyAlignment="1">
      <alignment horizontal="left" vertical="center"/>
    </xf>
    <xf numFmtId="0" fontId="6" fillId="3" borderId="15" xfId="0" applyFont="1" applyFill="1" applyBorder="1" applyAlignment="1" applyProtection="1">
      <alignment horizontal="center" vertical="center"/>
    </xf>
    <xf numFmtId="0" fontId="6" fillId="3" borderId="43"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0" fontId="6" fillId="3" borderId="62" xfId="0" applyFont="1" applyFill="1" applyBorder="1" applyAlignment="1">
      <alignment horizontal="center" vertical="center"/>
    </xf>
    <xf numFmtId="0" fontId="6" fillId="3" borderId="28" xfId="0" applyFont="1" applyFill="1" applyBorder="1" applyAlignment="1">
      <alignment horizontal="center" vertical="center"/>
    </xf>
    <xf numFmtId="0" fontId="8" fillId="3" borderId="0" xfId="0" applyFont="1" applyFill="1" applyAlignment="1">
      <alignment horizontal="left" vertical="center"/>
    </xf>
    <xf numFmtId="0" fontId="6" fillId="3" borderId="17" xfId="0" applyFont="1" applyFill="1" applyBorder="1" applyAlignment="1" applyProtection="1">
      <alignment horizontal="center" vertical="center"/>
    </xf>
    <xf numFmtId="0" fontId="6" fillId="3" borderId="29" xfId="0" applyFont="1" applyFill="1" applyBorder="1" applyAlignment="1" applyProtection="1">
      <alignment horizontal="center" vertical="center"/>
    </xf>
    <xf numFmtId="0" fontId="1" fillId="3" borderId="0" xfId="0" applyFont="1" applyFill="1" applyAlignment="1">
      <alignment horizontal="left" wrapText="1"/>
    </xf>
    <xf numFmtId="0" fontId="6" fillId="3" borderId="53" xfId="0" applyFont="1" applyFill="1" applyBorder="1" applyAlignment="1">
      <alignment horizontal="center" vertical="center"/>
    </xf>
    <xf numFmtId="0" fontId="6" fillId="3" borderId="30" xfId="0" applyFont="1" applyFill="1" applyBorder="1" applyAlignment="1" applyProtection="1">
      <alignment horizontal="center" vertical="center"/>
    </xf>
    <xf numFmtId="0" fontId="6" fillId="3" borderId="82"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0" fillId="3" borderId="1" xfId="0" applyFont="1" applyFill="1" applyBorder="1" applyAlignment="1" applyProtection="1">
      <alignment horizontal="left" vertical="center" wrapText="1"/>
    </xf>
    <xf numFmtId="0" fontId="0" fillId="3" borderId="2" xfId="0" applyFont="1" applyFill="1" applyBorder="1" applyAlignment="1" applyProtection="1">
      <alignment horizontal="left" vertical="center" wrapText="1"/>
    </xf>
    <xf numFmtId="0" fontId="0" fillId="3" borderId="3" xfId="0" applyFont="1" applyFill="1" applyBorder="1" applyAlignment="1" applyProtection="1">
      <alignment horizontal="left" vertical="center" wrapText="1"/>
    </xf>
    <xf numFmtId="0" fontId="6" fillId="3" borderId="15" xfId="0" applyFont="1" applyFill="1" applyBorder="1" applyAlignment="1" applyProtection="1">
      <alignment horizontal="center" vertical="center" wrapText="1"/>
    </xf>
    <xf numFmtId="0" fontId="6" fillId="3" borderId="61"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0" fillId="3" borderId="52" xfId="0" applyFont="1" applyFill="1" applyBorder="1" applyAlignment="1" applyProtection="1">
      <alignment horizontal="left" vertical="center" wrapText="1"/>
    </xf>
    <xf numFmtId="0" fontId="0" fillId="3" borderId="53" xfId="0" applyFont="1" applyFill="1" applyBorder="1" applyAlignment="1" applyProtection="1">
      <alignment horizontal="left" vertical="center" wrapText="1"/>
    </xf>
    <xf numFmtId="0" fontId="0" fillId="3" borderId="54" xfId="0" applyFont="1" applyFill="1" applyBorder="1" applyAlignment="1" applyProtection="1">
      <alignment horizontal="left" vertical="center" wrapText="1"/>
    </xf>
    <xf numFmtId="0" fontId="6" fillId="3" borderId="44"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6" fillId="3" borderId="46" xfId="0" applyFont="1" applyFill="1" applyBorder="1" applyAlignment="1" applyProtection="1">
      <alignment horizontal="center" vertical="center" wrapText="1"/>
    </xf>
    <xf numFmtId="0" fontId="6" fillId="3" borderId="61" xfId="0" applyFont="1" applyFill="1" applyBorder="1" applyAlignment="1" applyProtection="1">
      <alignment horizontal="center" vertical="center"/>
    </xf>
    <xf numFmtId="0" fontId="46" fillId="16" borderId="0" xfId="0" applyFont="1" applyFill="1" applyBorder="1" applyAlignment="1">
      <alignment horizontal="center" vertical="center"/>
    </xf>
    <xf numFmtId="0" fontId="47" fillId="16" borderId="0" xfId="0" applyFont="1" applyFill="1" applyBorder="1" applyAlignment="1">
      <alignment horizontal="center" vertical="center"/>
    </xf>
    <xf numFmtId="0" fontId="47" fillId="16" borderId="49" xfId="0" applyFont="1" applyFill="1" applyBorder="1" applyAlignment="1">
      <alignment horizontal="center" vertical="center"/>
    </xf>
    <xf numFmtId="1" fontId="0" fillId="11" borderId="67" xfId="4" applyNumberFormat="1" applyFont="1" applyFill="1" applyBorder="1" applyAlignment="1" applyProtection="1">
      <alignment horizontal="center"/>
    </xf>
    <xf numFmtId="1" fontId="0" fillId="11" borderId="2" xfId="4" applyNumberFormat="1" applyFont="1" applyFill="1" applyBorder="1" applyAlignment="1" applyProtection="1">
      <alignment horizontal="center"/>
    </xf>
    <xf numFmtId="1" fontId="0" fillId="11" borderId="3" xfId="4" applyNumberFormat="1" applyFont="1" applyFill="1" applyBorder="1" applyAlignment="1" applyProtection="1">
      <alignment horizontal="center"/>
    </xf>
    <xf numFmtId="0" fontId="18" fillId="19" borderId="0" xfId="0" applyFont="1" applyFill="1" applyBorder="1" applyAlignment="1" applyProtection="1">
      <alignment horizontal="center" vertical="center"/>
    </xf>
    <xf numFmtId="0" fontId="44" fillId="19" borderId="0" xfId="0" applyFont="1" applyFill="1" applyBorder="1" applyAlignment="1" applyProtection="1">
      <alignment horizontal="center" vertical="center"/>
    </xf>
    <xf numFmtId="0" fontId="44" fillId="19" borderId="0" xfId="0" applyFont="1" applyFill="1" applyBorder="1" applyAlignment="1">
      <alignment horizontal="center" vertical="center" wrapText="1"/>
    </xf>
    <xf numFmtId="1" fontId="0" fillId="6" borderId="67" xfId="4" applyNumberFormat="1" applyFont="1" applyFill="1" applyBorder="1" applyAlignment="1" applyProtection="1">
      <alignment horizontal="center"/>
      <protection locked="0"/>
    </xf>
    <xf numFmtId="1" fontId="0" fillId="6" borderId="2" xfId="4" applyNumberFormat="1" applyFont="1" applyFill="1" applyBorder="1" applyAlignment="1" applyProtection="1">
      <alignment horizontal="center"/>
      <protection locked="0"/>
    </xf>
    <xf numFmtId="1" fontId="0" fillId="6" borderId="3" xfId="4" applyNumberFormat="1" applyFont="1" applyFill="1" applyBorder="1" applyAlignment="1" applyProtection="1">
      <alignment horizontal="center"/>
      <protection locked="0"/>
    </xf>
    <xf numFmtId="0" fontId="44" fillId="19" borderId="0" xfId="0" applyFont="1" applyFill="1" applyBorder="1" applyAlignment="1">
      <alignment horizontal="center" vertical="center"/>
    </xf>
    <xf numFmtId="0" fontId="2" fillId="3" borderId="49" xfId="0" applyFont="1" applyFill="1" applyBorder="1" applyAlignment="1">
      <alignment horizontal="left" vertical="center"/>
    </xf>
    <xf numFmtId="0" fontId="3" fillId="8" borderId="0" xfId="0" applyFont="1" applyFill="1" applyAlignment="1">
      <alignment horizontal="center"/>
    </xf>
    <xf numFmtId="0" fontId="2" fillId="3" borderId="49" xfId="0" applyFont="1" applyFill="1" applyBorder="1" applyAlignment="1">
      <alignment horizontal="center"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48" xfId="0" applyFont="1" applyFill="1" applyBorder="1" applyAlignment="1" applyProtection="1">
      <alignment horizontal="center" vertical="center"/>
    </xf>
    <xf numFmtId="0" fontId="17" fillId="3" borderId="49" xfId="0" applyFont="1" applyFill="1" applyBorder="1" applyAlignment="1" applyProtection="1">
      <alignment horizontal="center" vertical="center"/>
    </xf>
    <xf numFmtId="0" fontId="18" fillId="3" borderId="0" xfId="0" applyFont="1" applyFill="1" applyAlignment="1" applyProtection="1">
      <alignment horizontal="center" vertical="center"/>
    </xf>
  </cellXfs>
  <cellStyles count="6">
    <cellStyle name="Calculation" xfId="1" builtinId="22"/>
    <cellStyle name="Comma" xfId="4" builtinId="3"/>
    <cellStyle name="Currency" xfId="3" builtinId="4"/>
    <cellStyle name="Hyperlink" xfId="2" builtinId="8"/>
    <cellStyle name="Normal" xfId="0" builtinId="0"/>
    <cellStyle name="Percent" xfId="5" builtinId="5"/>
  </cellStyles>
  <dxfs count="34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1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1.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2.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13.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4.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6.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17.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8.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9.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2.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2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1.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22.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23.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24.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3.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4.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5.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6.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7.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8.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B1'!A1"/><Relationship Id="rId7" Type="http://schemas.openxmlformats.org/officeDocument/2006/relationships/hyperlink" Target="#'Job Families'!A1"/><Relationship Id="rId12" Type="http://schemas.openxmlformats.org/officeDocument/2006/relationships/image" Target="../media/image1.png"/><Relationship Id="rId2" Type="http://schemas.openxmlformats.org/officeDocument/2006/relationships/hyperlink" Target="#'A2'!A1"/><Relationship Id="rId1" Type="http://schemas.openxmlformats.org/officeDocument/2006/relationships/hyperlink" Target="#'A1'!A1"/><Relationship Id="rId6" Type="http://schemas.openxmlformats.org/officeDocument/2006/relationships/hyperlink" Target="#'Wage Grid'!A1"/><Relationship Id="rId11" Type="http://schemas.openxmlformats.org/officeDocument/2006/relationships/hyperlink" Target="#'Q1'!A1"/><Relationship Id="rId5" Type="http://schemas.openxmlformats.org/officeDocument/2006/relationships/hyperlink" Target="#'E1'!A1"/><Relationship Id="rId10" Type="http://schemas.openxmlformats.org/officeDocument/2006/relationships/hyperlink" Target="#'R1'!A1"/><Relationship Id="rId4" Type="http://schemas.openxmlformats.org/officeDocument/2006/relationships/hyperlink" Target="#'C1'!A1"/><Relationship Id="rId9" Type="http://schemas.openxmlformats.org/officeDocument/2006/relationships/hyperlink" Target="#'H2'!A1"/></Relationships>
</file>

<file path=xl/drawings/_rels/drawing9.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439935</xdr:colOff>
      <xdr:row>5</xdr:row>
      <xdr:rowOff>54353</xdr:rowOff>
    </xdr:to>
    <xdr:grpSp>
      <xdr:nvGrpSpPr>
        <xdr:cNvPr id="7" name="Group 6">
          <a:extLst>
            <a:ext uri="{FF2B5EF4-FFF2-40B4-BE49-F238E27FC236}">
              <a16:creationId xmlns:a16="http://schemas.microsoft.com/office/drawing/2014/main" id="{A3A32CAC-ACAF-4630-8835-910D8D5D7270}"/>
            </a:ext>
          </a:extLst>
        </xdr:cNvPr>
        <xdr:cNvGrpSpPr/>
      </xdr:nvGrpSpPr>
      <xdr:grpSpPr>
        <a:xfrm>
          <a:off x="0" y="0"/>
          <a:ext cx="11898510" cy="1006853"/>
          <a:chOff x="0" y="0"/>
          <a:chExt cx="11898510" cy="1006853"/>
        </a:xfrm>
      </xdr:grpSpPr>
      <xdr:grpSp>
        <xdr:nvGrpSpPr>
          <xdr:cNvPr id="49" name="Group 48">
            <a:extLst>
              <a:ext uri="{FF2B5EF4-FFF2-40B4-BE49-F238E27FC236}">
                <a16:creationId xmlns:a16="http://schemas.microsoft.com/office/drawing/2014/main" id="{00000000-0008-0000-0000-000031000000}"/>
              </a:ext>
            </a:extLst>
          </xdr:cNvPr>
          <xdr:cNvGrpSpPr/>
        </xdr:nvGrpSpPr>
        <xdr:grpSpPr>
          <a:xfrm>
            <a:off x="1646474" y="0"/>
            <a:ext cx="1591505" cy="664291"/>
            <a:chOff x="978300" y="0"/>
            <a:chExt cx="1491714" cy="663813"/>
          </a:xfrm>
        </xdr:grpSpPr>
        <xdr:sp macro="" textlink="">
          <xdr:nvSpPr>
            <xdr:cNvPr id="118" name="TextBox 117">
              <a:hlinkClick xmlns:r="http://schemas.openxmlformats.org/officeDocument/2006/relationships" r:id="rId1"/>
              <a:extLst>
                <a:ext uri="{FF2B5EF4-FFF2-40B4-BE49-F238E27FC236}">
                  <a16:creationId xmlns:a16="http://schemas.microsoft.com/office/drawing/2014/main" id="{00000000-0008-0000-0000-000076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19" name="TextBox 118">
              <a:hlinkClick xmlns:r="http://schemas.openxmlformats.org/officeDocument/2006/relationships" r:id="rId2"/>
              <a:extLst>
                <a:ext uri="{FF2B5EF4-FFF2-40B4-BE49-F238E27FC236}">
                  <a16:creationId xmlns:a16="http://schemas.microsoft.com/office/drawing/2014/main" id="{00000000-0008-0000-0000-000077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50" name="Group 49">
            <a:extLst>
              <a:ext uri="{FF2B5EF4-FFF2-40B4-BE49-F238E27FC236}">
                <a16:creationId xmlns:a16="http://schemas.microsoft.com/office/drawing/2014/main" id="{00000000-0008-0000-0000-000032000000}"/>
              </a:ext>
            </a:extLst>
          </xdr:cNvPr>
          <xdr:cNvGrpSpPr/>
        </xdr:nvGrpSpPr>
        <xdr:grpSpPr>
          <a:xfrm>
            <a:off x="3302712" y="0"/>
            <a:ext cx="1584243" cy="500697"/>
            <a:chOff x="2530689" y="0"/>
            <a:chExt cx="1484908" cy="501888"/>
          </a:xfrm>
        </xdr:grpSpPr>
        <xdr:sp macro="" textlink="">
          <xdr:nvSpPr>
            <xdr:cNvPr id="115" name="TextBox 114">
              <a:hlinkClick xmlns:r="http://schemas.openxmlformats.org/officeDocument/2006/relationships" r:id="rId3"/>
              <a:extLst>
                <a:ext uri="{FF2B5EF4-FFF2-40B4-BE49-F238E27FC236}">
                  <a16:creationId xmlns:a16="http://schemas.microsoft.com/office/drawing/2014/main" id="{00000000-0008-0000-0000-000073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1" name="Group 50">
            <a:extLst>
              <a:ext uri="{FF2B5EF4-FFF2-40B4-BE49-F238E27FC236}">
                <a16:creationId xmlns:a16="http://schemas.microsoft.com/office/drawing/2014/main" id="{00000000-0008-0000-0000-000033000000}"/>
              </a:ext>
            </a:extLst>
          </xdr:cNvPr>
          <xdr:cNvGrpSpPr/>
        </xdr:nvGrpSpPr>
        <xdr:grpSpPr>
          <a:xfrm>
            <a:off x="4954554" y="0"/>
            <a:ext cx="1562560" cy="500697"/>
            <a:chOff x="4078956" y="0"/>
            <a:chExt cx="1464584" cy="501888"/>
          </a:xfrm>
        </xdr:grpSpPr>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0000-000070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3" name="Group 52">
            <a:extLst>
              <a:ext uri="{FF2B5EF4-FFF2-40B4-BE49-F238E27FC236}">
                <a16:creationId xmlns:a16="http://schemas.microsoft.com/office/drawing/2014/main" id="{00000000-0008-0000-0000-000035000000}"/>
              </a:ext>
            </a:extLst>
          </xdr:cNvPr>
          <xdr:cNvGrpSpPr/>
        </xdr:nvGrpSpPr>
        <xdr:grpSpPr>
          <a:xfrm>
            <a:off x="6635041" y="0"/>
            <a:ext cx="1584253" cy="493973"/>
            <a:chOff x="5654063" y="0"/>
            <a:chExt cx="1484915" cy="492363"/>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5688041"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8" name="TextBox 67">
              <a:hlinkClick xmlns:r="http://schemas.openxmlformats.org/officeDocument/2006/relationships" r:id="rId5"/>
              <a:extLst>
                <a:ext uri="{FF2B5EF4-FFF2-40B4-BE49-F238E27FC236}">
                  <a16:creationId xmlns:a16="http://schemas.microsoft.com/office/drawing/2014/main" id="{00000000-0008-0000-0000-000044000000}"/>
                </a:ext>
              </a:extLst>
            </xdr:cNvPr>
            <xdr:cNvSpPr txBox="1"/>
          </xdr:nvSpPr>
          <xdr:spPr>
            <a:xfrm>
              <a:off x="5654063"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5" name="Group 54">
            <a:extLst>
              <a:ext uri="{FF2B5EF4-FFF2-40B4-BE49-F238E27FC236}">
                <a16:creationId xmlns:a16="http://schemas.microsoft.com/office/drawing/2014/main" id="{00000000-0008-0000-0000-000037000000}"/>
              </a:ext>
            </a:extLst>
          </xdr:cNvPr>
          <xdr:cNvGrpSpPr/>
        </xdr:nvGrpSpPr>
        <xdr:grpSpPr>
          <a:xfrm>
            <a:off x="8299578" y="0"/>
            <a:ext cx="1584123" cy="654962"/>
            <a:chOff x="7214258" y="0"/>
            <a:chExt cx="1484797" cy="654289"/>
          </a:xfrm>
        </xdr:grpSpPr>
        <xdr:sp macro="" textlink="">
          <xdr:nvSpPr>
            <xdr:cNvPr id="60" name="TextBox 59">
              <a:hlinkClick xmlns:r="http://schemas.openxmlformats.org/officeDocument/2006/relationships" r:id="rId6"/>
              <a:extLst>
                <a:ext uri="{FF2B5EF4-FFF2-40B4-BE49-F238E27FC236}">
                  <a16:creationId xmlns:a16="http://schemas.microsoft.com/office/drawing/2014/main" id="{00000000-0008-0000-0000-00003C000000}"/>
                </a:ext>
              </a:extLst>
            </xdr:cNvPr>
            <xdr:cNvSpPr txBox="1"/>
          </xdr:nvSpPr>
          <xdr:spPr>
            <a:xfrm>
              <a:off x="7214258"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1" name="TextBox 60">
              <a:hlinkClick xmlns:r="http://schemas.openxmlformats.org/officeDocument/2006/relationships" r:id="rId7"/>
              <a:extLst>
                <a:ext uri="{FF2B5EF4-FFF2-40B4-BE49-F238E27FC236}">
                  <a16:creationId xmlns:a16="http://schemas.microsoft.com/office/drawing/2014/main" id="{00000000-0008-0000-0000-00003D000000}"/>
                </a:ext>
              </a:extLst>
            </xdr:cNvPr>
            <xdr:cNvSpPr txBox="1"/>
          </xdr:nvSpPr>
          <xdr:spPr>
            <a:xfrm>
              <a:off x="7214265" y="510289"/>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7248119"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2" name="Group 1">
            <a:extLst>
              <a:ext uri="{FF2B5EF4-FFF2-40B4-BE49-F238E27FC236}">
                <a16:creationId xmlns:a16="http://schemas.microsoft.com/office/drawing/2014/main" id="{CA863F73-6089-4812-8137-9820405DF3D7}"/>
              </a:ext>
            </a:extLst>
          </xdr:cNvPr>
          <xdr:cNvGrpSpPr/>
        </xdr:nvGrpSpPr>
        <xdr:grpSpPr>
          <a:xfrm>
            <a:off x="0" y="0"/>
            <a:ext cx="1584245" cy="1006853"/>
            <a:chOff x="0" y="0"/>
            <a:chExt cx="1584245" cy="1006853"/>
          </a:xfrm>
        </xdr:grpSpPr>
        <xdr:sp macro="" textlink="">
          <xdr:nvSpPr>
            <xdr:cNvPr id="57" name="TextBox 56">
              <a:hlinkClick xmlns:r="http://schemas.openxmlformats.org/officeDocument/2006/relationships" r:id="rId8"/>
              <a:extLst>
                <a:ext uri="{FF2B5EF4-FFF2-40B4-BE49-F238E27FC236}">
                  <a16:creationId xmlns:a16="http://schemas.microsoft.com/office/drawing/2014/main" id="{00000000-0008-0000-0000-000039000000}"/>
                </a:ext>
              </a:extLst>
            </xdr:cNvPr>
            <xdr:cNvSpPr txBox="1"/>
          </xdr:nvSpPr>
          <xdr:spPr>
            <a:xfrm>
              <a:off x="0" y="35115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8" name="TextBox 57">
              <a:hlinkClick xmlns:r="http://schemas.openxmlformats.org/officeDocument/2006/relationships" r:id="rId9"/>
              <a:extLst>
                <a:ext uri="{FF2B5EF4-FFF2-40B4-BE49-F238E27FC236}">
                  <a16:creationId xmlns:a16="http://schemas.microsoft.com/office/drawing/2014/main" id="{00000000-0008-0000-0000-00003A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2" name="TextBox 71">
              <a:hlinkClick xmlns:r="http://schemas.openxmlformats.org/officeDocument/2006/relationships" r:id="rId10"/>
              <a:extLst>
                <a:ext uri="{FF2B5EF4-FFF2-40B4-BE49-F238E27FC236}">
                  <a16:creationId xmlns:a16="http://schemas.microsoft.com/office/drawing/2014/main" id="{00000000-0008-0000-0000-00004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4" name="TextBox 73">
              <a:hlinkClick xmlns:r="http://schemas.openxmlformats.org/officeDocument/2006/relationships" r:id="rId11"/>
              <a:extLst>
                <a:ext uri="{FF2B5EF4-FFF2-40B4-BE49-F238E27FC236}">
                  <a16:creationId xmlns:a16="http://schemas.microsoft.com/office/drawing/2014/main" id="{5D4FB205-83F9-4C47-A1C9-14A5041EB7DC}"/>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6" name="Picture 5">
            <a:extLst>
              <a:ext uri="{FF2B5EF4-FFF2-40B4-BE49-F238E27FC236}">
                <a16:creationId xmlns:a16="http://schemas.microsoft.com/office/drawing/2014/main" id="{4BA96669-E3EB-4B68-9EDB-3C413A2D8F4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63159"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478034</xdr:colOff>
      <xdr:row>7</xdr:row>
      <xdr:rowOff>134475</xdr:rowOff>
    </xdr:to>
    <xdr:grpSp>
      <xdr:nvGrpSpPr>
        <xdr:cNvPr id="73" name="Group 72">
          <a:extLst>
            <a:ext uri="{FF2B5EF4-FFF2-40B4-BE49-F238E27FC236}">
              <a16:creationId xmlns:a16="http://schemas.microsoft.com/office/drawing/2014/main" id="{C372C37A-B4D7-4620-A79A-26AF2904F8A7}"/>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14314D40-1139-45B5-AB05-AE40CF7AD0E5}"/>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983A7E5E-E951-449F-BAEA-BF872356BE22}"/>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5" name="TextBox 124">
              <a:hlinkClick xmlns:r="http://schemas.openxmlformats.org/officeDocument/2006/relationships" r:id="rId2"/>
              <a:extLst>
                <a:ext uri="{FF2B5EF4-FFF2-40B4-BE49-F238E27FC236}">
                  <a16:creationId xmlns:a16="http://schemas.microsoft.com/office/drawing/2014/main" id="{E9D1A678-AE08-49B2-BAFA-9C2F2CD8A073}"/>
                </a:ext>
              </a:extLst>
            </xdr:cNvPr>
            <xdr:cNvSpPr txBox="1"/>
          </xdr:nvSpPr>
          <xdr:spPr>
            <a:xfrm>
              <a:off x="989732" y="1323975"/>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6" name="TextBox 125">
              <a:hlinkClick xmlns:r="http://schemas.openxmlformats.org/officeDocument/2006/relationships" r:id="rId3"/>
              <a:extLst>
                <a:ext uri="{FF2B5EF4-FFF2-40B4-BE49-F238E27FC236}">
                  <a16:creationId xmlns:a16="http://schemas.microsoft.com/office/drawing/2014/main" id="{5F45A9E2-B2B7-45FC-A277-93B024E1D367}"/>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7" name="TextBox 126">
              <a:extLst>
                <a:ext uri="{FF2B5EF4-FFF2-40B4-BE49-F238E27FC236}">
                  <a16:creationId xmlns:a16="http://schemas.microsoft.com/office/drawing/2014/main" id="{B543E043-FC28-4DCE-A2C6-6A3C2012DEB6}"/>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8" name="TextBox 127">
              <a:hlinkClick xmlns:r="http://schemas.openxmlformats.org/officeDocument/2006/relationships" r:id="rId4"/>
              <a:extLst>
                <a:ext uri="{FF2B5EF4-FFF2-40B4-BE49-F238E27FC236}">
                  <a16:creationId xmlns:a16="http://schemas.microsoft.com/office/drawing/2014/main" id="{64E1395D-EC4D-48C2-B920-5222769F229C}"/>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B570CCAC-CC26-441F-A26F-D550081C60A4}"/>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87071646-F58B-47F6-A855-717AB3C358BA}"/>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5626DEAA-A0E3-4DF9-854A-20C2840201C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4EDFAABE-2BC3-484B-8C20-A5549B63B99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75A48F55-C844-4F2D-948C-4825BCBAAF57}"/>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33752803-1025-4453-95C4-0198BBB1D9E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C7682AD0-344E-4C5B-B4B7-82611B5976EE}"/>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FC5CB8CF-7C7C-4368-8FB4-46AB95BE4EE8}"/>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D0FFA89E-1510-43BF-9D21-0EE17EC8792E}"/>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C444596F-E9E4-4275-ACF6-369526A4FBC2}"/>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3F032CDE-00B0-4FDE-84FB-43C29981448C}"/>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458564E6-D6D8-45B9-BCD8-0460DA8B4BD8}"/>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FB3840F6-F618-41A5-9FBB-53C5F893FE99}"/>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42FC6A29-EA0B-43B9-A809-BD289BE5B7E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39AE7808-7BE7-4458-A83E-1F5482EB2E57}"/>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4EA639CA-DA7A-4A54-99EA-D588DBF9255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A42B1DEF-D82A-47A1-B609-F42C5ECFB0D1}"/>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75FE0C44-5499-46C3-9F68-DF094DDDAF99}"/>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6D51B4B3-8C09-4F24-9007-A654C9226503}"/>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734FD994-076C-43D4-9B7B-6581706E5DDB}"/>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B9731214-AFAF-4663-8FF0-9D8D390AD2DF}"/>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73E12AC0-8714-4FC0-82FD-DFAE0BD1BAC6}"/>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B7604702-DBCB-434E-B2C9-EED120A96C2D}"/>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9C637C80-CA62-4073-B7C2-46297BA3E55F}"/>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5837053E-4C19-48D2-89D9-C60CA1F42CE3}"/>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9BE19130-A714-469E-ADDF-1E082057EB8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AB15175A-591B-4F71-BA98-2D8BB51CB5B9}"/>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B2FCA15-5C50-448C-90EA-5C770D1AEEBB}"/>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C8CFE6BC-E791-40A5-9A2B-E6ED2F2DB454}"/>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84117803-D98B-49CD-877E-3C6E2A4D8352}"/>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DC3F2CDA-7CDB-43B7-BBCF-8E0869279F11}"/>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B5D7C3DC-85D2-423F-9DF9-95CD362A22B1}"/>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763B78A3-DEE7-44B7-8262-05F9E18A41B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D164F25E-A397-4651-91BC-D3AA42F13983}"/>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C87418A3-3F9E-46D5-8575-D57C63EDF421}"/>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78D1D284-2013-40E2-9BEA-1F574558853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478034</xdr:colOff>
      <xdr:row>5</xdr:row>
      <xdr:rowOff>54353</xdr:rowOff>
    </xdr:to>
    <xdr:grpSp>
      <xdr:nvGrpSpPr>
        <xdr:cNvPr id="38" name="Group 37">
          <a:extLst>
            <a:ext uri="{FF2B5EF4-FFF2-40B4-BE49-F238E27FC236}">
              <a16:creationId xmlns:a16="http://schemas.microsoft.com/office/drawing/2014/main" id="{1D35EAAC-DCC7-4362-A88F-C819788576FB}"/>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A14C1342-69F5-476F-8F2E-5403F5219CB7}"/>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4052D884-10C5-47D1-BBE9-29E516F576ED}"/>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236B85FA-73CB-4A86-B077-404A39C2C5A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B6C1593F-899B-4563-AF47-B29F0EDD0A5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FCF517C5-7840-4555-903D-DE6BA5E738B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0EE400CB-5A3D-44B2-90E5-CB7B490668AE}"/>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6873E2D1-BF7F-438D-AB64-B8D4577A6D30}"/>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64AF5492-FD76-482B-A428-AF4C881A8AE6}"/>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3FE10C97-0604-4063-AF34-59F6F0CADF4B}"/>
                  </a:ext>
                </a:extLst>
              </xdr:cNvPr>
              <xdr:cNvSpPr txBox="1"/>
            </xdr:nvSpPr>
            <xdr:spPr>
              <a:xfrm>
                <a:off x="2530688"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870F155F-6353-4520-AAD1-04C054523394}"/>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53FF0579-96E9-4DA8-A730-F06E13C67BEC}"/>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E23C6EE-A436-4134-A760-AF4E5ADDCF4A}"/>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022A0ABD-4065-428E-AE32-A823C9BFCC78}"/>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76826EEF-E4A6-4F99-9AB0-AEBF56CF4168}"/>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C52684CE-EFEF-4926-A2A9-37CAE231F19B}"/>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63F971B6-3297-4E19-B4E9-CEB8426F6F9C}"/>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0A532C83-C948-49F6-8CD4-5B8C59C0D5A9}"/>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F0A1B83F-6931-4EB0-B58A-27B173DE31D6}"/>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79A498C1-FED5-4B6C-A246-36B4CA417FDB}"/>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BCAA409F-4F35-4CD0-9FF8-5E7D833FD7A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E0416074-6FF8-49B0-A882-8AE9985A9CE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126EB414-1C1B-4DFD-A56D-81BE05C14AC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850AAAF8-3AE4-4A35-9DAB-CE4FAE1445C9}"/>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472452AB-2BFE-4ED5-BE17-CA5106FA62B4}"/>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84714F80-1579-4F75-AA5A-F822D3EC4E25}"/>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E46A1435-0B9C-4940-88D8-5FBD807179E0}"/>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BA0DC5B9-6290-4547-B4D1-49A1A5D44247}"/>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4F6D2B61-02E6-4987-8007-875C116B796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B30750D3-D6E9-40CA-9288-B21966BF95AC}"/>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DD1ED9B5-6C95-41B0-9391-B0CEDCEE506C}"/>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EF766F51-CF60-43EA-B39B-EA68014AA7FC}"/>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E2D751B1-01D8-449F-BF44-28811AAD375A}"/>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83F5F052-F88E-4346-BD93-867E1F13DEE3}"/>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38868511-CB03-4246-9C85-D1A70DD6E04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E98C9B2C-36B2-47E1-BFC9-CE330AF0F903}"/>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066433FA-8108-4631-A5B5-1385E8E7112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9D7D66AE-07D0-43BE-B549-4163423F139F}"/>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28584</xdr:colOff>
      <xdr:row>5</xdr:row>
      <xdr:rowOff>54353</xdr:rowOff>
    </xdr:to>
    <xdr:grpSp>
      <xdr:nvGrpSpPr>
        <xdr:cNvPr id="39" name="Group 38">
          <a:extLst>
            <a:ext uri="{FF2B5EF4-FFF2-40B4-BE49-F238E27FC236}">
              <a16:creationId xmlns:a16="http://schemas.microsoft.com/office/drawing/2014/main" id="{4070CDF7-7C24-49E3-8989-90E91EB8BC0B}"/>
            </a:ext>
          </a:extLst>
        </xdr:cNvPr>
        <xdr:cNvGrpSpPr/>
      </xdr:nvGrpSpPr>
      <xdr:grpSpPr>
        <a:xfrm>
          <a:off x="0" y="0"/>
          <a:ext cx="12020559" cy="1006853"/>
          <a:chOff x="0" y="0"/>
          <a:chExt cx="11905088" cy="1006853"/>
        </a:xfrm>
      </xdr:grpSpPr>
      <xdr:grpSp>
        <xdr:nvGrpSpPr>
          <xdr:cNvPr id="41" name="Group 40">
            <a:extLst>
              <a:ext uri="{FF2B5EF4-FFF2-40B4-BE49-F238E27FC236}">
                <a16:creationId xmlns:a16="http://schemas.microsoft.com/office/drawing/2014/main" id="{DBA8E6F3-B898-4319-89D5-4B23D930A7D9}"/>
              </a:ext>
            </a:extLst>
          </xdr:cNvPr>
          <xdr:cNvGrpSpPr/>
        </xdr:nvGrpSpPr>
        <xdr:grpSpPr>
          <a:xfrm>
            <a:off x="1646474" y="0"/>
            <a:ext cx="1591505" cy="664291"/>
            <a:chOff x="978300" y="0"/>
            <a:chExt cx="1491714" cy="663813"/>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723ADFE0-723A-49B5-AC3D-59B0781526B8}"/>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352CDDDF-31A5-43A5-8193-80217DA0339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5" name="TextBox 74">
              <a:extLst>
                <a:ext uri="{FF2B5EF4-FFF2-40B4-BE49-F238E27FC236}">
                  <a16:creationId xmlns:a16="http://schemas.microsoft.com/office/drawing/2014/main" id="{8B5D0340-9B1C-4A62-9419-EE1B17B23BF5}"/>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2880DF1D-A14F-442D-BC78-9495B7E95DB0}"/>
              </a:ext>
            </a:extLst>
          </xdr:cNvPr>
          <xdr:cNvGrpSpPr/>
        </xdr:nvGrpSpPr>
        <xdr:grpSpPr>
          <a:xfrm>
            <a:off x="3302712" y="0"/>
            <a:ext cx="1584243" cy="500697"/>
            <a:chOff x="2530689" y="0"/>
            <a:chExt cx="1484908" cy="501888"/>
          </a:xfrm>
        </xdr:grpSpPr>
        <xdr:sp macro="" textlink="">
          <xdr:nvSpPr>
            <xdr:cNvPr id="69" name="TextBox 68">
              <a:hlinkClick xmlns:r="http://schemas.openxmlformats.org/officeDocument/2006/relationships" r:id="rId3"/>
              <a:extLst>
                <a:ext uri="{FF2B5EF4-FFF2-40B4-BE49-F238E27FC236}">
                  <a16:creationId xmlns:a16="http://schemas.microsoft.com/office/drawing/2014/main" id="{FC643FB4-6CB0-4D45-A523-B1040BF254F7}"/>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1" name="TextBox 70">
              <a:extLst>
                <a:ext uri="{FF2B5EF4-FFF2-40B4-BE49-F238E27FC236}">
                  <a16:creationId xmlns:a16="http://schemas.microsoft.com/office/drawing/2014/main" id="{A5370918-3FEF-479D-AD60-751AC5AA384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B91423A3-21E5-4F34-9774-01D8592A6C71}"/>
              </a:ext>
            </a:extLst>
          </xdr:cNvPr>
          <xdr:cNvGrpSpPr/>
        </xdr:nvGrpSpPr>
        <xdr:grpSpPr>
          <a:xfrm>
            <a:off x="4954554" y="0"/>
            <a:ext cx="1562560" cy="500697"/>
            <a:chOff x="4078956" y="0"/>
            <a:chExt cx="1464584" cy="501888"/>
          </a:xfrm>
        </xdr:grpSpPr>
        <xdr:sp macro="" textlink="">
          <xdr:nvSpPr>
            <xdr:cNvPr id="66" name="TextBox 65">
              <a:hlinkClick xmlns:r="http://schemas.openxmlformats.org/officeDocument/2006/relationships" r:id="rId4"/>
              <a:extLst>
                <a:ext uri="{FF2B5EF4-FFF2-40B4-BE49-F238E27FC236}">
                  <a16:creationId xmlns:a16="http://schemas.microsoft.com/office/drawing/2014/main" id="{D9E7B729-2C5C-4308-B2FE-A4920A62F717}"/>
                </a:ext>
              </a:extLst>
            </xdr:cNvPr>
            <xdr:cNvSpPr txBox="1"/>
          </xdr:nvSpPr>
          <xdr:spPr>
            <a:xfrm>
              <a:off x="4092603"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8" name="TextBox 67">
              <a:extLst>
                <a:ext uri="{FF2B5EF4-FFF2-40B4-BE49-F238E27FC236}">
                  <a16:creationId xmlns:a16="http://schemas.microsoft.com/office/drawing/2014/main" id="{A487D802-9C1E-41D5-9156-90D140E7D644}"/>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5" name="Group 44">
            <a:extLst>
              <a:ext uri="{FF2B5EF4-FFF2-40B4-BE49-F238E27FC236}">
                <a16:creationId xmlns:a16="http://schemas.microsoft.com/office/drawing/2014/main" id="{33253A5E-3AD6-442C-889F-BD4F1B251AD5}"/>
              </a:ext>
            </a:extLst>
          </xdr:cNvPr>
          <xdr:cNvGrpSpPr/>
        </xdr:nvGrpSpPr>
        <xdr:grpSpPr>
          <a:xfrm>
            <a:off x="6641621" y="0"/>
            <a:ext cx="1584244" cy="493973"/>
            <a:chOff x="5660239" y="0"/>
            <a:chExt cx="1484908" cy="492363"/>
          </a:xfrm>
        </xdr:grpSpPr>
        <xdr:sp macro="" textlink="">
          <xdr:nvSpPr>
            <xdr:cNvPr id="61" name="TextBox 60">
              <a:extLst>
                <a:ext uri="{FF2B5EF4-FFF2-40B4-BE49-F238E27FC236}">
                  <a16:creationId xmlns:a16="http://schemas.microsoft.com/office/drawing/2014/main" id="{435E4776-9F5D-47C6-A8A2-427D8229E223}"/>
                </a:ext>
              </a:extLst>
            </xdr:cNvPr>
            <xdr:cNvSpPr txBox="1"/>
          </xdr:nvSpPr>
          <xdr:spPr>
            <a:xfrm>
              <a:off x="569421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5"/>
              <a:extLst>
                <a:ext uri="{FF2B5EF4-FFF2-40B4-BE49-F238E27FC236}">
                  <a16:creationId xmlns:a16="http://schemas.microsoft.com/office/drawing/2014/main" id="{C727D002-B61E-4A4F-9A48-CC862F196CC9}"/>
                </a:ext>
              </a:extLst>
            </xdr:cNvPr>
            <xdr:cNvSpPr txBox="1"/>
          </xdr:nvSpPr>
          <xdr:spPr>
            <a:xfrm>
              <a:off x="5660239"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87720279-9FCE-4AE7-B6DF-7F3F05304EA6}"/>
              </a:ext>
            </a:extLst>
          </xdr:cNvPr>
          <xdr:cNvGrpSpPr/>
        </xdr:nvGrpSpPr>
        <xdr:grpSpPr>
          <a:xfrm>
            <a:off x="8306169" y="0"/>
            <a:ext cx="1584126" cy="654962"/>
            <a:chOff x="7220436" y="0"/>
            <a:chExt cx="1484801" cy="654290"/>
          </a:xfrm>
        </xdr:grpSpPr>
        <xdr:sp macro="" textlink="">
          <xdr:nvSpPr>
            <xdr:cNvPr id="54" name="TextBox 53">
              <a:hlinkClick xmlns:r="http://schemas.openxmlformats.org/officeDocument/2006/relationships" r:id="rId6"/>
              <a:extLst>
                <a:ext uri="{FF2B5EF4-FFF2-40B4-BE49-F238E27FC236}">
                  <a16:creationId xmlns:a16="http://schemas.microsoft.com/office/drawing/2014/main" id="{A8BD0691-80A6-4C5E-BA8A-1EC5C9E53439}"/>
                </a:ext>
              </a:extLst>
            </xdr:cNvPr>
            <xdr:cNvSpPr txBox="1"/>
          </xdr:nvSpPr>
          <xdr:spPr>
            <a:xfrm>
              <a:off x="7220437" y="35108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7"/>
              <a:extLst>
                <a:ext uri="{FF2B5EF4-FFF2-40B4-BE49-F238E27FC236}">
                  <a16:creationId xmlns:a16="http://schemas.microsoft.com/office/drawing/2014/main" id="{EEF076DF-A02A-4256-AAE8-A69755E32FF4}"/>
                </a:ext>
              </a:extLst>
            </xdr:cNvPr>
            <xdr:cNvSpPr txBox="1"/>
          </xdr:nvSpPr>
          <xdr:spPr>
            <a:xfrm>
              <a:off x="7220436" y="51029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B7A88698-DC1D-4BB2-9931-B8819B6E0B47}"/>
                </a:ext>
              </a:extLst>
            </xdr:cNvPr>
            <xdr:cNvSpPr txBox="1"/>
          </xdr:nvSpPr>
          <xdr:spPr>
            <a:xfrm>
              <a:off x="7254301"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47" name="Group 46">
            <a:extLst>
              <a:ext uri="{FF2B5EF4-FFF2-40B4-BE49-F238E27FC236}">
                <a16:creationId xmlns:a16="http://schemas.microsoft.com/office/drawing/2014/main" id="{09303177-DB17-4C6A-A93A-C0CECE507516}"/>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8"/>
              <a:extLst>
                <a:ext uri="{FF2B5EF4-FFF2-40B4-BE49-F238E27FC236}">
                  <a16:creationId xmlns:a16="http://schemas.microsoft.com/office/drawing/2014/main" id="{5D8AC1D0-1318-455D-94CD-4BA8659A331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9"/>
              <a:extLst>
                <a:ext uri="{FF2B5EF4-FFF2-40B4-BE49-F238E27FC236}">
                  <a16:creationId xmlns:a16="http://schemas.microsoft.com/office/drawing/2014/main" id="{8AA7B07B-F573-4B0A-8CCB-C08B585D42E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E37190AD-08E5-4F03-87D8-F7EEB90C18D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0"/>
              <a:extLst>
                <a:ext uri="{FF2B5EF4-FFF2-40B4-BE49-F238E27FC236}">
                  <a16:creationId xmlns:a16="http://schemas.microsoft.com/office/drawing/2014/main" id="{7A447C37-4B76-41C3-9E56-2E985C0891C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11"/>
              <a:extLst>
                <a:ext uri="{FF2B5EF4-FFF2-40B4-BE49-F238E27FC236}">
                  <a16:creationId xmlns:a16="http://schemas.microsoft.com/office/drawing/2014/main" id="{64B94F5A-F910-4F27-B8F4-4E075FC93AB4}"/>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826B3980-AB2C-4161-8628-2386A94D716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69737"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668534</xdr:colOff>
      <xdr:row>5</xdr:row>
      <xdr:rowOff>54353</xdr:rowOff>
    </xdr:to>
    <xdr:grpSp>
      <xdr:nvGrpSpPr>
        <xdr:cNvPr id="38" name="Group 37">
          <a:extLst>
            <a:ext uri="{FF2B5EF4-FFF2-40B4-BE49-F238E27FC236}">
              <a16:creationId xmlns:a16="http://schemas.microsoft.com/office/drawing/2014/main" id="{DB66819C-FC4D-4051-B33C-FA0DFE60EDF7}"/>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CBC4D74E-961C-49B5-A949-63EF80BE9B26}"/>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4030C4E8-1900-42E9-B747-16954D14DD7A}"/>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C2E7E74B-0E8A-4FEE-8DD4-208EED237FDF}"/>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12D4056E-F606-46A3-9E86-D10EEEF87745}"/>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59FA4050-6588-485C-945A-E04A17CCD62F}"/>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106CAEF5-B07F-46BC-9CBE-3FFDE1B6F0FA}"/>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B3C19E91-896F-45D2-8C40-9D42F9F7882F}"/>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47BA71B3-1F5B-4406-9B6E-6B25C8008BF3}"/>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9E90A747-1DB2-48EA-A42E-922A848DEE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5C98F9D3-3C24-4363-A3C1-D8ABAB571EF6}"/>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47116802-D7F5-446E-85E3-E43D37C35C41}"/>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43164BE1-4D53-4CE5-8655-71FC5D2021F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EAA99B37-E878-4AE7-A4C5-45BCB24DF122}"/>
                  </a:ext>
                </a:extLst>
              </xdr:cNvPr>
              <xdr:cNvSpPr txBox="1"/>
            </xdr:nvSpPr>
            <xdr:spPr>
              <a:xfrm>
                <a:off x="4092603"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3D867B9B-B8FA-42D5-B286-CBB896AF82EC}"/>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4C8C43E4-5089-4D5A-B574-5123FA2FF83E}"/>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270CAA9C-E93B-46A4-80E8-A6DED1E9D6AE}"/>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334AF2B1-96A4-453B-AC2B-1DBF8155A97E}"/>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CB56A843-7E63-45A6-8F82-47B8A536C002}"/>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D714BC50-AC1D-4FA9-94E6-F3763EA2538E}"/>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4AECFD50-738C-4CDE-A133-65BD34A173D1}"/>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ABB7CA8B-B991-4EDA-9BC7-6FC2DEEE789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2D472F81-582F-4921-960D-ADD1AFC99375}"/>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E44068A6-B44D-463F-A2A2-E44F7826B966}"/>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CD7A4A8A-D733-46E5-8916-9B4403C067E3}"/>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F65E84CC-6A98-4D7C-A6BD-5CFB2B559A5B}"/>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3D277CFE-572C-4516-8D22-D262FA250785}"/>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A24BE84C-D0A4-4571-80F0-9B1A3A5A827C}"/>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170E47C3-1730-4DBF-8298-D1338F6A5599}"/>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864EEC58-D9AE-4784-B5A8-C9AD6D3E59DE}"/>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D0D713A6-430F-416D-B34B-8244867F78E1}"/>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C90D6C5E-C3CC-419D-8688-10FA28F35BE8}"/>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AE522593-E1C3-4CB3-B250-CF44423200DC}"/>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5A61FC06-B48D-4E8C-B888-32FB8418F212}"/>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52AA4501-BFF2-4A16-A710-5F0FECBFF1E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77C1E783-F198-4B5F-9916-78563264838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FFD675A2-23AF-4DE7-87F0-BE66A08CDAE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84B8F2E0-55ED-43E2-850E-E44E64D15A4A}"/>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678059</xdr:colOff>
      <xdr:row>5</xdr:row>
      <xdr:rowOff>54353</xdr:rowOff>
    </xdr:to>
    <xdr:grpSp>
      <xdr:nvGrpSpPr>
        <xdr:cNvPr id="38" name="Group 37">
          <a:extLst>
            <a:ext uri="{FF2B5EF4-FFF2-40B4-BE49-F238E27FC236}">
              <a16:creationId xmlns:a16="http://schemas.microsoft.com/office/drawing/2014/main" id="{1809F67F-554B-46FC-B615-EF5E1D3A981E}"/>
            </a:ext>
          </a:extLst>
        </xdr:cNvPr>
        <xdr:cNvGrpSpPr/>
      </xdr:nvGrpSpPr>
      <xdr:grpSpPr>
        <a:xfrm>
          <a:off x="0" y="0"/>
          <a:ext cx="13550416" cy="1006853"/>
          <a:chOff x="0" y="0"/>
          <a:chExt cx="13565384" cy="1006853"/>
        </a:xfrm>
      </xdr:grpSpPr>
      <xdr:grpSp>
        <xdr:nvGrpSpPr>
          <xdr:cNvPr id="39" name="Group 38">
            <a:extLst>
              <a:ext uri="{FF2B5EF4-FFF2-40B4-BE49-F238E27FC236}">
                <a16:creationId xmlns:a16="http://schemas.microsoft.com/office/drawing/2014/main" id="{A7674670-7F34-403F-9A8D-3C9D234E7129}"/>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450B2AA5-D108-4464-A8A0-8FBBFF426721}"/>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AD5176F2-2489-46EB-BE97-BAE14690905F}"/>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A27E0103-470E-49A8-AEE1-77FAEEAB43E5}"/>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0FB49044-AC0B-4852-AB7A-9DAB5B5BB679}"/>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5B6F994C-4DB8-4429-91F2-6C64488008EE}"/>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754BCCC6-B38C-431A-85E2-B608EE112B19}"/>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4CEF26F6-29C6-4155-9E8C-262941ABA555}"/>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CC1C8031-2F84-4D1D-AF45-5608DC095EBA}"/>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A88CF7C3-63F3-47B0-852D-F395DC42045C}"/>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5AD0B8B8-457E-4EB7-8C65-F6BD06BB5E0C}"/>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8D13EDC-AA0F-4823-9F61-4E3741356C81}"/>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88E95680-98ED-4704-86BA-249EEC7CBEB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290D8A36-CEFA-4D4D-B1A4-3A4B72BA131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D0320018-3347-4943-9BD2-0C8CF46CC0E9}"/>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C8E35CD8-DBE6-4A42-A25F-7482173B2278}"/>
                  </a:ext>
                </a:extLst>
              </xdr:cNvPr>
              <xdr:cNvSpPr txBox="1"/>
            </xdr:nvSpPr>
            <xdr:spPr>
              <a:xfrm>
                <a:off x="5654517"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F16F8880-60CD-449E-9E80-6123CED1DE3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BA19899B-B01F-4278-91FD-F67B59BE734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AD468032-88E7-4B75-B68C-785BA72053D1}"/>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594FADEB-43A4-43B4-96BC-E5163199D15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2BDF449D-E328-47E9-B56D-6DBA91E0F554}"/>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FB310909-033E-4350-B113-3CE91EFCE0B6}"/>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B2C3203C-06B0-4E5A-B3BC-738F1DDF5785}"/>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CABB8E35-07B5-4DD0-8336-459FFBE4982A}"/>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75198379-2CDC-4982-8A44-46E54525EABB}"/>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16938CE6-A00E-4514-8AD5-4269FE050B95}"/>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079680CD-F144-482F-8928-828E162F015A}"/>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3B238DE8-62CD-4937-8F8C-5D3C7B96804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5754A7EE-B9EF-4B1A-B12B-67E5B62D757B}"/>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2DCD5DF1-827B-4369-8E80-728406C0FD89}"/>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CD129D87-5597-4F7F-9E7C-D2526CB193E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55CE9A14-29F2-42A1-BF91-E7F31F45324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2829F1FA-4FCA-4ACF-9F15-EB4624166005}"/>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95C415AF-649B-4601-8DAC-A46D211B4E5D}"/>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C787787F-0558-4D8E-9BF1-4199C38C478E}"/>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EFAD0813-E2F2-44BB-8D2F-831DF94A86C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7616B45D-76FD-4B43-BDEC-2D6F7949ED57}"/>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30359</xdr:colOff>
      <xdr:row>5</xdr:row>
      <xdr:rowOff>54353</xdr:rowOff>
    </xdr:to>
    <xdr:grpSp>
      <xdr:nvGrpSpPr>
        <xdr:cNvPr id="38" name="Group 37">
          <a:extLst>
            <a:ext uri="{FF2B5EF4-FFF2-40B4-BE49-F238E27FC236}">
              <a16:creationId xmlns:a16="http://schemas.microsoft.com/office/drawing/2014/main" id="{505B492A-6204-451E-B96A-A503B7E772F6}"/>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05C8194F-F095-40A5-8F29-AA8A3AC8A26C}"/>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F70D8AF7-A596-4AEE-87AF-E1263D50E6AD}"/>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8FDACFF2-A89B-45D8-B155-135F32472034}"/>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CDBDD17A-EDCB-4D3B-A102-A7578C53CEA7}"/>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BA36C292-E888-4902-AD94-6D583F5F2B31}"/>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54EB356E-373C-426F-82E8-72B493256C22}"/>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A326D473-3495-499E-A05A-D4FDB5E665B9}"/>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B4A6C8DD-065A-41B0-9771-1F42CDF8C59E}"/>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4F021E38-ECE3-45C6-A3AD-407CD3B87791}"/>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FB4C9081-E05F-452E-A675-6D7371093F4F}"/>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76D5D595-63FF-4078-B141-D6853C903061}"/>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ED4A2052-43D6-4BE6-9C9B-C39EC0E0FCD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81D6F245-06AD-4183-8676-E1198232CF7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005E56A3-701D-46B3-B329-FBF4D11B7128}"/>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7370E752-47A6-4CC0-BEA0-FF7BC1DC8015}"/>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1096B9E0-3068-49C0-A124-8C4AE640DAA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78571BE4-0353-4437-89BF-574FBA40A52A}"/>
                  </a:ext>
                </a:extLst>
              </xdr:cNvPr>
              <xdr:cNvSpPr txBox="1"/>
            </xdr:nvSpPr>
            <xdr:spPr>
              <a:xfrm>
                <a:off x="5654517"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EAAA097B-4B3D-4679-A837-202F27A743DE}"/>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407B9201-36FE-4E30-ABFA-FF293CD25B87}"/>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85643AC7-A759-4728-A50A-ED73A65A76E3}"/>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E339AAC6-796B-465D-BA9B-7987722BF3D5}"/>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66924771-7C47-4D91-B2ED-0D7848D7CBB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8C7F77DC-B015-4D6B-B80C-94BBBB6189EC}"/>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DA5E268B-1F24-4BC7-B85A-E2871B3D4BC8}"/>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280103D2-68AA-4FA7-8C1D-19293C18171D}"/>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502BCBFD-A237-4335-A5DE-E282CAC7A80D}"/>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485F8D87-270E-4407-8F6D-E28AF4ADA6D8}"/>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8064D262-B895-4B68-B82F-FF934BF92093}"/>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12E4FC75-DDD0-44F0-802B-DA556E45CD3D}"/>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C6116F2C-F060-4153-8BC8-62465D3530A9}"/>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5C59A957-717C-4C1A-91A8-339B94BC999C}"/>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3DE62C24-12FE-4A50-9E24-DCFC9629F9A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0FF43334-AF10-4BE7-9F47-01BAC794595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A8445B25-C237-4EB2-A460-92DD0107ED1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4FA10952-8EEC-4E86-950E-38A2D548601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9D7C8E08-600B-4696-B681-330A1CF404E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ECBF7FFE-960F-4F08-958C-C6EC8A875F93}"/>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39884</xdr:colOff>
      <xdr:row>5</xdr:row>
      <xdr:rowOff>54353</xdr:rowOff>
    </xdr:to>
    <xdr:grpSp>
      <xdr:nvGrpSpPr>
        <xdr:cNvPr id="113" name="Group 112">
          <a:extLst>
            <a:ext uri="{FF2B5EF4-FFF2-40B4-BE49-F238E27FC236}">
              <a16:creationId xmlns:a16="http://schemas.microsoft.com/office/drawing/2014/main" id="{B3EE8F1F-E76F-4981-9F12-CD3B457520DB}"/>
            </a:ext>
          </a:extLst>
        </xdr:cNvPr>
        <xdr:cNvGrpSpPr/>
      </xdr:nvGrpSpPr>
      <xdr:grpSpPr>
        <a:xfrm>
          <a:off x="0" y="0"/>
          <a:ext cx="11898509" cy="1006853"/>
          <a:chOff x="0" y="0"/>
          <a:chExt cx="11898509" cy="1006853"/>
        </a:xfrm>
      </xdr:grpSpPr>
      <xdr:grpSp>
        <xdr:nvGrpSpPr>
          <xdr:cNvPr id="115" name="Group 114">
            <a:extLst>
              <a:ext uri="{FF2B5EF4-FFF2-40B4-BE49-F238E27FC236}">
                <a16:creationId xmlns:a16="http://schemas.microsoft.com/office/drawing/2014/main" id="{6E833ECD-7F82-47A1-9D00-7A533D807D35}"/>
              </a:ext>
            </a:extLst>
          </xdr:cNvPr>
          <xdr:cNvGrpSpPr/>
        </xdr:nvGrpSpPr>
        <xdr:grpSpPr>
          <a:xfrm>
            <a:off x="1646474" y="0"/>
            <a:ext cx="1591505" cy="664291"/>
            <a:chOff x="978300" y="0"/>
            <a:chExt cx="1491714" cy="663813"/>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BC09DC0F-1039-46D0-8DEB-F4814742CEE3}"/>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8A2E5C10-2485-4616-835C-749DFE98C3EC}"/>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9" name="TextBox 148">
              <a:extLst>
                <a:ext uri="{FF2B5EF4-FFF2-40B4-BE49-F238E27FC236}">
                  <a16:creationId xmlns:a16="http://schemas.microsoft.com/office/drawing/2014/main" id="{F2AF4621-2416-4321-A664-844AA57C928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BA8DCD04-4F6B-4562-8769-A99C8C216F44}"/>
              </a:ext>
            </a:extLst>
          </xdr:cNvPr>
          <xdr:cNvGrpSpPr/>
        </xdr:nvGrpSpPr>
        <xdr:grpSpPr>
          <a:xfrm>
            <a:off x="3302712" y="0"/>
            <a:ext cx="1584243" cy="500697"/>
            <a:chOff x="2530689" y="0"/>
            <a:chExt cx="1484908" cy="501888"/>
          </a:xfrm>
        </xdr:grpSpPr>
        <xdr:sp macro="" textlink="">
          <xdr:nvSpPr>
            <xdr:cNvPr id="143" name="TextBox 142">
              <a:hlinkClick xmlns:r="http://schemas.openxmlformats.org/officeDocument/2006/relationships" r:id="rId3"/>
              <a:extLst>
                <a:ext uri="{FF2B5EF4-FFF2-40B4-BE49-F238E27FC236}">
                  <a16:creationId xmlns:a16="http://schemas.microsoft.com/office/drawing/2014/main" id="{6E285BA1-F989-4382-ABAC-5330B71F737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5" name="TextBox 144">
              <a:extLst>
                <a:ext uri="{FF2B5EF4-FFF2-40B4-BE49-F238E27FC236}">
                  <a16:creationId xmlns:a16="http://schemas.microsoft.com/office/drawing/2014/main" id="{A8BC3299-FFA6-4F18-B9B5-36543549A4E1}"/>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49590875-B3F2-49A6-9CC0-EDE386E4370A}"/>
              </a:ext>
            </a:extLst>
          </xdr:cNvPr>
          <xdr:cNvGrpSpPr/>
        </xdr:nvGrpSpPr>
        <xdr:grpSpPr>
          <a:xfrm>
            <a:off x="4954554" y="0"/>
            <a:ext cx="1562560" cy="500697"/>
            <a:chOff x="4078956" y="0"/>
            <a:chExt cx="1464584" cy="501888"/>
          </a:xfrm>
        </xdr:grpSpPr>
        <xdr:sp macro="" textlink="">
          <xdr:nvSpPr>
            <xdr:cNvPr id="140" name="TextBox 139">
              <a:hlinkClick xmlns:r="http://schemas.openxmlformats.org/officeDocument/2006/relationships" r:id="rId4"/>
              <a:extLst>
                <a:ext uri="{FF2B5EF4-FFF2-40B4-BE49-F238E27FC236}">
                  <a16:creationId xmlns:a16="http://schemas.microsoft.com/office/drawing/2014/main" id="{5D02DB1A-E98D-4E61-A8D8-D016F4F08AF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2" name="TextBox 141">
              <a:extLst>
                <a:ext uri="{FF2B5EF4-FFF2-40B4-BE49-F238E27FC236}">
                  <a16:creationId xmlns:a16="http://schemas.microsoft.com/office/drawing/2014/main" id="{844F8228-5BE9-46DC-8907-56EEBA9483D9}"/>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9" name="Group 118">
            <a:extLst>
              <a:ext uri="{FF2B5EF4-FFF2-40B4-BE49-F238E27FC236}">
                <a16:creationId xmlns:a16="http://schemas.microsoft.com/office/drawing/2014/main" id="{35BAA173-62B5-4118-957A-0BC9CD9F9C3E}"/>
              </a:ext>
            </a:extLst>
          </xdr:cNvPr>
          <xdr:cNvGrpSpPr/>
        </xdr:nvGrpSpPr>
        <xdr:grpSpPr>
          <a:xfrm>
            <a:off x="6635044" y="0"/>
            <a:ext cx="1584253" cy="493973"/>
            <a:chOff x="5654069" y="0"/>
            <a:chExt cx="1484915" cy="492363"/>
          </a:xfrm>
        </xdr:grpSpPr>
        <xdr:sp macro="" textlink="">
          <xdr:nvSpPr>
            <xdr:cNvPr id="135" name="TextBox 134">
              <a:extLst>
                <a:ext uri="{FF2B5EF4-FFF2-40B4-BE49-F238E27FC236}">
                  <a16:creationId xmlns:a16="http://schemas.microsoft.com/office/drawing/2014/main" id="{03A8BCC9-964F-4365-B652-893AC05DB7C8}"/>
                </a:ext>
              </a:extLst>
            </xdr:cNvPr>
            <xdr:cNvSpPr txBox="1"/>
          </xdr:nvSpPr>
          <xdr:spPr>
            <a:xfrm>
              <a:off x="5688047"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5"/>
              <a:extLst>
                <a:ext uri="{FF2B5EF4-FFF2-40B4-BE49-F238E27FC236}">
                  <a16:creationId xmlns:a16="http://schemas.microsoft.com/office/drawing/2014/main" id="{3D4CA61E-C00C-4170-BB1A-9B81BE7D2C5C}"/>
                </a:ext>
              </a:extLst>
            </xdr:cNvPr>
            <xdr:cNvSpPr txBox="1"/>
          </xdr:nvSpPr>
          <xdr:spPr>
            <a:xfrm>
              <a:off x="5654069" y="3483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EA498ABA-622F-4A1A-A18C-79CE7835A57D}"/>
              </a:ext>
            </a:extLst>
          </xdr:cNvPr>
          <xdr:cNvGrpSpPr/>
        </xdr:nvGrpSpPr>
        <xdr:grpSpPr>
          <a:xfrm>
            <a:off x="8299596" y="0"/>
            <a:ext cx="1584130" cy="664487"/>
            <a:chOff x="7214266" y="0"/>
            <a:chExt cx="1484802" cy="663805"/>
          </a:xfrm>
        </xdr:grpSpPr>
        <xdr:sp macro="" textlink="">
          <xdr:nvSpPr>
            <xdr:cNvPr id="128" name="TextBox 127">
              <a:hlinkClick xmlns:r="http://schemas.openxmlformats.org/officeDocument/2006/relationships" r:id="rId6"/>
              <a:extLst>
                <a:ext uri="{FF2B5EF4-FFF2-40B4-BE49-F238E27FC236}">
                  <a16:creationId xmlns:a16="http://schemas.microsoft.com/office/drawing/2014/main" id="{4F9F20E6-0B77-435A-97CC-630C8E99BAA3}"/>
                </a:ext>
              </a:extLst>
            </xdr:cNvPr>
            <xdr:cNvSpPr txBox="1"/>
          </xdr:nvSpPr>
          <xdr:spPr>
            <a:xfrm>
              <a:off x="7214273" y="36060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7"/>
              <a:extLst>
                <a:ext uri="{FF2B5EF4-FFF2-40B4-BE49-F238E27FC236}">
                  <a16:creationId xmlns:a16="http://schemas.microsoft.com/office/drawing/2014/main" id="{2BDEC848-5C58-4A1E-9CA0-4D2E8A8F64FD}"/>
                </a:ext>
              </a:extLst>
            </xdr:cNvPr>
            <xdr:cNvSpPr txBox="1"/>
          </xdr:nvSpPr>
          <xdr:spPr>
            <a:xfrm>
              <a:off x="7214266" y="51980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94582B49-9F72-40C0-85CD-319E78B295A8}"/>
                </a:ext>
              </a:extLst>
            </xdr:cNvPr>
            <xdr:cNvSpPr txBox="1"/>
          </xdr:nvSpPr>
          <xdr:spPr>
            <a:xfrm>
              <a:off x="7248132"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121" name="Group 120">
            <a:extLst>
              <a:ext uri="{FF2B5EF4-FFF2-40B4-BE49-F238E27FC236}">
                <a16:creationId xmlns:a16="http://schemas.microsoft.com/office/drawing/2014/main" id="{64B99F66-C472-47E5-B743-E3A13518A21B}"/>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8"/>
              <a:extLst>
                <a:ext uri="{FF2B5EF4-FFF2-40B4-BE49-F238E27FC236}">
                  <a16:creationId xmlns:a16="http://schemas.microsoft.com/office/drawing/2014/main" id="{F0D147F4-902B-4E4F-9546-485907F81867}"/>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9"/>
              <a:extLst>
                <a:ext uri="{FF2B5EF4-FFF2-40B4-BE49-F238E27FC236}">
                  <a16:creationId xmlns:a16="http://schemas.microsoft.com/office/drawing/2014/main" id="{5B3DF26C-BE5C-4D72-B8CC-D0C0A4B1D08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25" name="TextBox 124">
              <a:extLst>
                <a:ext uri="{FF2B5EF4-FFF2-40B4-BE49-F238E27FC236}">
                  <a16:creationId xmlns:a16="http://schemas.microsoft.com/office/drawing/2014/main" id="{0CC6B506-FD0C-4C9D-A1F0-6F7D3F4A29A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0"/>
              <a:extLst>
                <a:ext uri="{FF2B5EF4-FFF2-40B4-BE49-F238E27FC236}">
                  <a16:creationId xmlns:a16="http://schemas.microsoft.com/office/drawing/2014/main" id="{4E668ED7-820A-4DF3-9587-E6C8B941D158}"/>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11"/>
              <a:extLst>
                <a:ext uri="{FF2B5EF4-FFF2-40B4-BE49-F238E27FC236}">
                  <a16:creationId xmlns:a16="http://schemas.microsoft.com/office/drawing/2014/main" id="{5681F224-4B23-4EC4-9998-27E037E29664}"/>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4D8CE825-556A-486D-878E-F272C317E2F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63158"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478034</xdr:colOff>
      <xdr:row>5</xdr:row>
      <xdr:rowOff>54353</xdr:rowOff>
    </xdr:to>
    <xdr:grpSp>
      <xdr:nvGrpSpPr>
        <xdr:cNvPr id="112" name="Group 111">
          <a:extLst>
            <a:ext uri="{FF2B5EF4-FFF2-40B4-BE49-F238E27FC236}">
              <a16:creationId xmlns:a16="http://schemas.microsoft.com/office/drawing/2014/main" id="{9549E191-563A-46DA-892B-ACAEFC21585E}"/>
            </a:ext>
          </a:extLst>
        </xdr:cNvPr>
        <xdr:cNvGrpSpPr/>
      </xdr:nvGrpSpPr>
      <xdr:grpSpPr>
        <a:xfrm>
          <a:off x="0" y="0"/>
          <a:ext cx="13565384" cy="1006853"/>
          <a:chOff x="0" y="0"/>
          <a:chExt cx="13565384" cy="1006853"/>
        </a:xfrm>
      </xdr:grpSpPr>
      <xdr:grpSp>
        <xdr:nvGrpSpPr>
          <xdr:cNvPr id="113" name="Group 112">
            <a:extLst>
              <a:ext uri="{FF2B5EF4-FFF2-40B4-BE49-F238E27FC236}">
                <a16:creationId xmlns:a16="http://schemas.microsoft.com/office/drawing/2014/main" id="{5BEB1432-A071-41B4-B3A2-031AE081C499}"/>
              </a:ext>
            </a:extLst>
          </xdr:cNvPr>
          <xdr:cNvGrpSpPr/>
        </xdr:nvGrpSpPr>
        <xdr:grpSpPr>
          <a:xfrm>
            <a:off x="0" y="0"/>
            <a:ext cx="13565384" cy="1006853"/>
            <a:chOff x="0" y="0"/>
            <a:chExt cx="13565384" cy="1006853"/>
          </a:xfrm>
        </xdr:grpSpPr>
        <xdr:grpSp>
          <xdr:nvGrpSpPr>
            <xdr:cNvPr id="115" name="Group 114">
              <a:extLst>
                <a:ext uri="{FF2B5EF4-FFF2-40B4-BE49-F238E27FC236}">
                  <a16:creationId xmlns:a16="http://schemas.microsoft.com/office/drawing/2014/main" id="{FD889A1D-3C51-40F7-B6AE-3EA2D1FDD869}"/>
                </a:ext>
              </a:extLst>
            </xdr:cNvPr>
            <xdr:cNvGrpSpPr/>
          </xdr:nvGrpSpPr>
          <xdr:grpSpPr>
            <a:xfrm>
              <a:off x="1646474" y="0"/>
              <a:ext cx="1591505" cy="826333"/>
              <a:chOff x="978300" y="0"/>
              <a:chExt cx="1491714" cy="825738"/>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C71D09AB-A2B5-4858-94C1-72EBCB9FF25B}"/>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174B69DF-E612-4E91-9269-2EF01C095AFA}"/>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8" name="TextBox 147">
                <a:hlinkClick xmlns:r="http://schemas.openxmlformats.org/officeDocument/2006/relationships" r:id="rId3"/>
                <a:extLst>
                  <a:ext uri="{FF2B5EF4-FFF2-40B4-BE49-F238E27FC236}">
                    <a16:creationId xmlns:a16="http://schemas.microsoft.com/office/drawing/2014/main" id="{F0589569-F568-4201-BFCA-282DCA746735}"/>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49" name="TextBox 148">
                <a:extLst>
                  <a:ext uri="{FF2B5EF4-FFF2-40B4-BE49-F238E27FC236}">
                    <a16:creationId xmlns:a16="http://schemas.microsoft.com/office/drawing/2014/main" id="{18F74FD8-6EA7-41D1-B231-2788830BD721}"/>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30A57ECD-E6AC-43EA-B538-D261FA01C9BF}"/>
                </a:ext>
              </a:extLst>
            </xdr:cNvPr>
            <xdr:cNvGrpSpPr/>
          </xdr:nvGrpSpPr>
          <xdr:grpSpPr>
            <a:xfrm>
              <a:off x="3302711" y="0"/>
              <a:ext cx="1584244" cy="662238"/>
              <a:chOff x="2530688" y="0"/>
              <a:chExt cx="1484909" cy="663813"/>
            </a:xfrm>
          </xdr:grpSpPr>
          <xdr:sp macro="" textlink="">
            <xdr:nvSpPr>
              <xdr:cNvPr id="143" name="TextBox 142">
                <a:hlinkClick xmlns:r="http://schemas.openxmlformats.org/officeDocument/2006/relationships" r:id="rId4"/>
                <a:extLst>
                  <a:ext uri="{FF2B5EF4-FFF2-40B4-BE49-F238E27FC236}">
                    <a16:creationId xmlns:a16="http://schemas.microsoft.com/office/drawing/2014/main" id="{DA17CA8D-EDFF-4F62-A13E-9E9C6DDF2BB3}"/>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4" name="TextBox 143">
                <a:hlinkClick xmlns:r="http://schemas.openxmlformats.org/officeDocument/2006/relationships" r:id="rId5"/>
                <a:extLst>
                  <a:ext uri="{FF2B5EF4-FFF2-40B4-BE49-F238E27FC236}">
                    <a16:creationId xmlns:a16="http://schemas.microsoft.com/office/drawing/2014/main" id="{2B8CBB74-AFF5-4304-855A-8FF8ED3A62A9}"/>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45" name="TextBox 144">
                <a:extLst>
                  <a:ext uri="{FF2B5EF4-FFF2-40B4-BE49-F238E27FC236}">
                    <a16:creationId xmlns:a16="http://schemas.microsoft.com/office/drawing/2014/main" id="{768FFB70-3156-4811-89DF-8B6D9101AB47}"/>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EB5D98D2-236E-4AC7-90F1-4A72BC3A57C5}"/>
                </a:ext>
              </a:extLst>
            </xdr:cNvPr>
            <xdr:cNvGrpSpPr/>
          </xdr:nvGrpSpPr>
          <xdr:grpSpPr>
            <a:xfrm>
              <a:off x="4954554" y="0"/>
              <a:ext cx="1562560" cy="662238"/>
              <a:chOff x="4078956" y="0"/>
              <a:chExt cx="1464584" cy="663813"/>
            </a:xfrm>
          </xdr:grpSpPr>
          <xdr:sp macro="" textlink="">
            <xdr:nvSpPr>
              <xdr:cNvPr id="140" name="TextBox 139">
                <a:hlinkClick xmlns:r="http://schemas.openxmlformats.org/officeDocument/2006/relationships" r:id="rId6"/>
                <a:extLst>
                  <a:ext uri="{FF2B5EF4-FFF2-40B4-BE49-F238E27FC236}">
                    <a16:creationId xmlns:a16="http://schemas.microsoft.com/office/drawing/2014/main" id="{066C494E-0BCA-4DD8-A6E6-67277AE19A4A}"/>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1" name="TextBox 140">
                <a:hlinkClick xmlns:r="http://schemas.openxmlformats.org/officeDocument/2006/relationships" r:id="rId7"/>
                <a:extLst>
                  <a:ext uri="{FF2B5EF4-FFF2-40B4-BE49-F238E27FC236}">
                    <a16:creationId xmlns:a16="http://schemas.microsoft.com/office/drawing/2014/main" id="{60F31380-940E-4FEC-8871-5A657ABD1527}"/>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2" name="TextBox 141">
                <a:extLst>
                  <a:ext uri="{FF2B5EF4-FFF2-40B4-BE49-F238E27FC236}">
                    <a16:creationId xmlns:a16="http://schemas.microsoft.com/office/drawing/2014/main" id="{68D4D150-7B73-49D0-B583-F95C3D91BD6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8" name="Group 117">
              <a:extLst>
                <a:ext uri="{FF2B5EF4-FFF2-40B4-BE49-F238E27FC236}">
                  <a16:creationId xmlns:a16="http://schemas.microsoft.com/office/drawing/2014/main" id="{A2998FF0-AF77-448F-A088-4DAE73C3DA97}"/>
                </a:ext>
              </a:extLst>
            </xdr:cNvPr>
            <xdr:cNvGrpSpPr/>
          </xdr:nvGrpSpPr>
          <xdr:grpSpPr>
            <a:xfrm>
              <a:off x="6635513" y="0"/>
              <a:ext cx="1584243" cy="662238"/>
              <a:chOff x="5654517" y="0"/>
              <a:chExt cx="1484908" cy="663813"/>
            </a:xfrm>
          </xdr:grpSpPr>
          <xdr:sp macro="" textlink="">
            <xdr:nvSpPr>
              <xdr:cNvPr id="137" name="TextBox 136">
                <a:hlinkClick xmlns:r="http://schemas.openxmlformats.org/officeDocument/2006/relationships" r:id="rId8"/>
                <a:extLst>
                  <a:ext uri="{FF2B5EF4-FFF2-40B4-BE49-F238E27FC236}">
                    <a16:creationId xmlns:a16="http://schemas.microsoft.com/office/drawing/2014/main" id="{65FFC024-D130-4B1D-8B76-504160E916B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38" name="TextBox 137">
                <a:hlinkClick xmlns:r="http://schemas.openxmlformats.org/officeDocument/2006/relationships" r:id="rId9"/>
                <a:extLst>
                  <a:ext uri="{FF2B5EF4-FFF2-40B4-BE49-F238E27FC236}">
                    <a16:creationId xmlns:a16="http://schemas.microsoft.com/office/drawing/2014/main" id="{B5F17074-18F6-4B71-8E38-1CB1CD51736C}"/>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39" name="TextBox 138">
                <a:extLst>
                  <a:ext uri="{FF2B5EF4-FFF2-40B4-BE49-F238E27FC236}">
                    <a16:creationId xmlns:a16="http://schemas.microsoft.com/office/drawing/2014/main" id="{956F7C4C-E147-4650-AF65-BF55E694393E}"/>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19" name="Group 118">
              <a:extLst>
                <a:ext uri="{FF2B5EF4-FFF2-40B4-BE49-F238E27FC236}">
                  <a16:creationId xmlns:a16="http://schemas.microsoft.com/office/drawing/2014/main" id="{FF3FEAD8-065B-4604-B48A-01B099FF3A36}"/>
                </a:ext>
              </a:extLst>
            </xdr:cNvPr>
            <xdr:cNvGrpSpPr/>
          </xdr:nvGrpSpPr>
          <xdr:grpSpPr>
            <a:xfrm>
              <a:off x="8301914" y="0"/>
              <a:ext cx="1584243" cy="981336"/>
              <a:chOff x="7216431" y="0"/>
              <a:chExt cx="1484908" cy="978138"/>
            </a:xfrm>
          </xdr:grpSpPr>
          <xdr:sp macro="" textlink="">
            <xdr:nvSpPr>
              <xdr:cNvPr id="132" name="TextBox 131">
                <a:hlinkClick xmlns:r="http://schemas.openxmlformats.org/officeDocument/2006/relationships" r:id="rId10"/>
                <a:extLst>
                  <a:ext uri="{FF2B5EF4-FFF2-40B4-BE49-F238E27FC236}">
                    <a16:creationId xmlns:a16="http://schemas.microsoft.com/office/drawing/2014/main" id="{08E7152E-17C3-48B1-9C80-2CC0E5DC62B0}"/>
                  </a:ext>
                </a:extLst>
              </xdr:cNvPr>
              <xdr:cNvSpPr txBox="1"/>
            </xdr:nvSpPr>
            <xdr:spPr>
              <a:xfrm>
                <a:off x="7216431" y="51028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3" name="TextBox 132">
                <a:hlinkClick xmlns:r="http://schemas.openxmlformats.org/officeDocument/2006/relationships" r:id="rId11"/>
                <a:extLst>
                  <a:ext uri="{FF2B5EF4-FFF2-40B4-BE49-F238E27FC236}">
                    <a16:creationId xmlns:a16="http://schemas.microsoft.com/office/drawing/2014/main" id="{A35A444C-9E83-4DE2-B070-B1D51F6A1192}"/>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34" name="TextBox 133">
                <a:hlinkClick xmlns:r="http://schemas.openxmlformats.org/officeDocument/2006/relationships" r:id="rId12"/>
                <a:extLst>
                  <a:ext uri="{FF2B5EF4-FFF2-40B4-BE49-F238E27FC236}">
                    <a16:creationId xmlns:a16="http://schemas.microsoft.com/office/drawing/2014/main" id="{4BD45889-1DC0-45E8-A3A7-5BEE4A58D0D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35" name="TextBox 134">
                <a:extLst>
                  <a:ext uri="{FF2B5EF4-FFF2-40B4-BE49-F238E27FC236}">
                    <a16:creationId xmlns:a16="http://schemas.microsoft.com/office/drawing/2014/main" id="{C143985D-250A-4F9D-908F-15DD44105A3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13"/>
                <a:extLst>
                  <a:ext uri="{FF2B5EF4-FFF2-40B4-BE49-F238E27FC236}">
                    <a16:creationId xmlns:a16="http://schemas.microsoft.com/office/drawing/2014/main" id="{2692EDC9-A5FA-436B-A9E8-896B5001471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4B7E2A42-9BDF-419C-B539-4044DF8B2E7B}"/>
                </a:ext>
              </a:extLst>
            </xdr:cNvPr>
            <xdr:cNvGrpSpPr/>
          </xdr:nvGrpSpPr>
          <xdr:grpSpPr>
            <a:xfrm>
              <a:off x="9962103" y="0"/>
              <a:ext cx="1588509" cy="981075"/>
              <a:chOff x="8772523" y="0"/>
              <a:chExt cx="1488906" cy="980064"/>
            </a:xfrm>
          </xdr:grpSpPr>
          <xdr:sp macro="" textlink="">
            <xdr:nvSpPr>
              <xdr:cNvPr id="128" name="TextBox 127">
                <a:hlinkClick xmlns:r="http://schemas.openxmlformats.org/officeDocument/2006/relationships" r:id="rId14"/>
                <a:extLst>
                  <a:ext uri="{FF2B5EF4-FFF2-40B4-BE49-F238E27FC236}">
                    <a16:creationId xmlns:a16="http://schemas.microsoft.com/office/drawing/2014/main" id="{6D3F662D-C974-4FCC-A268-72456A33CDCA}"/>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15"/>
                <a:extLst>
                  <a:ext uri="{FF2B5EF4-FFF2-40B4-BE49-F238E27FC236}">
                    <a16:creationId xmlns:a16="http://schemas.microsoft.com/office/drawing/2014/main" id="{53A2F70A-44B3-4B98-97B7-3DB8496E1317}"/>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7109618A-86F3-4539-8523-5C79B97EA19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1" name="TextBox 130">
                <a:hlinkClick xmlns:r="http://schemas.openxmlformats.org/officeDocument/2006/relationships" r:id="rId16"/>
                <a:extLst>
                  <a:ext uri="{FF2B5EF4-FFF2-40B4-BE49-F238E27FC236}">
                    <a16:creationId xmlns:a16="http://schemas.microsoft.com/office/drawing/2014/main" id="{7918A26E-028B-4251-8D70-3055B74F07AA}"/>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1" name="Group 120">
              <a:extLst>
                <a:ext uri="{FF2B5EF4-FFF2-40B4-BE49-F238E27FC236}">
                  <a16:creationId xmlns:a16="http://schemas.microsoft.com/office/drawing/2014/main" id="{1FE78ECB-484B-4CAD-8051-9999FBE278D3}"/>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17"/>
                <a:extLst>
                  <a:ext uri="{FF2B5EF4-FFF2-40B4-BE49-F238E27FC236}">
                    <a16:creationId xmlns:a16="http://schemas.microsoft.com/office/drawing/2014/main" id="{0E87A93D-42DE-4B5D-B269-4A6013184096}"/>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18"/>
                <a:extLst>
                  <a:ext uri="{FF2B5EF4-FFF2-40B4-BE49-F238E27FC236}">
                    <a16:creationId xmlns:a16="http://schemas.microsoft.com/office/drawing/2014/main" id="{4A827983-F011-40BA-AC42-0CEA09F9788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25" name="TextBox 124">
                <a:extLst>
                  <a:ext uri="{FF2B5EF4-FFF2-40B4-BE49-F238E27FC236}">
                    <a16:creationId xmlns:a16="http://schemas.microsoft.com/office/drawing/2014/main" id="{2520E50F-B5DB-49DC-89D6-FEE7AD7D431E}"/>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9"/>
                <a:extLst>
                  <a:ext uri="{FF2B5EF4-FFF2-40B4-BE49-F238E27FC236}">
                    <a16:creationId xmlns:a16="http://schemas.microsoft.com/office/drawing/2014/main" id="{3A6AC649-24F7-4824-9B57-410B65391A21}"/>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20"/>
                <a:extLst>
                  <a:ext uri="{FF2B5EF4-FFF2-40B4-BE49-F238E27FC236}">
                    <a16:creationId xmlns:a16="http://schemas.microsoft.com/office/drawing/2014/main" id="{1D09B8DD-5D01-4EC9-86DB-D24FD6FC8B12}"/>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E82039F5-AA28-430C-92AC-01DA8FB7759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14" name="TextBox 113">
            <a:hlinkClick xmlns:r="http://schemas.openxmlformats.org/officeDocument/2006/relationships" r:id="rId22"/>
            <a:extLst>
              <a:ext uri="{FF2B5EF4-FFF2-40B4-BE49-F238E27FC236}">
                <a16:creationId xmlns:a16="http://schemas.microsoft.com/office/drawing/2014/main" id="{776433B2-1966-4630-921B-0AC58ADAEDCF}"/>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19050</xdr:colOff>
      <xdr:row>0</xdr:row>
      <xdr:rowOff>0</xdr:rowOff>
    </xdr:from>
    <xdr:to>
      <xdr:col>13</xdr:col>
      <xdr:colOff>473552</xdr:colOff>
      <xdr:row>5</xdr:row>
      <xdr:rowOff>54353</xdr:rowOff>
    </xdr:to>
    <xdr:grpSp>
      <xdr:nvGrpSpPr>
        <xdr:cNvPr id="38" name="Group 37">
          <a:extLst>
            <a:ext uri="{FF2B5EF4-FFF2-40B4-BE49-F238E27FC236}">
              <a16:creationId xmlns:a16="http://schemas.microsoft.com/office/drawing/2014/main" id="{12A50C42-FA3E-44EF-BD28-5419F6BF350C}"/>
            </a:ext>
          </a:extLst>
        </xdr:cNvPr>
        <xdr:cNvGrpSpPr/>
      </xdr:nvGrpSpPr>
      <xdr:grpSpPr>
        <a:xfrm>
          <a:off x="19050" y="0"/>
          <a:ext cx="13541852" cy="1006853"/>
          <a:chOff x="0" y="0"/>
          <a:chExt cx="13565384" cy="1006853"/>
        </a:xfrm>
      </xdr:grpSpPr>
      <xdr:grpSp>
        <xdr:nvGrpSpPr>
          <xdr:cNvPr id="39" name="Group 38">
            <a:extLst>
              <a:ext uri="{FF2B5EF4-FFF2-40B4-BE49-F238E27FC236}">
                <a16:creationId xmlns:a16="http://schemas.microsoft.com/office/drawing/2014/main" id="{7D3F2AB4-F6CE-4331-8458-17B6801F47AC}"/>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1B7F7496-E7DF-479A-9868-3781271A18EB}"/>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60089A96-2E6B-42C2-A686-6BB8DD192D5C}"/>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C48DC3AF-C546-47D2-AD1B-C40CC7A4F997}"/>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2A3E068A-19BA-47BC-B317-AC55E677DF85}"/>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1B5419A6-1527-4E14-B04F-CDDEC0C341E4}"/>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0C2F51D9-0463-4499-BA62-A670F1450D6A}"/>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34DCC161-F481-4ACE-9B14-E0F502B43EEA}"/>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D427BB56-E726-4958-B762-CC09A402A006}"/>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7FC7A523-53E8-4DCD-B0B0-95A4AC8386A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6FF68CF0-0C78-44EB-941E-D7A9B6CBCF42}"/>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CFEF29EA-D67F-42F5-A06B-DD26844CCF2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E4F34AF2-375D-4177-B6EB-9B10E6C57C85}"/>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6EA00AE5-A279-4888-B7EC-12CA824571C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3385C15A-B8E3-4833-8D2D-C29F2C4AEC60}"/>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DC5CF5BB-C0B4-4FF8-BF38-F2F996A0D3C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1A2E177C-8079-4B40-9A67-00B0818B2207}"/>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969DF209-8BE1-46CA-A435-D3F3E48F22A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E74379E9-3D2D-4261-AEA4-1FDD83BC2983}"/>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CB843272-427B-415C-8996-23F58ACF4965}"/>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7BF69F9B-4435-4AE3-945B-792811356D9E}"/>
                  </a:ext>
                </a:extLst>
              </xdr:cNvPr>
              <xdr:cNvSpPr txBox="1"/>
            </xdr:nvSpPr>
            <xdr:spPr>
              <a:xfrm>
                <a:off x="7216431" y="672213"/>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9F1D33E8-42F5-453B-A5CC-7A611304528B}"/>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3A021B6C-F035-42C5-BB2E-76C179FA4261}"/>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745D162E-709D-4E65-B33F-9E7BB4B33E92}"/>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5B59BF74-D3C5-4561-856F-E579B6A4D179}"/>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1CE80B23-966C-4214-B4DC-81D4EBE52B80}"/>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24FA5EF7-2082-4738-8BCE-32DD5AD977E0}"/>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CF218F43-12EB-4067-B4E2-F9949E5E927A}"/>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D9EC807D-E40E-425A-8FF7-0FAEC028E857}"/>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694844A9-2D69-4B70-B759-FEECAB55A666}"/>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6EE18238-5F0F-43DD-850F-AF43AA10C675}"/>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E698C9B6-BC13-4AD0-9354-E7F41691DDD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4287E135-6E06-488A-A887-A0812BE425F6}"/>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18B05F58-15E7-4E37-8B31-489EA06E09F1}"/>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991C665C-5D59-48A5-A3E4-5E817D30101B}"/>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EF2F34C8-F298-46C2-BA40-BFD29301AFA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D8A7629C-EE8D-430B-9E53-A16265E250FD}"/>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601859</xdr:colOff>
      <xdr:row>5</xdr:row>
      <xdr:rowOff>54353</xdr:rowOff>
    </xdr:to>
    <xdr:grpSp>
      <xdr:nvGrpSpPr>
        <xdr:cNvPr id="38" name="Group 37">
          <a:extLst>
            <a:ext uri="{FF2B5EF4-FFF2-40B4-BE49-F238E27FC236}">
              <a16:creationId xmlns:a16="http://schemas.microsoft.com/office/drawing/2014/main" id="{101194F3-ECC9-49CD-9223-CA777EDBC338}"/>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2E024E08-368D-4C60-A1AD-3E903DF0FF3D}"/>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2F8A184B-70E5-4942-8E55-2CB037CC8D97}"/>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4A0E5235-34BF-4032-8D98-0540857E9A63}"/>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6D4CA314-7406-4841-A3A7-F7A1F73D8F4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91DBFFEA-9AAF-441A-BE39-96C4000E75A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66AA4E4D-E471-4D7A-9A8C-39465ADA56F9}"/>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7E679F58-05B8-4C1A-83D0-7FD7EE6653DC}"/>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33BC2B27-8FF7-4FA4-B541-0D1A57776C4D}"/>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CA761F54-251F-4172-A55C-FCB8B19DAA4B}"/>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C30180E8-20C3-4D34-AED1-9C2ED6BDA69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F2DBD913-DF2D-4F0C-BDA8-107FAB12A74B}"/>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0618A64-D29A-42D3-ADD6-8C19148E02D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32ECB7D3-5A9F-4978-AA55-32E48D513762}"/>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921882BD-8B19-4D82-BBD2-E16DA905CD79}"/>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3D67FAC6-0DC3-415C-B21E-0D395B5F12F7}"/>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81F63F78-656F-469C-8942-24DC0642A035}"/>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CB548106-C5B3-47A9-9088-AD6D4B2F7357}"/>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235DAB92-ECB0-41DF-A678-9FBE64419363}"/>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715112B0-9070-4AAD-B281-C8D7D23116BE}"/>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27050BE8-3805-42D1-B20E-E9076A581FCD}"/>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18499046-2A80-4CCC-A200-6C9ED36D2F15}"/>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0DACAC85-58C7-40E2-8D38-739DA46B90E1}"/>
                  </a:ext>
                </a:extLst>
              </xdr:cNvPr>
              <xdr:cNvSpPr txBox="1"/>
            </xdr:nvSpPr>
            <xdr:spPr>
              <a:xfrm>
                <a:off x="7216431" y="83413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3FF934D3-0F86-4D47-9E26-9B84653E4C1B}"/>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494A8E4A-0238-4D32-BD4E-53EF4A23DA3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77B7E445-4CC4-4BFE-B6E3-C6EE696A6CC0}"/>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42904A09-3900-4D1C-8589-CF6D375FB86D}"/>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6ADA1B71-40EA-44E3-8620-E323BF3E988C}"/>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D7B5688D-5395-4575-84F5-24680524813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74C0499A-CE5E-46DD-97AF-8A1BEE5010B0}"/>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13D275F5-3EDC-4347-9784-E7817BB24780}"/>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073D800A-50D2-4931-B5E6-CF69850FBA2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2F661A87-72B2-41CB-849F-8C3BE869C8F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84DEF7CA-610E-4154-8B7F-0BFA43AD785F}"/>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BE58F7B7-9C45-4F56-8086-5C2753BB7B8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89ACDCB9-D3B8-495A-A142-D8007D5CBD08}"/>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093BFC7D-B0ED-45B0-9479-497CD1CD116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844729BA-5C57-45D3-892D-665BD3D11F30}"/>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754259</xdr:colOff>
      <xdr:row>5</xdr:row>
      <xdr:rowOff>63878</xdr:rowOff>
    </xdr:to>
    <xdr:grpSp>
      <xdr:nvGrpSpPr>
        <xdr:cNvPr id="113" name="Group 112">
          <a:extLst>
            <a:ext uri="{FF2B5EF4-FFF2-40B4-BE49-F238E27FC236}">
              <a16:creationId xmlns:a16="http://schemas.microsoft.com/office/drawing/2014/main" id="{966A2590-B53C-4BF6-A4F5-662553E421C0}"/>
            </a:ext>
          </a:extLst>
        </xdr:cNvPr>
        <xdr:cNvGrpSpPr/>
      </xdr:nvGrpSpPr>
      <xdr:grpSpPr>
        <a:xfrm>
          <a:off x="9525" y="9525"/>
          <a:ext cx="11879459" cy="1006853"/>
          <a:chOff x="0" y="0"/>
          <a:chExt cx="11879459" cy="1006853"/>
        </a:xfrm>
      </xdr:grpSpPr>
      <xdr:grpSp>
        <xdr:nvGrpSpPr>
          <xdr:cNvPr id="115" name="Group 114">
            <a:extLst>
              <a:ext uri="{FF2B5EF4-FFF2-40B4-BE49-F238E27FC236}">
                <a16:creationId xmlns:a16="http://schemas.microsoft.com/office/drawing/2014/main" id="{510596BD-911D-4583-BB03-A12355A87323}"/>
              </a:ext>
            </a:extLst>
          </xdr:cNvPr>
          <xdr:cNvGrpSpPr/>
        </xdr:nvGrpSpPr>
        <xdr:grpSpPr>
          <a:xfrm>
            <a:off x="1646474" y="0"/>
            <a:ext cx="1591505" cy="664291"/>
            <a:chOff x="978300" y="0"/>
            <a:chExt cx="1491714" cy="663813"/>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DD2E13D3-5449-4682-AC8B-3C5EB79A46E2}"/>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02F4D9AC-8D99-4327-B024-1B55751CDE6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9" name="TextBox 148">
              <a:extLst>
                <a:ext uri="{FF2B5EF4-FFF2-40B4-BE49-F238E27FC236}">
                  <a16:creationId xmlns:a16="http://schemas.microsoft.com/office/drawing/2014/main" id="{BB474C1B-FAB0-45D2-8CAA-43A8A7680EB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8DCBDBB8-3CC4-4ACD-8024-00D9E4206952}"/>
              </a:ext>
            </a:extLst>
          </xdr:cNvPr>
          <xdr:cNvGrpSpPr/>
        </xdr:nvGrpSpPr>
        <xdr:grpSpPr>
          <a:xfrm>
            <a:off x="3302712" y="0"/>
            <a:ext cx="1584243" cy="500697"/>
            <a:chOff x="2530689" y="0"/>
            <a:chExt cx="1484908" cy="501888"/>
          </a:xfrm>
        </xdr:grpSpPr>
        <xdr:sp macro="" textlink="">
          <xdr:nvSpPr>
            <xdr:cNvPr id="143" name="TextBox 142">
              <a:hlinkClick xmlns:r="http://schemas.openxmlformats.org/officeDocument/2006/relationships" r:id="rId3"/>
              <a:extLst>
                <a:ext uri="{FF2B5EF4-FFF2-40B4-BE49-F238E27FC236}">
                  <a16:creationId xmlns:a16="http://schemas.microsoft.com/office/drawing/2014/main" id="{73A576A3-4DDD-4CA9-AD49-CA01EB09993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5" name="TextBox 144">
              <a:extLst>
                <a:ext uri="{FF2B5EF4-FFF2-40B4-BE49-F238E27FC236}">
                  <a16:creationId xmlns:a16="http://schemas.microsoft.com/office/drawing/2014/main" id="{E5006C4A-13D9-4340-83C8-92393C8BF605}"/>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DCAA30C9-2CBA-4500-98F9-A20F4AF73A4D}"/>
              </a:ext>
            </a:extLst>
          </xdr:cNvPr>
          <xdr:cNvGrpSpPr/>
        </xdr:nvGrpSpPr>
        <xdr:grpSpPr>
          <a:xfrm>
            <a:off x="4954554" y="0"/>
            <a:ext cx="1562560" cy="500697"/>
            <a:chOff x="4078956" y="0"/>
            <a:chExt cx="1464584" cy="501888"/>
          </a:xfrm>
        </xdr:grpSpPr>
        <xdr:sp macro="" textlink="">
          <xdr:nvSpPr>
            <xdr:cNvPr id="140" name="TextBox 139">
              <a:hlinkClick xmlns:r="http://schemas.openxmlformats.org/officeDocument/2006/relationships" r:id="rId4"/>
              <a:extLst>
                <a:ext uri="{FF2B5EF4-FFF2-40B4-BE49-F238E27FC236}">
                  <a16:creationId xmlns:a16="http://schemas.microsoft.com/office/drawing/2014/main" id="{4EF75845-0263-4A9D-91BF-4066F8A7CC64}"/>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2" name="TextBox 141">
              <a:extLst>
                <a:ext uri="{FF2B5EF4-FFF2-40B4-BE49-F238E27FC236}">
                  <a16:creationId xmlns:a16="http://schemas.microsoft.com/office/drawing/2014/main" id="{669670A3-E1DC-43CE-98C9-CAD3EC51F5F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9" name="Group 118">
            <a:extLst>
              <a:ext uri="{FF2B5EF4-FFF2-40B4-BE49-F238E27FC236}">
                <a16:creationId xmlns:a16="http://schemas.microsoft.com/office/drawing/2014/main" id="{2A553AB3-4E2C-4778-A8AC-2A4F5D910FDE}"/>
              </a:ext>
            </a:extLst>
          </xdr:cNvPr>
          <xdr:cNvGrpSpPr/>
        </xdr:nvGrpSpPr>
        <xdr:grpSpPr>
          <a:xfrm>
            <a:off x="6615995" y="0"/>
            <a:ext cx="1584253" cy="493973"/>
            <a:chOff x="5636211" y="0"/>
            <a:chExt cx="1484915" cy="492363"/>
          </a:xfrm>
        </xdr:grpSpPr>
        <xdr:sp macro="" textlink="">
          <xdr:nvSpPr>
            <xdr:cNvPr id="135" name="TextBox 134">
              <a:extLst>
                <a:ext uri="{FF2B5EF4-FFF2-40B4-BE49-F238E27FC236}">
                  <a16:creationId xmlns:a16="http://schemas.microsoft.com/office/drawing/2014/main" id="{FB306B7E-72A5-46BE-A15F-47539C27FF49}"/>
                </a:ext>
              </a:extLst>
            </xdr:cNvPr>
            <xdr:cNvSpPr txBox="1"/>
          </xdr:nvSpPr>
          <xdr:spPr>
            <a:xfrm>
              <a:off x="567018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5"/>
              <a:extLst>
                <a:ext uri="{FF2B5EF4-FFF2-40B4-BE49-F238E27FC236}">
                  <a16:creationId xmlns:a16="http://schemas.microsoft.com/office/drawing/2014/main" id="{F518D342-4B2E-4E9D-A657-711CC9AB3D68}"/>
                </a:ext>
              </a:extLst>
            </xdr:cNvPr>
            <xdr:cNvSpPr txBox="1"/>
          </xdr:nvSpPr>
          <xdr:spPr>
            <a:xfrm>
              <a:off x="563621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D7BE653E-D808-448E-B7B9-D14020A39F4C}"/>
              </a:ext>
            </a:extLst>
          </xdr:cNvPr>
          <xdr:cNvGrpSpPr/>
        </xdr:nvGrpSpPr>
        <xdr:grpSpPr>
          <a:xfrm>
            <a:off x="8280532" y="0"/>
            <a:ext cx="1584122" cy="654962"/>
            <a:chOff x="7196406" y="0"/>
            <a:chExt cx="1484797" cy="654289"/>
          </a:xfrm>
        </xdr:grpSpPr>
        <xdr:sp macro="" textlink="">
          <xdr:nvSpPr>
            <xdr:cNvPr id="128" name="TextBox 127">
              <a:hlinkClick xmlns:r="http://schemas.openxmlformats.org/officeDocument/2006/relationships" r:id="rId6"/>
              <a:extLst>
                <a:ext uri="{FF2B5EF4-FFF2-40B4-BE49-F238E27FC236}">
                  <a16:creationId xmlns:a16="http://schemas.microsoft.com/office/drawing/2014/main" id="{B513CE5D-816A-420B-B50B-5E35ECC37576}"/>
                </a:ext>
              </a:extLst>
            </xdr:cNvPr>
            <xdr:cNvSpPr txBox="1"/>
          </xdr:nvSpPr>
          <xdr:spPr>
            <a:xfrm>
              <a:off x="7196406"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7"/>
              <a:extLst>
                <a:ext uri="{FF2B5EF4-FFF2-40B4-BE49-F238E27FC236}">
                  <a16:creationId xmlns:a16="http://schemas.microsoft.com/office/drawing/2014/main" id="{781B4C61-11A8-4D4F-8900-6B28418A40FF}"/>
                </a:ext>
              </a:extLst>
            </xdr:cNvPr>
            <xdr:cNvSpPr txBox="1"/>
          </xdr:nvSpPr>
          <xdr:spPr>
            <a:xfrm>
              <a:off x="7196408" y="51028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843E2A47-5D6B-41C5-A26F-1CA2C67EDE58}"/>
                </a:ext>
              </a:extLst>
            </xdr:cNvPr>
            <xdr:cNvSpPr txBox="1"/>
          </xdr:nvSpPr>
          <xdr:spPr>
            <a:xfrm>
              <a:off x="7230267"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121" name="Group 120">
            <a:extLst>
              <a:ext uri="{FF2B5EF4-FFF2-40B4-BE49-F238E27FC236}">
                <a16:creationId xmlns:a16="http://schemas.microsoft.com/office/drawing/2014/main" id="{32589EA0-F26C-4DE5-841C-43BF014BE754}"/>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8"/>
              <a:extLst>
                <a:ext uri="{FF2B5EF4-FFF2-40B4-BE49-F238E27FC236}">
                  <a16:creationId xmlns:a16="http://schemas.microsoft.com/office/drawing/2014/main" id="{0DE44724-1A30-4915-8D10-F8874E3A794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9"/>
              <a:extLst>
                <a:ext uri="{FF2B5EF4-FFF2-40B4-BE49-F238E27FC236}">
                  <a16:creationId xmlns:a16="http://schemas.microsoft.com/office/drawing/2014/main" id="{EB2F58FB-C0F4-4940-9A37-4AFB24FEBB52}"/>
                </a:ext>
              </a:extLst>
            </xdr:cNvPr>
            <xdr:cNvSpPr txBox="1"/>
          </xdr:nvSpPr>
          <xdr:spPr>
            <a:xfrm>
              <a:off x="0" y="51525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solidFill>
                    <a:sysClr val="windowText" lastClr="000000"/>
                  </a:solidFill>
                </a:rPr>
                <a:t>H2: Other Funding Sources</a:t>
              </a:r>
            </a:p>
          </xdr:txBody>
        </xdr:sp>
        <xdr:sp macro="" textlink="">
          <xdr:nvSpPr>
            <xdr:cNvPr id="125" name="TextBox 124">
              <a:extLst>
                <a:ext uri="{FF2B5EF4-FFF2-40B4-BE49-F238E27FC236}">
                  <a16:creationId xmlns:a16="http://schemas.microsoft.com/office/drawing/2014/main" id="{B7849FEC-DAE7-482B-99AF-AA13DDBB770F}"/>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0"/>
              <a:extLst>
                <a:ext uri="{FF2B5EF4-FFF2-40B4-BE49-F238E27FC236}">
                  <a16:creationId xmlns:a16="http://schemas.microsoft.com/office/drawing/2014/main" id="{EF2F0CD8-9902-433A-910F-D2E2138F140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11"/>
              <a:extLst>
                <a:ext uri="{FF2B5EF4-FFF2-40B4-BE49-F238E27FC236}">
                  <a16:creationId xmlns:a16="http://schemas.microsoft.com/office/drawing/2014/main" id="{600332E7-26FC-4FB4-B8E6-8FF315213217}"/>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FEFA1E19-55EC-4146-8B69-41D9B6BA876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44108"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601859</xdr:colOff>
      <xdr:row>7</xdr:row>
      <xdr:rowOff>134475</xdr:rowOff>
    </xdr:to>
    <xdr:grpSp>
      <xdr:nvGrpSpPr>
        <xdr:cNvPr id="73" name="Group 72">
          <a:extLst>
            <a:ext uri="{FF2B5EF4-FFF2-40B4-BE49-F238E27FC236}">
              <a16:creationId xmlns:a16="http://schemas.microsoft.com/office/drawing/2014/main" id="{5426C830-62A5-4D5B-9023-BA8EB0BD02C9}"/>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67A11AD4-F005-45A9-9DC2-95468C8DC590}"/>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608F8618-422E-41BB-B835-225B2375D901}"/>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4" name="TextBox 123">
              <a:hlinkClick xmlns:r="http://schemas.openxmlformats.org/officeDocument/2006/relationships" r:id="rId2"/>
              <a:extLst>
                <a:ext uri="{FF2B5EF4-FFF2-40B4-BE49-F238E27FC236}">
                  <a16:creationId xmlns:a16="http://schemas.microsoft.com/office/drawing/2014/main" id="{3C395CA4-63B9-424A-A9B9-654CAFDE9492}"/>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5" name="TextBox 124">
              <a:hlinkClick xmlns:r="http://schemas.openxmlformats.org/officeDocument/2006/relationships" r:id="rId3"/>
              <a:extLst>
                <a:ext uri="{FF2B5EF4-FFF2-40B4-BE49-F238E27FC236}">
                  <a16:creationId xmlns:a16="http://schemas.microsoft.com/office/drawing/2014/main" id="{F529FE97-80B5-4581-A9D6-468FF6194F64}"/>
                </a:ext>
              </a:extLst>
            </xdr:cNvPr>
            <xdr:cNvSpPr txBox="1"/>
          </xdr:nvSpPr>
          <xdr:spPr>
            <a:xfrm>
              <a:off x="7213444"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6" name="TextBox 125">
              <a:extLst>
                <a:ext uri="{FF2B5EF4-FFF2-40B4-BE49-F238E27FC236}">
                  <a16:creationId xmlns:a16="http://schemas.microsoft.com/office/drawing/2014/main" id="{3242C9CA-76C4-458D-BDAD-B0D64406EC82}"/>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7" name="TextBox 126">
              <a:hlinkClick xmlns:r="http://schemas.openxmlformats.org/officeDocument/2006/relationships" r:id="rId4"/>
              <a:extLst>
                <a:ext uri="{FF2B5EF4-FFF2-40B4-BE49-F238E27FC236}">
                  <a16:creationId xmlns:a16="http://schemas.microsoft.com/office/drawing/2014/main" id="{66A83E2B-C4E2-485D-8907-C86353B08938}"/>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9EBB11B7-23C5-497B-BBA5-B18D1095590F}"/>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53EE3E15-2D52-4173-A80A-4B713E69DE06}"/>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DCCF1CA7-8945-49A7-A986-63FBB573AAE6}"/>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276B522E-BB5E-4D20-8432-3B3C65263EAA}"/>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8A34F26C-747A-4FEB-B7CC-ECD91B61CAE2}"/>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ED63197-4D8C-4B62-8362-3A53A5461808}"/>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FE43C888-2C5C-42B0-9165-7D4279EEBACD}"/>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393CEEC4-B2D9-43A0-9222-6FEB093909E5}"/>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D1F9BF0D-70E2-4DCE-8C70-C0AE3CA91012}"/>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74EA652F-9BD2-4ED9-8581-044B3A6D6757}"/>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DEC16071-42DE-44DC-8518-883C2710D4C7}"/>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ACC21142-E819-472B-9E2E-328AB9835067}"/>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95D68FBC-57C3-4E01-80C8-FC21DDCDBA5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A3AE49BD-17C1-43E4-8C67-9F7ABFC47C5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A2499BC1-336F-4CE0-858C-C34A5A692A0E}"/>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9E872B44-F11F-4952-A94C-629BE9AB2F7B}"/>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E3D10BC8-3210-4E90-9944-0395225ED269}"/>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4108121C-D910-41F5-98B4-39848325679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42665CDA-91BE-47E1-90EC-9B7D2F2841A5}"/>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BB0046C7-3D61-455A-9FB8-C84E6555CE66}"/>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5CEDD3CE-8D3D-4146-A9A8-D0CD46BF0A3B}"/>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60C04B97-E766-4018-BF52-E0A4DFFE4EB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BAAB359F-F6EB-448B-862D-2B753925153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5B0AABD3-48BA-43B7-AD82-5E57966F07A8}"/>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D3AFE03A-F9B0-41C9-B479-ED5DA005C849}"/>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84DCBF92-2D99-42A7-98B0-1C1A29955C3A}"/>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297C0EBA-4298-4A01-A626-EBD541703E24}"/>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E1171D07-520B-4F32-9417-92A1C48A0748}"/>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E043E8CA-497F-4068-8283-CE81C87C8215}"/>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EDF84A4E-E0BC-4117-B327-96A6A6BC298F}"/>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8C773C82-FF3F-451A-B7E8-7DDFA4C8FFC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1206935A-C9C3-4549-B4D5-FB656ECA9151}"/>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CE4EE44C-CD22-4410-A2CE-5AFD5992815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7EAAE1EC-1575-4CA8-A99C-3F09CEF242B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4871CE06-2F06-4623-BBE0-0E56F4E7A8E9}"/>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1425772-6AC7-4DE8-A845-428B0BA3585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304800</xdr:colOff>
      <xdr:row>7</xdr:row>
      <xdr:rowOff>123823</xdr:rowOff>
    </xdr:from>
    <xdr:to>
      <xdr:col>12</xdr:col>
      <xdr:colOff>533400</xdr:colOff>
      <xdr:row>49</xdr:row>
      <xdr:rowOff>133350</xdr:rowOff>
    </xdr:to>
    <xdr:sp macro="" textlink="">
      <xdr:nvSpPr>
        <xdr:cNvPr id="57" name="TextBox 56">
          <a:extLst>
            <a:ext uri="{FF2B5EF4-FFF2-40B4-BE49-F238E27FC236}">
              <a16:creationId xmlns:a16="http://schemas.microsoft.com/office/drawing/2014/main" id="{95F2DF93-63F9-4821-ABB9-3D7ADCE886BF}"/>
            </a:ext>
          </a:extLst>
        </xdr:cNvPr>
        <xdr:cNvSpPr txBox="1"/>
      </xdr:nvSpPr>
      <xdr:spPr>
        <a:xfrm>
          <a:off x="6905625" y="1457323"/>
          <a:ext cx="4495800" cy="8096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CALCULATOR USAGE</a:t>
          </a:r>
        </a:p>
        <a:p>
          <a:endParaRPr lang="en-CA">
            <a:effectLst/>
          </a:endParaRPr>
        </a:p>
        <a:p>
          <a:r>
            <a:rPr lang="en-CA" sz="1100">
              <a:solidFill>
                <a:schemeClr val="dk1"/>
              </a:solidFill>
              <a:effectLst/>
              <a:latin typeface="+mn-lt"/>
              <a:ea typeface="+mn-ea"/>
              <a:cs typeface="+mn-cs"/>
            </a:rPr>
            <a:t>If a classification is funded by more than one funding source, each funder must be reported on a separate line in the applicable schedule (A1 or B1).</a:t>
          </a:r>
        </a:p>
        <a:p>
          <a:endParaRPr lang="en-CA">
            <a:effectLst/>
          </a:endParaRPr>
        </a:p>
        <a:p>
          <a:r>
            <a:rPr lang="en-CA" sz="1100">
              <a:solidFill>
                <a:schemeClr val="dk1"/>
              </a:solidFill>
              <a:effectLst/>
              <a:latin typeface="+mn-lt"/>
              <a:ea typeface="+mn-ea"/>
              <a:cs typeface="+mn-cs"/>
            </a:rPr>
            <a:t>In some cases, funding agreements or service contracts clearly state how hours are split between funders. When this information is available,</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agencies should report the hours according to those agreements and do not need to use the calculator.</a:t>
          </a:r>
        </a:p>
        <a:p>
          <a:endParaRPr lang="en-CA">
            <a:effectLst/>
          </a:endParaRPr>
        </a:p>
        <a:p>
          <a:r>
            <a:rPr lang="en-CA" sz="1100" b="1">
              <a:solidFill>
                <a:schemeClr val="dk1"/>
              </a:solidFill>
              <a:effectLst/>
              <a:latin typeface="+mn-lt"/>
              <a:ea typeface="+mn-ea"/>
              <a:cs typeface="+mn-cs"/>
            </a:rPr>
            <a:t>If a classification is funded by more than one funder and the exact split of hours is not known, the Funder Hours Calculator must be used</a:t>
          </a:r>
          <a:r>
            <a:rPr lang="en-CA" sz="1100">
              <a:solidFill>
                <a:schemeClr val="dk1"/>
              </a:solidFill>
              <a:effectLst/>
              <a:latin typeface="+mn-lt"/>
              <a:ea typeface="+mn-ea"/>
              <a:cs typeface="+mn-cs"/>
            </a:rPr>
            <a:t>. The calculator estimates how hours should be split between funders per each reported classification, using the funding information already provided on the Home Schedule.</a:t>
          </a:r>
        </a:p>
        <a:p>
          <a:endParaRPr lang="en-CA">
            <a:effectLst/>
          </a:endParaRPr>
        </a:p>
        <a:p>
          <a:r>
            <a:rPr lang="en-CA" sz="1100" b="1">
              <a:solidFill>
                <a:schemeClr val="dk1"/>
              </a:solidFill>
              <a:effectLst/>
              <a:latin typeface="+mn-lt"/>
              <a:ea typeface="+mn-ea"/>
              <a:cs typeface="+mn-cs"/>
            </a:rPr>
            <a:t>HOW IT WORKS</a:t>
          </a:r>
        </a:p>
        <a:p>
          <a:endParaRPr lang="en-CA">
            <a:effectLst/>
          </a:endParaRPr>
        </a:p>
        <a:p>
          <a:r>
            <a:rPr lang="en-CA" sz="1100">
              <a:solidFill>
                <a:schemeClr val="dk1"/>
              </a:solidFill>
              <a:effectLst/>
              <a:latin typeface="+mn-lt"/>
              <a:ea typeface="+mn-ea"/>
              <a:cs typeface="+mn-cs"/>
            </a:rPr>
            <a:t>The calculator compares the funding amounts for each selected funder on the Home Schedule and determines each funder’s share of funding. It then uses these shares to divide the total hours worked by the classification across the selected funders.</a:t>
          </a:r>
        </a:p>
        <a:p>
          <a:endParaRPr lang="en-CA">
            <a:effectLst/>
          </a:endParaRPr>
        </a:p>
        <a:p>
          <a:r>
            <a:rPr lang="en-CA" sz="1100">
              <a:solidFill>
                <a:schemeClr val="dk1"/>
              </a:solidFill>
              <a:effectLst/>
              <a:latin typeface="+mn-lt"/>
              <a:ea typeface="+mn-ea"/>
              <a:cs typeface="+mn-cs"/>
            </a:rPr>
            <a:t>To use the calculator, enter the total number of hours worked and select the applicable funders. The calculator automatically calculates the split of hours for each funder.</a:t>
          </a:r>
        </a:p>
        <a:p>
          <a:endParaRPr lang="en-CA">
            <a:effectLst/>
          </a:endParaRPr>
        </a:p>
        <a:p>
          <a:r>
            <a:rPr lang="en-CA" sz="1100" b="1" baseline="0">
              <a:solidFill>
                <a:schemeClr val="dk1"/>
              </a:solidFill>
              <a:effectLst/>
              <a:latin typeface="+mn-lt"/>
              <a:ea typeface="+mn-ea"/>
              <a:cs typeface="+mn-cs"/>
            </a:rPr>
            <a:t>INSTRUCTIONS</a:t>
          </a:r>
        </a:p>
        <a:p>
          <a:endParaRPr lang="en-CA">
            <a:effectLst/>
          </a:endParaRPr>
        </a:p>
        <a:p>
          <a:r>
            <a:rPr lang="en-CA" sz="1100" b="0" baseline="0">
              <a:solidFill>
                <a:schemeClr val="dk1"/>
              </a:solidFill>
              <a:effectLst/>
              <a:latin typeface="+mn-lt"/>
              <a:ea typeface="+mn-ea"/>
              <a:cs typeface="+mn-cs"/>
            </a:rPr>
            <a:t>1. Indicate the total number of hours worked by the classification in the green cell</a:t>
          </a:r>
          <a:endParaRPr lang="en-CA">
            <a:effectLst/>
          </a:endParaRPr>
        </a:p>
        <a:p>
          <a:r>
            <a:rPr lang="en-CA" sz="1100" b="0" baseline="0">
              <a:solidFill>
                <a:schemeClr val="dk1"/>
              </a:solidFill>
              <a:effectLst/>
              <a:latin typeface="+mn-lt"/>
              <a:ea typeface="+mn-ea"/>
              <a:cs typeface="+mn-cs"/>
            </a:rPr>
            <a:t>2. Select the applicable funders using the drop-down menu (B19:B23).</a:t>
          </a:r>
          <a:endParaRPr lang="en-CA">
            <a:effectLst/>
          </a:endParaRPr>
        </a:p>
        <a:p>
          <a:r>
            <a:rPr lang="en-CA" sz="1100" b="0" baseline="0">
              <a:solidFill>
                <a:schemeClr val="dk1"/>
              </a:solidFill>
              <a:effectLst/>
              <a:latin typeface="+mn-lt"/>
              <a:ea typeface="+mn-ea"/>
              <a:cs typeface="+mn-cs"/>
            </a:rPr>
            <a:t>3. Review the calculated split hours.</a:t>
          </a:r>
          <a:endParaRPr lang="en-CA">
            <a:effectLst/>
          </a:endParaRPr>
        </a:p>
        <a:p>
          <a:r>
            <a:rPr lang="en-CA" sz="1100" b="0" baseline="0">
              <a:solidFill>
                <a:schemeClr val="dk1"/>
              </a:solidFill>
              <a:effectLst/>
              <a:latin typeface="+mn-lt"/>
              <a:ea typeface="+mn-ea"/>
              <a:cs typeface="+mn-cs"/>
            </a:rPr>
            <a:t>4. Copy and paste the split hours into the relevant schedule (A1 or B1), reporting the classification on separate lines for each funder.</a:t>
          </a:r>
        </a:p>
        <a:p>
          <a:endParaRPr lang="en-CA">
            <a:effectLst/>
          </a:endParaRPr>
        </a:p>
        <a:p>
          <a:r>
            <a:rPr lang="en-CA" sz="1100" b="1" u="sng" baseline="0">
              <a:solidFill>
                <a:schemeClr val="accent6">
                  <a:lumMod val="75000"/>
                </a:schemeClr>
              </a:solidFill>
              <a:effectLst/>
              <a:latin typeface="+mn-lt"/>
              <a:ea typeface="+mn-ea"/>
              <a:cs typeface="+mn-cs"/>
            </a:rPr>
            <a:t>EXAMPLE</a:t>
          </a:r>
        </a:p>
        <a:p>
          <a:endParaRPr lang="en-CA">
            <a:effectLst/>
          </a:endParaRPr>
        </a:p>
        <a:p>
          <a:r>
            <a:rPr lang="en-CA" sz="1100">
              <a:solidFill>
                <a:schemeClr val="dk1"/>
              </a:solidFill>
              <a:effectLst/>
              <a:latin typeface="+mn-lt"/>
              <a:ea typeface="+mn-ea"/>
              <a:cs typeface="+mn-cs"/>
            </a:rPr>
            <a:t>An Adult, Youth and/or Child Worker is funded by both the Ministry of Children and Family Development (MCFD) and Community Living BC (CLBC), with 1820 total hours worked and no known hours split between funders. The agency enters the total hours and selects both funders in the calculator, which applies funding ratios based on</a:t>
          </a:r>
          <a:r>
            <a:rPr lang="en-CA" sz="1100" baseline="0">
              <a:solidFill>
                <a:schemeClr val="dk1"/>
              </a:solidFill>
              <a:effectLst/>
              <a:latin typeface="+mn-lt"/>
              <a:ea typeface="+mn-ea"/>
              <a:cs typeface="+mn-cs"/>
            </a:rPr>
            <a:t> funding</a:t>
          </a:r>
          <a:r>
            <a:rPr lang="en-CA" sz="1100">
              <a:solidFill>
                <a:schemeClr val="dk1"/>
              </a:solidFill>
              <a:effectLst/>
              <a:latin typeface="+mn-lt"/>
              <a:ea typeface="+mn-ea"/>
              <a:cs typeface="+mn-cs"/>
            </a:rPr>
            <a:t> amounts from the Home Schedule. If CLBC represents 78.6% of funding and MCFD 21.4%, the hours are split into 1430 hours for CLBC and 390 hours for MCFD and reported on separate lines in the relevant schedule.</a:t>
          </a:r>
          <a:endParaRPr lang="en-CA">
            <a:effectLst/>
          </a:endParaRPr>
        </a:p>
      </xdr:txBody>
    </xdr:sp>
    <xdr:clientData/>
  </xdr:twoCellAnchor>
  <xdr:twoCellAnchor>
    <xdr:from>
      <xdr:col>0</xdr:col>
      <xdr:colOff>0</xdr:colOff>
      <xdr:row>0</xdr:row>
      <xdr:rowOff>6350</xdr:rowOff>
    </xdr:from>
    <xdr:to>
      <xdr:col>16</xdr:col>
      <xdr:colOff>227209</xdr:colOff>
      <xdr:row>5</xdr:row>
      <xdr:rowOff>28953</xdr:rowOff>
    </xdr:to>
    <xdr:grpSp>
      <xdr:nvGrpSpPr>
        <xdr:cNvPr id="31" name="Group 30">
          <a:extLst>
            <a:ext uri="{FF2B5EF4-FFF2-40B4-BE49-F238E27FC236}">
              <a16:creationId xmlns:a16="http://schemas.microsoft.com/office/drawing/2014/main" id="{915518ED-1126-4275-94BB-B9A29132AE36}"/>
            </a:ext>
          </a:extLst>
        </xdr:cNvPr>
        <xdr:cNvGrpSpPr/>
      </xdr:nvGrpSpPr>
      <xdr:grpSpPr>
        <a:xfrm>
          <a:off x="0" y="6350"/>
          <a:ext cx="13533634" cy="975103"/>
          <a:chOff x="0" y="0"/>
          <a:chExt cx="13565384" cy="1006853"/>
        </a:xfrm>
      </xdr:grpSpPr>
      <xdr:grpSp>
        <xdr:nvGrpSpPr>
          <xdr:cNvPr id="32" name="Group 31">
            <a:extLst>
              <a:ext uri="{FF2B5EF4-FFF2-40B4-BE49-F238E27FC236}">
                <a16:creationId xmlns:a16="http://schemas.microsoft.com/office/drawing/2014/main" id="{4ECCF01F-AC46-497A-8A41-3EEFA23D0B23}"/>
              </a:ext>
            </a:extLst>
          </xdr:cNvPr>
          <xdr:cNvGrpSpPr/>
        </xdr:nvGrpSpPr>
        <xdr:grpSpPr>
          <a:xfrm>
            <a:off x="0" y="0"/>
            <a:ext cx="13565384" cy="1006853"/>
            <a:chOff x="0" y="0"/>
            <a:chExt cx="13565384" cy="1006853"/>
          </a:xfrm>
        </xdr:grpSpPr>
        <xdr:grpSp>
          <xdr:nvGrpSpPr>
            <xdr:cNvPr id="34" name="Group 33">
              <a:extLst>
                <a:ext uri="{FF2B5EF4-FFF2-40B4-BE49-F238E27FC236}">
                  <a16:creationId xmlns:a16="http://schemas.microsoft.com/office/drawing/2014/main" id="{E18B91D6-F3BB-4D6F-ADA4-5C497C146EDC}"/>
                </a:ext>
              </a:extLst>
            </xdr:cNvPr>
            <xdr:cNvGrpSpPr/>
          </xdr:nvGrpSpPr>
          <xdr:grpSpPr>
            <a:xfrm>
              <a:off x="1646474" y="0"/>
              <a:ext cx="1591505" cy="826333"/>
              <a:chOff x="978300" y="0"/>
              <a:chExt cx="1491714" cy="825738"/>
            </a:xfrm>
          </xdr:grpSpPr>
          <xdr:sp macro="" textlink="">
            <xdr:nvSpPr>
              <xdr:cNvPr id="66" name="TextBox 65">
                <a:hlinkClick xmlns:r="http://schemas.openxmlformats.org/officeDocument/2006/relationships" r:id="rId1"/>
                <a:extLst>
                  <a:ext uri="{FF2B5EF4-FFF2-40B4-BE49-F238E27FC236}">
                    <a16:creationId xmlns:a16="http://schemas.microsoft.com/office/drawing/2014/main" id="{9254DA9B-0D7D-4C7F-8EBC-4744D53F1FAF}"/>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67" name="TextBox 66">
                <a:hlinkClick xmlns:r="http://schemas.openxmlformats.org/officeDocument/2006/relationships" r:id="rId2"/>
                <a:extLst>
                  <a:ext uri="{FF2B5EF4-FFF2-40B4-BE49-F238E27FC236}">
                    <a16:creationId xmlns:a16="http://schemas.microsoft.com/office/drawing/2014/main" id="{0CAEFC2D-258F-4F0F-AB94-06325AE44A3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68" name="TextBox 67">
                <a:hlinkClick xmlns:r="http://schemas.openxmlformats.org/officeDocument/2006/relationships" r:id="rId3"/>
                <a:extLst>
                  <a:ext uri="{FF2B5EF4-FFF2-40B4-BE49-F238E27FC236}">
                    <a16:creationId xmlns:a16="http://schemas.microsoft.com/office/drawing/2014/main" id="{01BD10FE-9069-4DF6-AD50-46C509484D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69" name="TextBox 68">
                <a:extLst>
                  <a:ext uri="{FF2B5EF4-FFF2-40B4-BE49-F238E27FC236}">
                    <a16:creationId xmlns:a16="http://schemas.microsoft.com/office/drawing/2014/main" id="{6C18C1A0-0B35-4722-91FA-8A39745DB695}"/>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35" name="Group 34">
              <a:extLst>
                <a:ext uri="{FF2B5EF4-FFF2-40B4-BE49-F238E27FC236}">
                  <a16:creationId xmlns:a16="http://schemas.microsoft.com/office/drawing/2014/main" id="{CB4FBF54-BAC5-485C-A60D-C1F7B54BC36B}"/>
                </a:ext>
              </a:extLst>
            </xdr:cNvPr>
            <xdr:cNvGrpSpPr/>
          </xdr:nvGrpSpPr>
          <xdr:grpSpPr>
            <a:xfrm>
              <a:off x="3302711" y="0"/>
              <a:ext cx="1584244" cy="662238"/>
              <a:chOff x="2530688" y="0"/>
              <a:chExt cx="1484909" cy="663813"/>
            </a:xfrm>
          </xdr:grpSpPr>
          <xdr:sp macro="" textlink="">
            <xdr:nvSpPr>
              <xdr:cNvPr id="63" name="TextBox 62">
                <a:hlinkClick xmlns:r="http://schemas.openxmlformats.org/officeDocument/2006/relationships" r:id="rId4"/>
                <a:extLst>
                  <a:ext uri="{FF2B5EF4-FFF2-40B4-BE49-F238E27FC236}">
                    <a16:creationId xmlns:a16="http://schemas.microsoft.com/office/drawing/2014/main" id="{83DB4CDC-3A31-4E0E-BA10-598DCCF1A4E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64" name="TextBox 63">
                <a:hlinkClick xmlns:r="http://schemas.openxmlformats.org/officeDocument/2006/relationships" r:id="rId5"/>
                <a:extLst>
                  <a:ext uri="{FF2B5EF4-FFF2-40B4-BE49-F238E27FC236}">
                    <a16:creationId xmlns:a16="http://schemas.microsoft.com/office/drawing/2014/main" id="{62EB9D40-150E-4877-BBF9-7B6101496425}"/>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65" name="TextBox 64">
                <a:extLst>
                  <a:ext uri="{FF2B5EF4-FFF2-40B4-BE49-F238E27FC236}">
                    <a16:creationId xmlns:a16="http://schemas.microsoft.com/office/drawing/2014/main" id="{77A13AD7-1B66-47BE-A6C2-36421E52B5E3}"/>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36" name="Group 35">
              <a:extLst>
                <a:ext uri="{FF2B5EF4-FFF2-40B4-BE49-F238E27FC236}">
                  <a16:creationId xmlns:a16="http://schemas.microsoft.com/office/drawing/2014/main" id="{476BE96A-BD42-45DC-A658-65431EB29026}"/>
                </a:ext>
              </a:extLst>
            </xdr:cNvPr>
            <xdr:cNvGrpSpPr/>
          </xdr:nvGrpSpPr>
          <xdr:grpSpPr>
            <a:xfrm>
              <a:off x="4954554" y="0"/>
              <a:ext cx="1562560" cy="662238"/>
              <a:chOff x="4078956" y="0"/>
              <a:chExt cx="1464584" cy="663813"/>
            </a:xfrm>
          </xdr:grpSpPr>
          <xdr:sp macro="" textlink="">
            <xdr:nvSpPr>
              <xdr:cNvPr id="60" name="TextBox 59">
                <a:hlinkClick xmlns:r="http://schemas.openxmlformats.org/officeDocument/2006/relationships" r:id="rId6"/>
                <a:extLst>
                  <a:ext uri="{FF2B5EF4-FFF2-40B4-BE49-F238E27FC236}">
                    <a16:creationId xmlns:a16="http://schemas.microsoft.com/office/drawing/2014/main" id="{5E016024-C429-416E-AA55-DDBA7FF5A858}"/>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1" name="TextBox 60">
                <a:hlinkClick xmlns:r="http://schemas.openxmlformats.org/officeDocument/2006/relationships" r:id="rId7"/>
                <a:extLst>
                  <a:ext uri="{FF2B5EF4-FFF2-40B4-BE49-F238E27FC236}">
                    <a16:creationId xmlns:a16="http://schemas.microsoft.com/office/drawing/2014/main" id="{F2FF0FB2-6BAF-4125-BF2B-7C3019FE1B0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2" name="TextBox 61">
                <a:extLst>
                  <a:ext uri="{FF2B5EF4-FFF2-40B4-BE49-F238E27FC236}">
                    <a16:creationId xmlns:a16="http://schemas.microsoft.com/office/drawing/2014/main" id="{636282BC-EB6E-4CA0-9AB4-04581A250A4E}"/>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37" name="Group 36">
              <a:extLst>
                <a:ext uri="{FF2B5EF4-FFF2-40B4-BE49-F238E27FC236}">
                  <a16:creationId xmlns:a16="http://schemas.microsoft.com/office/drawing/2014/main" id="{B0F6AA27-AFF2-4157-B678-F0448FA7F5C2}"/>
                </a:ext>
              </a:extLst>
            </xdr:cNvPr>
            <xdr:cNvGrpSpPr/>
          </xdr:nvGrpSpPr>
          <xdr:grpSpPr>
            <a:xfrm>
              <a:off x="6635513" y="0"/>
              <a:ext cx="1584243" cy="662238"/>
              <a:chOff x="5654517" y="0"/>
              <a:chExt cx="1484908" cy="663813"/>
            </a:xfrm>
          </xdr:grpSpPr>
          <xdr:sp macro="" textlink="">
            <xdr:nvSpPr>
              <xdr:cNvPr id="56" name="TextBox 55">
                <a:hlinkClick xmlns:r="http://schemas.openxmlformats.org/officeDocument/2006/relationships" r:id="rId8"/>
                <a:extLst>
                  <a:ext uri="{FF2B5EF4-FFF2-40B4-BE49-F238E27FC236}">
                    <a16:creationId xmlns:a16="http://schemas.microsoft.com/office/drawing/2014/main" id="{2A7236E3-4B13-466F-924F-191A6BB2A53C}"/>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58" name="TextBox 57">
                <a:hlinkClick xmlns:r="http://schemas.openxmlformats.org/officeDocument/2006/relationships" r:id="rId9"/>
                <a:extLst>
                  <a:ext uri="{FF2B5EF4-FFF2-40B4-BE49-F238E27FC236}">
                    <a16:creationId xmlns:a16="http://schemas.microsoft.com/office/drawing/2014/main" id="{3512E024-2024-49DC-8E3A-44EB34CE694E}"/>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59" name="TextBox 58">
                <a:extLst>
                  <a:ext uri="{FF2B5EF4-FFF2-40B4-BE49-F238E27FC236}">
                    <a16:creationId xmlns:a16="http://schemas.microsoft.com/office/drawing/2014/main" id="{9F7A8A33-F5E3-41DA-9203-DE086B5BDA5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38" name="Group 37">
              <a:extLst>
                <a:ext uri="{FF2B5EF4-FFF2-40B4-BE49-F238E27FC236}">
                  <a16:creationId xmlns:a16="http://schemas.microsoft.com/office/drawing/2014/main" id="{94241D23-F050-4C2A-ACB9-EC777AD8457A}"/>
                </a:ext>
              </a:extLst>
            </xdr:cNvPr>
            <xdr:cNvGrpSpPr/>
          </xdr:nvGrpSpPr>
          <xdr:grpSpPr>
            <a:xfrm>
              <a:off x="8301914" y="0"/>
              <a:ext cx="1584243" cy="981336"/>
              <a:chOff x="7216431" y="0"/>
              <a:chExt cx="1484908" cy="978138"/>
            </a:xfrm>
          </xdr:grpSpPr>
          <xdr:sp macro="" textlink="">
            <xdr:nvSpPr>
              <xdr:cNvPr id="51" name="TextBox 50">
                <a:hlinkClick xmlns:r="http://schemas.openxmlformats.org/officeDocument/2006/relationships" r:id="rId10"/>
                <a:extLst>
                  <a:ext uri="{FF2B5EF4-FFF2-40B4-BE49-F238E27FC236}">
                    <a16:creationId xmlns:a16="http://schemas.microsoft.com/office/drawing/2014/main" id="{E0B01255-1A20-4B1E-ABCF-D5C85554F8C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2" name="TextBox 51">
                <a:hlinkClick xmlns:r="http://schemas.openxmlformats.org/officeDocument/2006/relationships" r:id="rId11"/>
                <a:extLst>
                  <a:ext uri="{FF2B5EF4-FFF2-40B4-BE49-F238E27FC236}">
                    <a16:creationId xmlns:a16="http://schemas.microsoft.com/office/drawing/2014/main" id="{F6A8E857-B365-46B4-A087-E297A0390A6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53" name="TextBox 52">
                <a:hlinkClick xmlns:r="http://schemas.openxmlformats.org/officeDocument/2006/relationships" r:id="rId12"/>
                <a:extLst>
                  <a:ext uri="{FF2B5EF4-FFF2-40B4-BE49-F238E27FC236}">
                    <a16:creationId xmlns:a16="http://schemas.microsoft.com/office/drawing/2014/main" id="{043793EB-1AB2-4D66-9FD4-BE3907D3B2E0}"/>
                  </a:ext>
                </a:extLst>
              </xdr:cNvPr>
              <xdr:cNvSpPr txBox="1"/>
            </xdr:nvSpPr>
            <xdr:spPr>
              <a:xfrm>
                <a:off x="7216431" y="834138"/>
                <a:ext cx="1450938" cy="14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54" name="TextBox 53">
                <a:extLst>
                  <a:ext uri="{FF2B5EF4-FFF2-40B4-BE49-F238E27FC236}">
                    <a16:creationId xmlns:a16="http://schemas.microsoft.com/office/drawing/2014/main" id="{32414045-7F49-4ECF-991F-51F5D69C5A9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55" name="TextBox 54">
                <a:hlinkClick xmlns:r="http://schemas.openxmlformats.org/officeDocument/2006/relationships" r:id="rId13"/>
                <a:extLst>
                  <a:ext uri="{FF2B5EF4-FFF2-40B4-BE49-F238E27FC236}">
                    <a16:creationId xmlns:a16="http://schemas.microsoft.com/office/drawing/2014/main" id="{D6F48402-941C-4B91-A37E-6D6DC173540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39" name="Group 38">
              <a:extLst>
                <a:ext uri="{FF2B5EF4-FFF2-40B4-BE49-F238E27FC236}">
                  <a16:creationId xmlns:a16="http://schemas.microsoft.com/office/drawing/2014/main" id="{F4F09ECD-43E3-4677-89BD-533336C55F7C}"/>
                </a:ext>
              </a:extLst>
            </xdr:cNvPr>
            <xdr:cNvGrpSpPr/>
          </xdr:nvGrpSpPr>
          <xdr:grpSpPr>
            <a:xfrm>
              <a:off x="9962103" y="0"/>
              <a:ext cx="1588509" cy="981075"/>
              <a:chOff x="8772523" y="0"/>
              <a:chExt cx="1488906" cy="980064"/>
            </a:xfrm>
          </xdr:grpSpPr>
          <xdr:sp macro="" textlink="">
            <xdr:nvSpPr>
              <xdr:cNvPr id="47" name="TextBox 46">
                <a:hlinkClick xmlns:r="http://schemas.openxmlformats.org/officeDocument/2006/relationships" r:id="rId14"/>
                <a:extLst>
                  <a:ext uri="{FF2B5EF4-FFF2-40B4-BE49-F238E27FC236}">
                    <a16:creationId xmlns:a16="http://schemas.microsoft.com/office/drawing/2014/main" id="{E7E4C3F2-3063-4461-A005-3D7471C17D88}"/>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48" name="TextBox 47">
                <a:hlinkClick xmlns:r="http://schemas.openxmlformats.org/officeDocument/2006/relationships" r:id="rId15"/>
                <a:extLst>
                  <a:ext uri="{FF2B5EF4-FFF2-40B4-BE49-F238E27FC236}">
                    <a16:creationId xmlns:a16="http://schemas.microsoft.com/office/drawing/2014/main" id="{88A6990E-4381-4401-ADE5-A37DFD27E269}"/>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49" name="TextBox 48">
                <a:extLst>
                  <a:ext uri="{FF2B5EF4-FFF2-40B4-BE49-F238E27FC236}">
                    <a16:creationId xmlns:a16="http://schemas.microsoft.com/office/drawing/2014/main" id="{817555C9-0D28-401F-A3A0-F3D55114413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0" name="TextBox 49">
                <a:hlinkClick xmlns:r="http://schemas.openxmlformats.org/officeDocument/2006/relationships" r:id="rId16"/>
                <a:extLst>
                  <a:ext uri="{FF2B5EF4-FFF2-40B4-BE49-F238E27FC236}">
                    <a16:creationId xmlns:a16="http://schemas.microsoft.com/office/drawing/2014/main" id="{4B24F09B-0114-4F00-A030-55CCE68DA261}"/>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0" name="Group 39">
              <a:extLst>
                <a:ext uri="{FF2B5EF4-FFF2-40B4-BE49-F238E27FC236}">
                  <a16:creationId xmlns:a16="http://schemas.microsoft.com/office/drawing/2014/main" id="{D93155C2-4EB1-4752-9119-16291AD295D2}"/>
                </a:ext>
              </a:extLst>
            </xdr:cNvPr>
            <xdr:cNvGrpSpPr/>
          </xdr:nvGrpSpPr>
          <xdr:grpSpPr>
            <a:xfrm>
              <a:off x="0" y="0"/>
              <a:ext cx="1584245" cy="1006853"/>
              <a:chOff x="0" y="0"/>
              <a:chExt cx="1584245" cy="1006853"/>
            </a:xfrm>
          </xdr:grpSpPr>
          <xdr:sp macro="" textlink="">
            <xdr:nvSpPr>
              <xdr:cNvPr id="42" name="TextBox 41">
                <a:hlinkClick xmlns:r="http://schemas.openxmlformats.org/officeDocument/2006/relationships" r:id="rId17"/>
                <a:extLst>
                  <a:ext uri="{FF2B5EF4-FFF2-40B4-BE49-F238E27FC236}">
                    <a16:creationId xmlns:a16="http://schemas.microsoft.com/office/drawing/2014/main" id="{4F0AC331-AD75-49C8-AA6C-5CE6291D6E34}"/>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43" name="TextBox 42">
                <a:hlinkClick xmlns:r="http://schemas.openxmlformats.org/officeDocument/2006/relationships" r:id="rId18"/>
                <a:extLst>
                  <a:ext uri="{FF2B5EF4-FFF2-40B4-BE49-F238E27FC236}">
                    <a16:creationId xmlns:a16="http://schemas.microsoft.com/office/drawing/2014/main" id="{E5D4F903-A653-4A9E-B064-576CD1EE1D76}"/>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44" name="TextBox 43">
                <a:extLst>
                  <a:ext uri="{FF2B5EF4-FFF2-40B4-BE49-F238E27FC236}">
                    <a16:creationId xmlns:a16="http://schemas.microsoft.com/office/drawing/2014/main" id="{AE98267B-8330-402B-AF05-BF3D015706FA}"/>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45" name="TextBox 44">
                <a:hlinkClick xmlns:r="http://schemas.openxmlformats.org/officeDocument/2006/relationships" r:id="rId19"/>
                <a:extLst>
                  <a:ext uri="{FF2B5EF4-FFF2-40B4-BE49-F238E27FC236}">
                    <a16:creationId xmlns:a16="http://schemas.microsoft.com/office/drawing/2014/main" id="{9CD7200A-9F47-4C61-96CA-6D79AE38261C}"/>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46" name="TextBox 45">
                <a:hlinkClick xmlns:r="http://schemas.openxmlformats.org/officeDocument/2006/relationships" r:id="rId20"/>
                <a:extLst>
                  <a:ext uri="{FF2B5EF4-FFF2-40B4-BE49-F238E27FC236}">
                    <a16:creationId xmlns:a16="http://schemas.microsoft.com/office/drawing/2014/main" id="{71DB8CD3-0E60-41E8-8847-1AA56C5BF8B7}"/>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1" name="Picture 40">
              <a:extLst>
                <a:ext uri="{FF2B5EF4-FFF2-40B4-BE49-F238E27FC236}">
                  <a16:creationId xmlns:a16="http://schemas.microsoft.com/office/drawing/2014/main" id="{8D030C9F-96CF-4F1A-AB89-A21C2EF957E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33" name="TextBox 32">
            <a:hlinkClick xmlns:r="http://schemas.openxmlformats.org/officeDocument/2006/relationships" r:id="rId22"/>
            <a:extLst>
              <a:ext uri="{FF2B5EF4-FFF2-40B4-BE49-F238E27FC236}">
                <a16:creationId xmlns:a16="http://schemas.microsoft.com/office/drawing/2014/main" id="{CA829C80-41D8-4C16-899C-CC6F527AB251}"/>
              </a:ext>
            </a:extLst>
          </xdr:cNvPr>
          <xdr:cNvSpPr txBox="1"/>
        </xdr:nvSpPr>
        <xdr:spPr>
          <a:xfrm>
            <a:off x="9963150" y="333375"/>
            <a:ext cx="1548000" cy="1441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103388</xdr:colOff>
      <xdr:row>5</xdr:row>
      <xdr:rowOff>22603</xdr:rowOff>
    </xdr:to>
    <xdr:grpSp>
      <xdr:nvGrpSpPr>
        <xdr:cNvPr id="39" name="Group 38">
          <a:extLst>
            <a:ext uri="{FF2B5EF4-FFF2-40B4-BE49-F238E27FC236}">
              <a16:creationId xmlns:a16="http://schemas.microsoft.com/office/drawing/2014/main" id="{7222C4FE-05B8-42C3-AC14-FF533D4723DB}"/>
            </a:ext>
          </a:extLst>
        </xdr:cNvPr>
        <xdr:cNvGrpSpPr/>
      </xdr:nvGrpSpPr>
      <xdr:grpSpPr>
        <a:xfrm>
          <a:off x="0" y="0"/>
          <a:ext cx="13000238" cy="975103"/>
          <a:chOff x="0" y="0"/>
          <a:chExt cx="11900072" cy="1006853"/>
        </a:xfrm>
      </xdr:grpSpPr>
      <xdr:grpSp>
        <xdr:nvGrpSpPr>
          <xdr:cNvPr id="41" name="Group 40">
            <a:extLst>
              <a:ext uri="{FF2B5EF4-FFF2-40B4-BE49-F238E27FC236}">
                <a16:creationId xmlns:a16="http://schemas.microsoft.com/office/drawing/2014/main" id="{B02967F6-A6F8-4507-8361-D4ADBB3EFABC}"/>
              </a:ext>
            </a:extLst>
          </xdr:cNvPr>
          <xdr:cNvGrpSpPr/>
        </xdr:nvGrpSpPr>
        <xdr:grpSpPr>
          <a:xfrm>
            <a:off x="1646474" y="0"/>
            <a:ext cx="1591505" cy="664291"/>
            <a:chOff x="978300" y="0"/>
            <a:chExt cx="1491714" cy="663813"/>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C1BA9C76-786D-4D26-BCEF-D97A379012A1}"/>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5045E54A-EB3D-4E6B-8856-9370D3B6A2BE}"/>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1" name="TextBox 110">
              <a:extLst>
                <a:ext uri="{FF2B5EF4-FFF2-40B4-BE49-F238E27FC236}">
                  <a16:creationId xmlns:a16="http://schemas.microsoft.com/office/drawing/2014/main" id="{C9070BE4-0731-40C0-843A-6835FEEB0645}"/>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8CF1FF3F-C556-417F-8B2D-3CD4DD6AE365}"/>
              </a:ext>
            </a:extLst>
          </xdr:cNvPr>
          <xdr:cNvGrpSpPr/>
        </xdr:nvGrpSpPr>
        <xdr:grpSpPr>
          <a:xfrm>
            <a:off x="3302712" y="0"/>
            <a:ext cx="1584243" cy="500697"/>
            <a:chOff x="2530689" y="0"/>
            <a:chExt cx="1484908" cy="501888"/>
          </a:xfrm>
        </xdr:grpSpPr>
        <xdr:sp macro="" textlink="">
          <xdr:nvSpPr>
            <xdr:cNvPr id="69" name="TextBox 68">
              <a:hlinkClick xmlns:r="http://schemas.openxmlformats.org/officeDocument/2006/relationships" r:id="rId3"/>
              <a:extLst>
                <a:ext uri="{FF2B5EF4-FFF2-40B4-BE49-F238E27FC236}">
                  <a16:creationId xmlns:a16="http://schemas.microsoft.com/office/drawing/2014/main" id="{8CFEE0C4-A7F4-4BD6-B939-66352E1F2CAB}"/>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1" name="TextBox 70">
              <a:extLst>
                <a:ext uri="{FF2B5EF4-FFF2-40B4-BE49-F238E27FC236}">
                  <a16:creationId xmlns:a16="http://schemas.microsoft.com/office/drawing/2014/main" id="{7153B030-3D79-4DD1-80C4-C7320E525B8D}"/>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462DE678-CDAC-42D3-A66E-F09CB7EA491D}"/>
              </a:ext>
            </a:extLst>
          </xdr:cNvPr>
          <xdr:cNvGrpSpPr/>
        </xdr:nvGrpSpPr>
        <xdr:grpSpPr>
          <a:xfrm>
            <a:off x="4954554" y="0"/>
            <a:ext cx="1562560" cy="500697"/>
            <a:chOff x="4078956" y="0"/>
            <a:chExt cx="1464584" cy="501888"/>
          </a:xfrm>
        </xdr:grpSpPr>
        <xdr:sp macro="" textlink="">
          <xdr:nvSpPr>
            <xdr:cNvPr id="66" name="TextBox 65">
              <a:hlinkClick xmlns:r="http://schemas.openxmlformats.org/officeDocument/2006/relationships" r:id="rId4"/>
              <a:extLst>
                <a:ext uri="{FF2B5EF4-FFF2-40B4-BE49-F238E27FC236}">
                  <a16:creationId xmlns:a16="http://schemas.microsoft.com/office/drawing/2014/main" id="{B280BE08-2EDC-4CCB-B6F3-0E77E4153253}"/>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8" name="TextBox 67">
              <a:extLst>
                <a:ext uri="{FF2B5EF4-FFF2-40B4-BE49-F238E27FC236}">
                  <a16:creationId xmlns:a16="http://schemas.microsoft.com/office/drawing/2014/main" id="{9090A6C6-4CED-44B5-9759-33DC3E4A12A4}"/>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5" name="Group 44">
            <a:extLst>
              <a:ext uri="{FF2B5EF4-FFF2-40B4-BE49-F238E27FC236}">
                <a16:creationId xmlns:a16="http://schemas.microsoft.com/office/drawing/2014/main" id="{F42CC954-16A9-498C-A197-DE1C1A3D05C9}"/>
              </a:ext>
            </a:extLst>
          </xdr:cNvPr>
          <xdr:cNvGrpSpPr/>
        </xdr:nvGrpSpPr>
        <xdr:grpSpPr>
          <a:xfrm>
            <a:off x="6636603" y="0"/>
            <a:ext cx="1584244" cy="501592"/>
            <a:chOff x="5655539" y="0"/>
            <a:chExt cx="1484909" cy="499957"/>
          </a:xfrm>
        </xdr:grpSpPr>
        <xdr:sp macro="" textlink="">
          <xdr:nvSpPr>
            <xdr:cNvPr id="61" name="TextBox 60">
              <a:extLst>
                <a:ext uri="{FF2B5EF4-FFF2-40B4-BE49-F238E27FC236}">
                  <a16:creationId xmlns:a16="http://schemas.microsoft.com/office/drawing/2014/main" id="{1AC2939C-1825-40B7-BBD0-55C4DB6829D6}"/>
                </a:ext>
              </a:extLst>
            </xdr:cNvPr>
            <xdr:cNvSpPr txBox="1"/>
          </xdr:nvSpPr>
          <xdr:spPr>
            <a:xfrm>
              <a:off x="5689511"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5"/>
              <a:extLst>
                <a:ext uri="{FF2B5EF4-FFF2-40B4-BE49-F238E27FC236}">
                  <a16:creationId xmlns:a16="http://schemas.microsoft.com/office/drawing/2014/main" id="{6FC34B27-89F4-4DC5-BD8F-F7BEF8A97782}"/>
                </a:ext>
              </a:extLst>
            </xdr:cNvPr>
            <xdr:cNvSpPr txBox="1"/>
          </xdr:nvSpPr>
          <xdr:spPr>
            <a:xfrm>
              <a:off x="5655539" y="348363"/>
              <a:ext cx="1450937" cy="151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66F7DC64-CF0B-45EC-814D-7905C174D982}"/>
              </a:ext>
            </a:extLst>
          </xdr:cNvPr>
          <xdr:cNvGrpSpPr/>
        </xdr:nvGrpSpPr>
        <xdr:grpSpPr>
          <a:xfrm>
            <a:off x="8301150" y="0"/>
            <a:ext cx="1584130" cy="669983"/>
            <a:chOff x="7215721" y="0"/>
            <a:chExt cx="1484805" cy="669291"/>
          </a:xfrm>
        </xdr:grpSpPr>
        <xdr:sp macro="" textlink="">
          <xdr:nvSpPr>
            <xdr:cNvPr id="54" name="TextBox 53">
              <a:hlinkClick xmlns:r="http://schemas.openxmlformats.org/officeDocument/2006/relationships" r:id="rId6"/>
              <a:extLst>
                <a:ext uri="{FF2B5EF4-FFF2-40B4-BE49-F238E27FC236}">
                  <a16:creationId xmlns:a16="http://schemas.microsoft.com/office/drawing/2014/main" id="{D22263B1-5ACB-4380-9C9D-1D432D6AFA20}"/>
                </a:ext>
              </a:extLst>
            </xdr:cNvPr>
            <xdr:cNvSpPr txBox="1"/>
          </xdr:nvSpPr>
          <xdr:spPr>
            <a:xfrm>
              <a:off x="7215724" y="346439"/>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7"/>
              <a:extLst>
                <a:ext uri="{FF2B5EF4-FFF2-40B4-BE49-F238E27FC236}">
                  <a16:creationId xmlns:a16="http://schemas.microsoft.com/office/drawing/2014/main" id="{C23613BF-7EA9-4283-93BD-2CD6EC6B0538}"/>
                </a:ext>
              </a:extLst>
            </xdr:cNvPr>
            <xdr:cNvSpPr txBox="1"/>
          </xdr:nvSpPr>
          <xdr:spPr>
            <a:xfrm>
              <a:off x="7215721" y="52529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5866626A-889D-4945-9981-4A891299A90B}"/>
                </a:ext>
              </a:extLst>
            </xdr:cNvPr>
            <xdr:cNvSpPr txBox="1"/>
          </xdr:nvSpPr>
          <xdr:spPr>
            <a:xfrm>
              <a:off x="7249590"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47" name="Group 46">
            <a:extLst>
              <a:ext uri="{FF2B5EF4-FFF2-40B4-BE49-F238E27FC236}">
                <a16:creationId xmlns:a16="http://schemas.microsoft.com/office/drawing/2014/main" id="{EE39A140-E1DE-43BE-95C0-7B37A0A40BA8}"/>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8"/>
              <a:extLst>
                <a:ext uri="{FF2B5EF4-FFF2-40B4-BE49-F238E27FC236}">
                  <a16:creationId xmlns:a16="http://schemas.microsoft.com/office/drawing/2014/main" id="{23DD0C68-87E1-4ADB-BB48-92A8AD53EA1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9"/>
              <a:extLst>
                <a:ext uri="{FF2B5EF4-FFF2-40B4-BE49-F238E27FC236}">
                  <a16:creationId xmlns:a16="http://schemas.microsoft.com/office/drawing/2014/main" id="{DE2CF26D-70EC-4483-A76D-B5C6CFAF497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9A5B1F3C-881F-4741-B59B-B599EBD196D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0"/>
              <a:extLst>
                <a:ext uri="{FF2B5EF4-FFF2-40B4-BE49-F238E27FC236}">
                  <a16:creationId xmlns:a16="http://schemas.microsoft.com/office/drawing/2014/main" id="{BECB80D5-01E4-4C53-9F55-51D06E3A50B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11"/>
              <a:extLst>
                <a:ext uri="{FF2B5EF4-FFF2-40B4-BE49-F238E27FC236}">
                  <a16:creationId xmlns:a16="http://schemas.microsoft.com/office/drawing/2014/main" id="{239D1872-3F43-4D4D-A9DF-792FFB3B8FD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5F7AAAE9-32C9-4253-AD26-7749DCF16E1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64721"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6350</xdr:colOff>
      <xdr:row>0</xdr:row>
      <xdr:rowOff>0</xdr:rowOff>
    </xdr:from>
    <xdr:to>
      <xdr:col>12</xdr:col>
      <xdr:colOff>509801</xdr:colOff>
      <xdr:row>5</xdr:row>
      <xdr:rowOff>22603</xdr:rowOff>
    </xdr:to>
    <xdr:grpSp>
      <xdr:nvGrpSpPr>
        <xdr:cNvPr id="39" name="Group 38">
          <a:extLst>
            <a:ext uri="{FF2B5EF4-FFF2-40B4-BE49-F238E27FC236}">
              <a16:creationId xmlns:a16="http://schemas.microsoft.com/office/drawing/2014/main" id="{3C9AD29B-B225-468C-A5B9-6A2E6434802D}"/>
            </a:ext>
          </a:extLst>
        </xdr:cNvPr>
        <xdr:cNvGrpSpPr/>
      </xdr:nvGrpSpPr>
      <xdr:grpSpPr>
        <a:xfrm>
          <a:off x="6350" y="0"/>
          <a:ext cx="15219576" cy="975103"/>
          <a:chOff x="0" y="0"/>
          <a:chExt cx="11877949" cy="1006853"/>
        </a:xfrm>
      </xdr:grpSpPr>
      <xdr:grpSp>
        <xdr:nvGrpSpPr>
          <xdr:cNvPr id="41" name="Group 40">
            <a:extLst>
              <a:ext uri="{FF2B5EF4-FFF2-40B4-BE49-F238E27FC236}">
                <a16:creationId xmlns:a16="http://schemas.microsoft.com/office/drawing/2014/main" id="{BE334509-B027-42A4-AC9C-2A898EDCCD46}"/>
              </a:ext>
            </a:extLst>
          </xdr:cNvPr>
          <xdr:cNvGrpSpPr/>
        </xdr:nvGrpSpPr>
        <xdr:grpSpPr>
          <a:xfrm>
            <a:off x="1646474" y="0"/>
            <a:ext cx="1591505" cy="664291"/>
            <a:chOff x="978300" y="0"/>
            <a:chExt cx="1491714" cy="663813"/>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2201D068-E075-4437-9A14-0B20368C69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8BFD035B-3BA7-4704-8297-1C80B82F0A7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1" name="TextBox 110">
              <a:extLst>
                <a:ext uri="{FF2B5EF4-FFF2-40B4-BE49-F238E27FC236}">
                  <a16:creationId xmlns:a16="http://schemas.microsoft.com/office/drawing/2014/main" id="{79EF1241-B6BD-4EEB-813D-A34FC92B323C}"/>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FAB50BBF-9FB7-415A-A785-D9AE7DB2D92E}"/>
              </a:ext>
            </a:extLst>
          </xdr:cNvPr>
          <xdr:cNvGrpSpPr/>
        </xdr:nvGrpSpPr>
        <xdr:grpSpPr>
          <a:xfrm>
            <a:off x="3302712" y="0"/>
            <a:ext cx="1584243" cy="500697"/>
            <a:chOff x="2530689" y="0"/>
            <a:chExt cx="1484908" cy="501888"/>
          </a:xfrm>
        </xdr:grpSpPr>
        <xdr:sp macro="" textlink="">
          <xdr:nvSpPr>
            <xdr:cNvPr id="69" name="TextBox 68">
              <a:hlinkClick xmlns:r="http://schemas.openxmlformats.org/officeDocument/2006/relationships" r:id="rId3"/>
              <a:extLst>
                <a:ext uri="{FF2B5EF4-FFF2-40B4-BE49-F238E27FC236}">
                  <a16:creationId xmlns:a16="http://schemas.microsoft.com/office/drawing/2014/main" id="{52627EBA-4513-42D9-8405-372ED6792A79}"/>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1" name="TextBox 70">
              <a:extLst>
                <a:ext uri="{FF2B5EF4-FFF2-40B4-BE49-F238E27FC236}">
                  <a16:creationId xmlns:a16="http://schemas.microsoft.com/office/drawing/2014/main" id="{F9110AD3-87AB-40D6-9B87-08C594B0F9DC}"/>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AAD6D407-5A4D-4BB8-A608-519B0BBF5C63}"/>
              </a:ext>
            </a:extLst>
          </xdr:cNvPr>
          <xdr:cNvGrpSpPr/>
        </xdr:nvGrpSpPr>
        <xdr:grpSpPr>
          <a:xfrm>
            <a:off x="4954554" y="0"/>
            <a:ext cx="1562560" cy="500697"/>
            <a:chOff x="4078956" y="0"/>
            <a:chExt cx="1464584" cy="501888"/>
          </a:xfrm>
        </xdr:grpSpPr>
        <xdr:sp macro="" textlink="">
          <xdr:nvSpPr>
            <xdr:cNvPr id="66" name="TextBox 65">
              <a:hlinkClick xmlns:r="http://schemas.openxmlformats.org/officeDocument/2006/relationships" r:id="rId4"/>
              <a:extLst>
                <a:ext uri="{FF2B5EF4-FFF2-40B4-BE49-F238E27FC236}">
                  <a16:creationId xmlns:a16="http://schemas.microsoft.com/office/drawing/2014/main" id="{A0FABD99-7173-4333-9E5E-7C05890B3E64}"/>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8" name="TextBox 67">
              <a:extLst>
                <a:ext uri="{FF2B5EF4-FFF2-40B4-BE49-F238E27FC236}">
                  <a16:creationId xmlns:a16="http://schemas.microsoft.com/office/drawing/2014/main" id="{FA56C44B-5C33-4123-8C4F-F0F0D53ACF5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5" name="Group 44">
            <a:extLst>
              <a:ext uri="{FF2B5EF4-FFF2-40B4-BE49-F238E27FC236}">
                <a16:creationId xmlns:a16="http://schemas.microsoft.com/office/drawing/2014/main" id="{B3ECDC94-02A0-4BC7-A601-FAA5C66CCFD8}"/>
              </a:ext>
            </a:extLst>
          </xdr:cNvPr>
          <xdr:cNvGrpSpPr/>
        </xdr:nvGrpSpPr>
        <xdr:grpSpPr>
          <a:xfrm>
            <a:off x="6614465" y="0"/>
            <a:ext cx="1584244" cy="493973"/>
            <a:chOff x="5634784" y="0"/>
            <a:chExt cx="1484909" cy="492363"/>
          </a:xfrm>
        </xdr:grpSpPr>
        <xdr:sp macro="" textlink="">
          <xdr:nvSpPr>
            <xdr:cNvPr id="61" name="TextBox 60">
              <a:extLst>
                <a:ext uri="{FF2B5EF4-FFF2-40B4-BE49-F238E27FC236}">
                  <a16:creationId xmlns:a16="http://schemas.microsoft.com/office/drawing/2014/main" id="{3A31BD01-2E5F-4BD0-9522-4A8BFC4C7884}"/>
                </a:ext>
              </a:extLst>
            </xdr:cNvPr>
            <xdr:cNvSpPr txBox="1"/>
          </xdr:nvSpPr>
          <xdr:spPr>
            <a:xfrm>
              <a:off x="56687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5"/>
              <a:extLst>
                <a:ext uri="{FF2B5EF4-FFF2-40B4-BE49-F238E27FC236}">
                  <a16:creationId xmlns:a16="http://schemas.microsoft.com/office/drawing/2014/main" id="{8A3BDBE9-7CB2-4049-9FBD-76E9BFB29B7A}"/>
                </a:ext>
              </a:extLst>
            </xdr:cNvPr>
            <xdr:cNvSpPr txBox="1"/>
          </xdr:nvSpPr>
          <xdr:spPr>
            <a:xfrm>
              <a:off x="5634784"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2D873FB0-D8A7-485F-8B56-15B534939228}"/>
              </a:ext>
            </a:extLst>
          </xdr:cNvPr>
          <xdr:cNvGrpSpPr/>
        </xdr:nvGrpSpPr>
        <xdr:grpSpPr>
          <a:xfrm>
            <a:off x="8279064" y="0"/>
            <a:ext cx="1584137" cy="679818"/>
            <a:chOff x="7194988" y="0"/>
            <a:chExt cx="1484803" cy="679116"/>
          </a:xfrm>
        </xdr:grpSpPr>
        <xdr:sp macro="" textlink="">
          <xdr:nvSpPr>
            <xdr:cNvPr id="54" name="TextBox 53">
              <a:hlinkClick xmlns:r="http://schemas.openxmlformats.org/officeDocument/2006/relationships" r:id="rId6"/>
              <a:extLst>
                <a:ext uri="{FF2B5EF4-FFF2-40B4-BE49-F238E27FC236}">
                  <a16:creationId xmlns:a16="http://schemas.microsoft.com/office/drawing/2014/main" id="{25C0D5A2-27E5-4754-86EE-5947B9F3EF12}"/>
                </a:ext>
              </a:extLst>
            </xdr:cNvPr>
            <xdr:cNvSpPr txBox="1"/>
          </xdr:nvSpPr>
          <xdr:spPr>
            <a:xfrm>
              <a:off x="7194988" y="35626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7"/>
              <a:extLst>
                <a:ext uri="{FF2B5EF4-FFF2-40B4-BE49-F238E27FC236}">
                  <a16:creationId xmlns:a16="http://schemas.microsoft.com/office/drawing/2014/main" id="{C5EF313F-BF0C-4C16-86A9-40DBC6DD08DB}"/>
                </a:ext>
              </a:extLst>
            </xdr:cNvPr>
            <xdr:cNvSpPr txBox="1"/>
          </xdr:nvSpPr>
          <xdr:spPr>
            <a:xfrm>
              <a:off x="7194989" y="535116"/>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2F678667-1C4B-49CE-AE20-98483A954949}"/>
                </a:ext>
              </a:extLst>
            </xdr:cNvPr>
            <xdr:cNvSpPr txBox="1"/>
          </xdr:nvSpPr>
          <xdr:spPr>
            <a:xfrm>
              <a:off x="7228855"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47" name="Group 46">
            <a:extLst>
              <a:ext uri="{FF2B5EF4-FFF2-40B4-BE49-F238E27FC236}">
                <a16:creationId xmlns:a16="http://schemas.microsoft.com/office/drawing/2014/main" id="{23BEF100-FFD9-412A-AF92-7EA1ED1DA50C}"/>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8"/>
              <a:extLst>
                <a:ext uri="{FF2B5EF4-FFF2-40B4-BE49-F238E27FC236}">
                  <a16:creationId xmlns:a16="http://schemas.microsoft.com/office/drawing/2014/main" id="{F221DD60-E5D4-44E7-BD4E-731ACC9AAC9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9"/>
              <a:extLst>
                <a:ext uri="{FF2B5EF4-FFF2-40B4-BE49-F238E27FC236}">
                  <a16:creationId xmlns:a16="http://schemas.microsoft.com/office/drawing/2014/main" id="{E9AECC79-019C-43DD-9767-B566701372B1}"/>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5402FC0C-6951-4B26-8870-2B8A457A0AEE}"/>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0"/>
              <a:extLst>
                <a:ext uri="{FF2B5EF4-FFF2-40B4-BE49-F238E27FC236}">
                  <a16:creationId xmlns:a16="http://schemas.microsoft.com/office/drawing/2014/main" id="{C6373851-471E-43F8-A919-41DD1DAE88AD}"/>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11"/>
              <a:extLst>
                <a:ext uri="{FF2B5EF4-FFF2-40B4-BE49-F238E27FC236}">
                  <a16:creationId xmlns:a16="http://schemas.microsoft.com/office/drawing/2014/main" id="{792FBB01-566D-4BB5-BBAB-98797B394468}"/>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83D30AFB-421A-4455-B3CC-F08C0DA2444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42598"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316109</xdr:colOff>
      <xdr:row>7</xdr:row>
      <xdr:rowOff>134475</xdr:rowOff>
    </xdr:to>
    <xdr:grpSp>
      <xdr:nvGrpSpPr>
        <xdr:cNvPr id="171" name="Group 170">
          <a:extLst>
            <a:ext uri="{FF2B5EF4-FFF2-40B4-BE49-F238E27FC236}">
              <a16:creationId xmlns:a16="http://schemas.microsoft.com/office/drawing/2014/main" id="{1301BE89-7AF4-492F-9A36-32B96828857D}"/>
            </a:ext>
          </a:extLst>
        </xdr:cNvPr>
        <xdr:cNvGrpSpPr/>
      </xdr:nvGrpSpPr>
      <xdr:grpSpPr>
        <a:xfrm>
          <a:off x="0" y="0"/>
          <a:ext cx="13565384" cy="1467975"/>
          <a:chOff x="0" y="0"/>
          <a:chExt cx="13565384" cy="1467975"/>
        </a:xfrm>
      </xdr:grpSpPr>
      <xdr:grpSp>
        <xdr:nvGrpSpPr>
          <xdr:cNvPr id="172" name="Group 171">
            <a:extLst>
              <a:ext uri="{FF2B5EF4-FFF2-40B4-BE49-F238E27FC236}">
                <a16:creationId xmlns:a16="http://schemas.microsoft.com/office/drawing/2014/main" id="{C618AFE4-C021-4996-817F-410508454260}"/>
              </a:ext>
            </a:extLst>
          </xdr:cNvPr>
          <xdr:cNvGrpSpPr/>
        </xdr:nvGrpSpPr>
        <xdr:grpSpPr>
          <a:xfrm>
            <a:off x="1652795" y="804449"/>
            <a:ext cx="9867209" cy="663526"/>
            <a:chOff x="984225" y="802812"/>
            <a:chExt cx="9248512" cy="665163"/>
          </a:xfrm>
        </xdr:grpSpPr>
        <xdr:sp macro="" textlink="">
          <xdr:nvSpPr>
            <xdr:cNvPr id="209" name="TextBox 208">
              <a:hlinkClick xmlns:r="http://schemas.openxmlformats.org/officeDocument/2006/relationships" r:id="rId1"/>
              <a:extLst>
                <a:ext uri="{FF2B5EF4-FFF2-40B4-BE49-F238E27FC236}">
                  <a16:creationId xmlns:a16="http://schemas.microsoft.com/office/drawing/2014/main" id="{D8D5859F-7CF9-49ED-8585-8AC966E8B891}"/>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210" name="TextBox 209">
              <a:hlinkClick xmlns:r="http://schemas.openxmlformats.org/officeDocument/2006/relationships" r:id="rId2"/>
              <a:extLst>
                <a:ext uri="{FF2B5EF4-FFF2-40B4-BE49-F238E27FC236}">
                  <a16:creationId xmlns:a16="http://schemas.microsoft.com/office/drawing/2014/main" id="{829E43A9-E5D5-42D8-8A72-EB977F8C632D}"/>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211" name="TextBox 210">
              <a:hlinkClick xmlns:r="http://schemas.openxmlformats.org/officeDocument/2006/relationships" r:id="rId3"/>
              <a:extLst>
                <a:ext uri="{FF2B5EF4-FFF2-40B4-BE49-F238E27FC236}">
                  <a16:creationId xmlns:a16="http://schemas.microsoft.com/office/drawing/2014/main" id="{DC9813AE-B845-4A72-8382-DA1BCCC6CC2C}"/>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212" name="TextBox 211">
              <a:extLst>
                <a:ext uri="{FF2B5EF4-FFF2-40B4-BE49-F238E27FC236}">
                  <a16:creationId xmlns:a16="http://schemas.microsoft.com/office/drawing/2014/main" id="{7E98AD40-6758-4A3C-9EA4-AD5CD384400E}"/>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213" name="TextBox 212">
              <a:hlinkClick xmlns:r="http://schemas.openxmlformats.org/officeDocument/2006/relationships" r:id="rId4"/>
              <a:extLst>
                <a:ext uri="{FF2B5EF4-FFF2-40B4-BE49-F238E27FC236}">
                  <a16:creationId xmlns:a16="http://schemas.microsoft.com/office/drawing/2014/main" id="{C0C44070-BF03-40D2-8FE0-D275C7311505}"/>
                </a:ext>
              </a:extLst>
            </xdr:cNvPr>
            <xdr:cNvSpPr txBox="1"/>
          </xdr:nvSpPr>
          <xdr:spPr>
            <a:xfrm>
              <a:off x="8781800" y="11611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73" name="Group 172">
            <a:extLst>
              <a:ext uri="{FF2B5EF4-FFF2-40B4-BE49-F238E27FC236}">
                <a16:creationId xmlns:a16="http://schemas.microsoft.com/office/drawing/2014/main" id="{ED3B5B62-8010-4ADA-9552-02CD3F91A12A}"/>
              </a:ext>
            </a:extLst>
          </xdr:cNvPr>
          <xdr:cNvGrpSpPr/>
        </xdr:nvGrpSpPr>
        <xdr:grpSpPr>
          <a:xfrm>
            <a:off x="0" y="0"/>
            <a:ext cx="13565384" cy="1006853"/>
            <a:chOff x="0" y="0"/>
            <a:chExt cx="13565384" cy="1006853"/>
          </a:xfrm>
        </xdr:grpSpPr>
        <xdr:grpSp>
          <xdr:nvGrpSpPr>
            <xdr:cNvPr id="174" name="Group 173">
              <a:extLst>
                <a:ext uri="{FF2B5EF4-FFF2-40B4-BE49-F238E27FC236}">
                  <a16:creationId xmlns:a16="http://schemas.microsoft.com/office/drawing/2014/main" id="{03F1E0A9-4A8F-45BE-ADB4-FD6D9A81FFB8}"/>
                </a:ext>
              </a:extLst>
            </xdr:cNvPr>
            <xdr:cNvGrpSpPr/>
          </xdr:nvGrpSpPr>
          <xdr:grpSpPr>
            <a:xfrm>
              <a:off x="1646474" y="0"/>
              <a:ext cx="1591505" cy="826333"/>
              <a:chOff x="978300" y="0"/>
              <a:chExt cx="1491714" cy="825738"/>
            </a:xfrm>
          </xdr:grpSpPr>
          <xdr:sp macro="" textlink="">
            <xdr:nvSpPr>
              <xdr:cNvPr id="205" name="TextBox 204">
                <a:hlinkClick xmlns:r="http://schemas.openxmlformats.org/officeDocument/2006/relationships" r:id="rId5"/>
                <a:extLst>
                  <a:ext uri="{FF2B5EF4-FFF2-40B4-BE49-F238E27FC236}">
                    <a16:creationId xmlns:a16="http://schemas.microsoft.com/office/drawing/2014/main" id="{0578CBD9-22EF-493B-A51C-AA4C9BD3A7B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206" name="TextBox 205">
                <a:hlinkClick xmlns:r="http://schemas.openxmlformats.org/officeDocument/2006/relationships" r:id="rId6"/>
                <a:extLst>
                  <a:ext uri="{FF2B5EF4-FFF2-40B4-BE49-F238E27FC236}">
                    <a16:creationId xmlns:a16="http://schemas.microsoft.com/office/drawing/2014/main" id="{53EECCE7-9841-4D59-ABB2-0C42492A44C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207" name="TextBox 206">
                <a:hlinkClick xmlns:r="http://schemas.openxmlformats.org/officeDocument/2006/relationships" r:id="rId7"/>
                <a:extLst>
                  <a:ext uri="{FF2B5EF4-FFF2-40B4-BE49-F238E27FC236}">
                    <a16:creationId xmlns:a16="http://schemas.microsoft.com/office/drawing/2014/main" id="{D0088EE9-30EB-4C43-BC00-83C71CF09907}"/>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208" name="TextBox 207">
                <a:extLst>
                  <a:ext uri="{FF2B5EF4-FFF2-40B4-BE49-F238E27FC236}">
                    <a16:creationId xmlns:a16="http://schemas.microsoft.com/office/drawing/2014/main" id="{847AFC24-FE33-43CD-8D36-F17172ABE35E}"/>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75" name="Group 174">
              <a:extLst>
                <a:ext uri="{FF2B5EF4-FFF2-40B4-BE49-F238E27FC236}">
                  <a16:creationId xmlns:a16="http://schemas.microsoft.com/office/drawing/2014/main" id="{281342BA-EDC7-494D-9C2C-63ADFD4B13FB}"/>
                </a:ext>
              </a:extLst>
            </xdr:cNvPr>
            <xdr:cNvGrpSpPr/>
          </xdr:nvGrpSpPr>
          <xdr:grpSpPr>
            <a:xfrm>
              <a:off x="3302711" y="0"/>
              <a:ext cx="1584244" cy="662238"/>
              <a:chOff x="2530688" y="0"/>
              <a:chExt cx="1484909" cy="663813"/>
            </a:xfrm>
          </xdr:grpSpPr>
          <xdr:sp macro="" textlink="">
            <xdr:nvSpPr>
              <xdr:cNvPr id="202" name="TextBox 201">
                <a:hlinkClick xmlns:r="http://schemas.openxmlformats.org/officeDocument/2006/relationships" r:id="rId8"/>
                <a:extLst>
                  <a:ext uri="{FF2B5EF4-FFF2-40B4-BE49-F238E27FC236}">
                    <a16:creationId xmlns:a16="http://schemas.microsoft.com/office/drawing/2014/main" id="{4286D92F-D0E7-4EF1-A424-C84E772535E9}"/>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203" name="TextBox 202">
                <a:hlinkClick xmlns:r="http://schemas.openxmlformats.org/officeDocument/2006/relationships" r:id="rId9"/>
                <a:extLst>
                  <a:ext uri="{FF2B5EF4-FFF2-40B4-BE49-F238E27FC236}">
                    <a16:creationId xmlns:a16="http://schemas.microsoft.com/office/drawing/2014/main" id="{28D03C91-2F8D-483B-A726-55BF007A4705}"/>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204" name="TextBox 203">
                <a:extLst>
                  <a:ext uri="{FF2B5EF4-FFF2-40B4-BE49-F238E27FC236}">
                    <a16:creationId xmlns:a16="http://schemas.microsoft.com/office/drawing/2014/main" id="{49C7CE0F-4653-4E63-B9DD-7CE38A3FF72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76" name="Group 175">
              <a:extLst>
                <a:ext uri="{FF2B5EF4-FFF2-40B4-BE49-F238E27FC236}">
                  <a16:creationId xmlns:a16="http://schemas.microsoft.com/office/drawing/2014/main" id="{D5E30FC3-581E-4C55-BBD2-097639358675}"/>
                </a:ext>
              </a:extLst>
            </xdr:cNvPr>
            <xdr:cNvGrpSpPr/>
          </xdr:nvGrpSpPr>
          <xdr:grpSpPr>
            <a:xfrm>
              <a:off x="4954554" y="0"/>
              <a:ext cx="1562560" cy="662238"/>
              <a:chOff x="4078956" y="0"/>
              <a:chExt cx="1464584" cy="663813"/>
            </a:xfrm>
          </xdr:grpSpPr>
          <xdr:sp macro="" textlink="">
            <xdr:nvSpPr>
              <xdr:cNvPr id="199" name="TextBox 198">
                <a:hlinkClick xmlns:r="http://schemas.openxmlformats.org/officeDocument/2006/relationships" r:id="rId10"/>
                <a:extLst>
                  <a:ext uri="{FF2B5EF4-FFF2-40B4-BE49-F238E27FC236}">
                    <a16:creationId xmlns:a16="http://schemas.microsoft.com/office/drawing/2014/main" id="{E0F18B07-3B3F-4537-8A19-62C748DC6D49}"/>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200" name="TextBox 199">
                <a:hlinkClick xmlns:r="http://schemas.openxmlformats.org/officeDocument/2006/relationships" r:id="rId11"/>
                <a:extLst>
                  <a:ext uri="{FF2B5EF4-FFF2-40B4-BE49-F238E27FC236}">
                    <a16:creationId xmlns:a16="http://schemas.microsoft.com/office/drawing/2014/main" id="{D83EDB0C-9FF0-41BE-9826-82870952A726}"/>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201" name="TextBox 200">
                <a:extLst>
                  <a:ext uri="{FF2B5EF4-FFF2-40B4-BE49-F238E27FC236}">
                    <a16:creationId xmlns:a16="http://schemas.microsoft.com/office/drawing/2014/main" id="{1C91616E-9F80-4BCE-B5A4-BB7C89813A44}"/>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77" name="Group 176">
              <a:extLst>
                <a:ext uri="{FF2B5EF4-FFF2-40B4-BE49-F238E27FC236}">
                  <a16:creationId xmlns:a16="http://schemas.microsoft.com/office/drawing/2014/main" id="{B2871934-822D-4127-A7F0-AC04D597EA6E}"/>
                </a:ext>
              </a:extLst>
            </xdr:cNvPr>
            <xdr:cNvGrpSpPr/>
          </xdr:nvGrpSpPr>
          <xdr:grpSpPr>
            <a:xfrm>
              <a:off x="6635513" y="0"/>
              <a:ext cx="1584243" cy="662238"/>
              <a:chOff x="5654517" y="0"/>
              <a:chExt cx="1484908" cy="663813"/>
            </a:xfrm>
          </xdr:grpSpPr>
          <xdr:sp macro="" textlink="">
            <xdr:nvSpPr>
              <xdr:cNvPr id="196" name="TextBox 195">
                <a:hlinkClick xmlns:r="http://schemas.openxmlformats.org/officeDocument/2006/relationships" r:id="rId12"/>
                <a:extLst>
                  <a:ext uri="{FF2B5EF4-FFF2-40B4-BE49-F238E27FC236}">
                    <a16:creationId xmlns:a16="http://schemas.microsoft.com/office/drawing/2014/main" id="{3403A06A-871B-44E8-B4F9-4504E6B656B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97" name="TextBox 196">
                <a:hlinkClick xmlns:r="http://schemas.openxmlformats.org/officeDocument/2006/relationships" r:id="rId13"/>
                <a:extLst>
                  <a:ext uri="{FF2B5EF4-FFF2-40B4-BE49-F238E27FC236}">
                    <a16:creationId xmlns:a16="http://schemas.microsoft.com/office/drawing/2014/main" id="{EC101E48-A391-46D9-9227-97AEA14E5B98}"/>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98" name="TextBox 197">
                <a:extLst>
                  <a:ext uri="{FF2B5EF4-FFF2-40B4-BE49-F238E27FC236}">
                    <a16:creationId xmlns:a16="http://schemas.microsoft.com/office/drawing/2014/main" id="{48AD95B2-804D-4F1B-8E5C-994CBF4D659A}"/>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78" name="Group 177">
              <a:extLst>
                <a:ext uri="{FF2B5EF4-FFF2-40B4-BE49-F238E27FC236}">
                  <a16:creationId xmlns:a16="http://schemas.microsoft.com/office/drawing/2014/main" id="{E8A1B577-7956-478D-8DAA-550799206C33}"/>
                </a:ext>
              </a:extLst>
            </xdr:cNvPr>
            <xdr:cNvGrpSpPr/>
          </xdr:nvGrpSpPr>
          <xdr:grpSpPr>
            <a:xfrm>
              <a:off x="8301914" y="0"/>
              <a:ext cx="1584243" cy="981336"/>
              <a:chOff x="7216431" y="0"/>
              <a:chExt cx="1484908" cy="978138"/>
            </a:xfrm>
          </xdr:grpSpPr>
          <xdr:sp macro="" textlink="">
            <xdr:nvSpPr>
              <xdr:cNvPr id="191" name="TextBox 190">
                <a:hlinkClick xmlns:r="http://schemas.openxmlformats.org/officeDocument/2006/relationships" r:id="rId14"/>
                <a:extLst>
                  <a:ext uri="{FF2B5EF4-FFF2-40B4-BE49-F238E27FC236}">
                    <a16:creationId xmlns:a16="http://schemas.microsoft.com/office/drawing/2014/main" id="{43B135F1-0DB4-430B-B316-78EDFC568617}"/>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92" name="TextBox 191">
                <a:hlinkClick xmlns:r="http://schemas.openxmlformats.org/officeDocument/2006/relationships" r:id="rId15"/>
                <a:extLst>
                  <a:ext uri="{FF2B5EF4-FFF2-40B4-BE49-F238E27FC236}">
                    <a16:creationId xmlns:a16="http://schemas.microsoft.com/office/drawing/2014/main" id="{C2A048BE-9317-4B9E-8AAA-2C94B65589F7}"/>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93" name="TextBox 192">
                <a:hlinkClick xmlns:r="http://schemas.openxmlformats.org/officeDocument/2006/relationships" r:id="rId16"/>
                <a:extLst>
                  <a:ext uri="{FF2B5EF4-FFF2-40B4-BE49-F238E27FC236}">
                    <a16:creationId xmlns:a16="http://schemas.microsoft.com/office/drawing/2014/main" id="{0B783EE8-D6EE-46AB-AD43-7B57086987A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94" name="TextBox 193">
                <a:extLst>
                  <a:ext uri="{FF2B5EF4-FFF2-40B4-BE49-F238E27FC236}">
                    <a16:creationId xmlns:a16="http://schemas.microsoft.com/office/drawing/2014/main" id="{69FBE867-1672-4FCB-9057-834B6B64BCA4}"/>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95" name="TextBox 194">
                <a:hlinkClick xmlns:r="http://schemas.openxmlformats.org/officeDocument/2006/relationships" r:id="rId17"/>
                <a:extLst>
                  <a:ext uri="{FF2B5EF4-FFF2-40B4-BE49-F238E27FC236}">
                    <a16:creationId xmlns:a16="http://schemas.microsoft.com/office/drawing/2014/main" id="{2F2FB6F5-8F30-4D1C-B0AC-8A591664A562}"/>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79" name="Group 178">
              <a:extLst>
                <a:ext uri="{FF2B5EF4-FFF2-40B4-BE49-F238E27FC236}">
                  <a16:creationId xmlns:a16="http://schemas.microsoft.com/office/drawing/2014/main" id="{E87E73A3-FD5D-491C-90D7-F93538E5B627}"/>
                </a:ext>
              </a:extLst>
            </xdr:cNvPr>
            <xdr:cNvGrpSpPr/>
          </xdr:nvGrpSpPr>
          <xdr:grpSpPr>
            <a:xfrm>
              <a:off x="9962104" y="0"/>
              <a:ext cx="1588508" cy="821118"/>
              <a:chOff x="8772524" y="0"/>
              <a:chExt cx="1488905" cy="820275"/>
            </a:xfrm>
          </xdr:grpSpPr>
          <xdr:sp macro="" textlink="">
            <xdr:nvSpPr>
              <xdr:cNvPr id="187" name="TextBox 186">
                <a:hlinkClick xmlns:r="http://schemas.openxmlformats.org/officeDocument/2006/relationships" r:id="rId18"/>
                <a:extLst>
                  <a:ext uri="{FF2B5EF4-FFF2-40B4-BE49-F238E27FC236}">
                    <a16:creationId xmlns:a16="http://schemas.microsoft.com/office/drawing/2014/main" id="{D1CFF02D-56CF-478F-BE78-FEC586DC9FAB}"/>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88" name="TextBox 187">
                <a:hlinkClick xmlns:r="http://schemas.openxmlformats.org/officeDocument/2006/relationships" r:id="rId19"/>
                <a:extLst>
                  <a:ext uri="{FF2B5EF4-FFF2-40B4-BE49-F238E27FC236}">
                    <a16:creationId xmlns:a16="http://schemas.microsoft.com/office/drawing/2014/main" id="{5A72A472-9EC1-4643-9D64-DF1BDB3B45C3}"/>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89" name="TextBox 188">
                <a:extLst>
                  <a:ext uri="{FF2B5EF4-FFF2-40B4-BE49-F238E27FC236}">
                    <a16:creationId xmlns:a16="http://schemas.microsoft.com/office/drawing/2014/main" id="{ACDD5758-4E51-4623-B1D3-06B12B91EC8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90" name="TextBox 189">
                <a:hlinkClick xmlns:r="http://schemas.openxmlformats.org/officeDocument/2006/relationships" r:id="rId20"/>
                <a:extLst>
                  <a:ext uri="{FF2B5EF4-FFF2-40B4-BE49-F238E27FC236}">
                    <a16:creationId xmlns:a16="http://schemas.microsoft.com/office/drawing/2014/main" id="{83EAB19F-EB71-45BC-A3E0-0C8F4D870B62}"/>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80" name="Group 179">
              <a:extLst>
                <a:ext uri="{FF2B5EF4-FFF2-40B4-BE49-F238E27FC236}">
                  <a16:creationId xmlns:a16="http://schemas.microsoft.com/office/drawing/2014/main" id="{9BF2C461-0AE5-43C9-AF9E-91F6A11A30F7}"/>
                </a:ext>
              </a:extLst>
            </xdr:cNvPr>
            <xdr:cNvGrpSpPr/>
          </xdr:nvGrpSpPr>
          <xdr:grpSpPr>
            <a:xfrm>
              <a:off x="0" y="0"/>
              <a:ext cx="1584245" cy="1006853"/>
              <a:chOff x="0" y="0"/>
              <a:chExt cx="1584245" cy="1006853"/>
            </a:xfrm>
          </xdr:grpSpPr>
          <xdr:sp macro="" textlink="">
            <xdr:nvSpPr>
              <xdr:cNvPr id="182" name="TextBox 181">
                <a:hlinkClick xmlns:r="http://schemas.openxmlformats.org/officeDocument/2006/relationships" r:id="rId21"/>
                <a:extLst>
                  <a:ext uri="{FF2B5EF4-FFF2-40B4-BE49-F238E27FC236}">
                    <a16:creationId xmlns:a16="http://schemas.microsoft.com/office/drawing/2014/main" id="{66C79E58-3B93-4A18-BBE7-279BA5A4907D}"/>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83" name="TextBox 182">
                <a:hlinkClick xmlns:r="http://schemas.openxmlformats.org/officeDocument/2006/relationships" r:id="rId22"/>
                <a:extLst>
                  <a:ext uri="{FF2B5EF4-FFF2-40B4-BE49-F238E27FC236}">
                    <a16:creationId xmlns:a16="http://schemas.microsoft.com/office/drawing/2014/main" id="{CC4626A7-12D5-4273-9C03-F61D0FF73094}"/>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84" name="TextBox 183">
                <a:extLst>
                  <a:ext uri="{FF2B5EF4-FFF2-40B4-BE49-F238E27FC236}">
                    <a16:creationId xmlns:a16="http://schemas.microsoft.com/office/drawing/2014/main" id="{BDB5E7B4-2CC3-482B-942A-EF8A12177FE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85" name="TextBox 184">
                <a:hlinkClick xmlns:r="http://schemas.openxmlformats.org/officeDocument/2006/relationships" r:id="rId23"/>
                <a:extLst>
                  <a:ext uri="{FF2B5EF4-FFF2-40B4-BE49-F238E27FC236}">
                    <a16:creationId xmlns:a16="http://schemas.microsoft.com/office/drawing/2014/main" id="{286512C8-43D2-4379-8AE6-7098D616660D}"/>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86" name="TextBox 185">
                <a:hlinkClick xmlns:r="http://schemas.openxmlformats.org/officeDocument/2006/relationships" r:id="rId24"/>
                <a:extLst>
                  <a:ext uri="{FF2B5EF4-FFF2-40B4-BE49-F238E27FC236}">
                    <a16:creationId xmlns:a16="http://schemas.microsoft.com/office/drawing/2014/main" id="{C6F7804A-FE66-4C8B-986A-2390A8C45F1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81" name="Picture 180">
              <a:extLst>
                <a:ext uri="{FF2B5EF4-FFF2-40B4-BE49-F238E27FC236}">
                  <a16:creationId xmlns:a16="http://schemas.microsoft.com/office/drawing/2014/main" id="{FFD9C490-348F-4116-8B8F-7C9E9D7E943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5</xdr:col>
      <xdr:colOff>0</xdr:colOff>
      <xdr:row>10</xdr:row>
      <xdr:rowOff>66675</xdr:rowOff>
    </xdr:from>
    <xdr:to>
      <xdr:col>12</xdr:col>
      <xdr:colOff>412800</xdr:colOff>
      <xdr:row>49</xdr:row>
      <xdr:rowOff>123825</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4533900" y="1638300"/>
              <a:ext cx="4680000" cy="7486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a:solidFill>
                    <a:srgbClr val="FF0000"/>
                  </a:solidFill>
                </a:rPr>
                <a:t>Please note that the values</a:t>
              </a:r>
              <a:r>
                <a:rPr lang="en-CA" sz="1100" b="0" baseline="0">
                  <a:solidFill>
                    <a:srgbClr val="FF0000"/>
                  </a:solidFill>
                </a:rPr>
                <a:t> currently entered are an example. Please delete them when using the calculator.</a:t>
              </a:r>
              <a:endParaRPr lang="en-CA" sz="1100" b="0">
                <a:solidFill>
                  <a:srgbClr val="FF0000"/>
                </a:solidFill>
              </a:endParaRPr>
            </a:p>
            <a:p>
              <a:endParaRPr lang="en-CA" sz="1100" b="1"/>
            </a:p>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𝑊𝑒𝑖𝑔h𝑡𝑒𝑑</m:t>
                    </m:r>
                    <m:r>
                      <a:rPr lang="en-CA" sz="1100" b="0" i="1">
                        <a:latin typeface="Cambria Math" panose="02040503050406030204" pitchFamily="18" charset="0"/>
                      </a:rPr>
                      <m:t> </m:t>
                    </m:r>
                    <m:r>
                      <a:rPr lang="en-CA" sz="1100" b="0" i="1">
                        <a:latin typeface="Cambria Math" panose="02040503050406030204" pitchFamily="18" charset="0"/>
                      </a:rPr>
                      <m:t>𝐴𝑣𝑒𝑟𝑎𝑔𝑒</m:t>
                    </m:r>
                    <m:r>
                      <a:rPr lang="en-CA" sz="1100" b="0" i="1">
                        <a:latin typeface="Cambria Math" panose="02040503050406030204" pitchFamily="18" charset="0"/>
                      </a:rPr>
                      <m:t> </m:t>
                    </m:r>
                    <m:r>
                      <a:rPr lang="en-CA" sz="1100" b="0" i="1">
                        <a:latin typeface="Cambria Math" panose="02040503050406030204" pitchFamily="18" charset="0"/>
                      </a:rPr>
                      <m:t>𝑊𝑎𝑔𝑒</m:t>
                    </m:r>
                    <m:r>
                      <a:rPr lang="en-CA" sz="1100" b="0" i="1">
                        <a:latin typeface="Cambria Math" panose="02040503050406030204" pitchFamily="18" charset="0"/>
                      </a:rPr>
                      <m:t> </m:t>
                    </m:r>
                    <m:r>
                      <a:rPr lang="en-CA" sz="1100" b="0" i="1">
                        <a:latin typeface="Cambria Math" panose="02040503050406030204" pitchFamily="18" charset="0"/>
                      </a:rPr>
                      <m:t>𝑅𝑎𝑡𝑒</m:t>
                    </m:r>
                    <m:r>
                      <a:rPr lang="en-CA" sz="1100" b="0" i="1">
                        <a:latin typeface="Cambria Math" panose="02040503050406030204" pitchFamily="18" charset="0"/>
                      </a:rPr>
                      <m:t>=</m:t>
                    </m:r>
                    <m:f>
                      <m:fPr>
                        <m:ctrlPr>
                          <a:rPr lang="en-CA" sz="1100" b="0" i="1">
                            <a:latin typeface="Cambria Math" panose="02040503050406030204" pitchFamily="18" charset="0"/>
                          </a:rPr>
                        </m:ctrlPr>
                      </m:fPr>
                      <m:num>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𝑊𝑎𝑔𝑒𝑠</m:t>
                        </m:r>
                      </m:num>
                      <m:den>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𝑃𝑎𝑖𝑑</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𝐻𝑜𝑢𝑟𝑠</m:t>
                        </m:r>
                      </m:den>
                    </m:f>
                  </m:oMath>
                </m:oMathPara>
              </a14:m>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en-CA" b="0" i="1">
                            <a:effectLst/>
                            <a:latin typeface="Cambria Math" panose="02040503050406030204" pitchFamily="18" charset="0"/>
                          </a:rPr>
                        </m:ctrlPr>
                      </m:fPr>
                      <m:num>
                        <m:r>
                          <a:rPr lang="en-CA" b="0" i="1">
                            <a:effectLst/>
                            <a:latin typeface="Cambria Math" panose="02040503050406030204" pitchFamily="18" charset="0"/>
                          </a:rPr>
                          <m:t>1,092</m:t>
                        </m:r>
                        <m:r>
                          <a:rPr lang="en-CA" b="0" i="1">
                            <a:effectLst/>
                            <a:latin typeface="Cambria Math" panose="02040503050406030204" pitchFamily="18" charset="0"/>
                            <a:ea typeface="Cambria Math" panose="02040503050406030204" pitchFamily="18" charset="0"/>
                          </a:rPr>
                          <m:t>×$25.00+1,456×$26.00+1,820×$27.00</m:t>
                        </m:r>
                      </m:num>
                      <m:den>
                        <m:r>
                          <a:rPr lang="en-CA" b="0" i="1">
                            <a:effectLst/>
                            <a:latin typeface="Cambria Math" panose="02040503050406030204" pitchFamily="18" charset="0"/>
                          </a:rPr>
                          <m:t>1,092+1,456+1,820</m:t>
                        </m:r>
                      </m:den>
                    </m:f>
                    <m:r>
                      <a:rPr lang="en-CA" b="0" i="1">
                        <a:effectLst/>
                        <a:latin typeface="Cambria Math" panose="02040503050406030204" pitchFamily="18" charset="0"/>
                      </a:rPr>
                      <m:t>=</m:t>
                    </m:r>
                    <m:f>
                      <m:fPr>
                        <m:ctrlPr>
                          <a:rPr lang="en-CA" b="0" i="1">
                            <a:effectLst/>
                            <a:latin typeface="Cambria Math" panose="02040503050406030204" pitchFamily="18" charset="0"/>
                          </a:rPr>
                        </m:ctrlPr>
                      </m:fPr>
                      <m:num>
                        <m:r>
                          <a:rPr lang="en-CA" b="0" i="1">
                            <a:effectLst/>
                            <a:latin typeface="Cambria Math" panose="02040503050406030204" pitchFamily="18" charset="0"/>
                          </a:rPr>
                          <m:t>$114,296</m:t>
                        </m:r>
                      </m:num>
                      <m:den>
                        <m:r>
                          <a:rPr lang="en-CA" b="0" i="1">
                            <a:effectLst/>
                            <a:latin typeface="Cambria Math" panose="02040503050406030204" pitchFamily="18" charset="0"/>
                          </a:rPr>
                          <m:t>4,368</m:t>
                        </m:r>
                      </m:den>
                    </m:f>
                    <m:r>
                      <a:rPr lang="en-CA" b="0" i="1">
                        <a:effectLst/>
                        <a:latin typeface="Cambria Math" panose="02040503050406030204" pitchFamily="18" charset="0"/>
                      </a:rPr>
                      <m:t>=$26.17</m:t>
                    </m:r>
                  </m:oMath>
                </m:oMathPara>
              </a14:m>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Choice>
      <mc:Fallback xmlns="">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4533900" y="1638300"/>
              <a:ext cx="4680000" cy="7486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a:solidFill>
                    <a:srgbClr val="FF0000"/>
                  </a:solidFill>
                </a:rPr>
                <a:t>Please note that the values</a:t>
              </a:r>
              <a:r>
                <a:rPr lang="en-CA" sz="1100" b="0" baseline="0">
                  <a:solidFill>
                    <a:srgbClr val="FF0000"/>
                  </a:solidFill>
                </a:rPr>
                <a:t> currently entered are an example. Please delete them when using the calculator.</a:t>
              </a:r>
              <a:endParaRPr lang="en-CA" sz="1100" b="0">
                <a:solidFill>
                  <a:srgbClr val="FF0000"/>
                </a:solidFill>
              </a:endParaRPr>
            </a:p>
            <a:p>
              <a:endParaRPr lang="en-CA" sz="1100" b="1"/>
            </a:p>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r>
                <a:rPr lang="en-CA" sz="1100" b="0" i="0">
                  <a:latin typeface="Cambria Math" panose="02040503050406030204" pitchFamily="18" charset="0"/>
                </a:rPr>
                <a:t>𝑊𝑒𝑖𝑔ℎ𝑡𝑒𝑑 𝐴𝑣𝑒𝑟𝑎𝑔𝑒 𝑊𝑎𝑔𝑒 𝑅𝑎𝑡𝑒=(𝑇𝑜𝑡𝑎𝑙 𝑆𝑡𝑟𝑎𝑖𝑔ℎ𝑡 𝑇𝑖𝑚𝑒 𝑊𝑎𝑔𝑒𝑠)/(𝑇𝑜𝑡𝑎𝑙 𝑃𝑎𝑖𝑑 𝑆𝑡𝑟𝑎𝑖𝑔ℎ𝑡 𝑇𝑖𝑚𝑒 𝐻𝑜𝑢𝑟𝑠)</a:t>
              </a:r>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b="0" i="0">
                  <a:effectLst/>
                  <a:latin typeface="Cambria Math" panose="02040503050406030204" pitchFamily="18" charset="0"/>
                </a:rPr>
                <a:t>(1,092</a:t>
              </a:r>
              <a:r>
                <a:rPr lang="en-CA" b="0" i="0">
                  <a:effectLst/>
                  <a:latin typeface="Cambria Math" panose="02040503050406030204" pitchFamily="18" charset="0"/>
                  <a:ea typeface="Cambria Math" panose="02040503050406030204" pitchFamily="18" charset="0"/>
                </a:rPr>
                <a:t>×$25.00+1,456×$26.00+1,820×$27.00)/(</a:t>
              </a:r>
              <a:r>
                <a:rPr lang="en-CA" b="0" i="0">
                  <a:effectLst/>
                  <a:latin typeface="Cambria Math" panose="02040503050406030204" pitchFamily="18" charset="0"/>
                </a:rPr>
                <a:t>1,092+1,456+1,820)=$114,296/4,368=$26.17</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Fallback>
    </mc:AlternateContent>
    <xdr:clientData/>
  </xdr:twoCellAnchor>
  <xdr:twoCellAnchor>
    <xdr:from>
      <xdr:col>0</xdr:col>
      <xdr:colOff>0</xdr:colOff>
      <xdr:row>0</xdr:row>
      <xdr:rowOff>0</xdr:rowOff>
    </xdr:from>
    <xdr:to>
      <xdr:col>17</xdr:col>
      <xdr:colOff>450850</xdr:colOff>
      <xdr:row>5</xdr:row>
      <xdr:rowOff>22603</xdr:rowOff>
    </xdr:to>
    <xdr:grpSp>
      <xdr:nvGrpSpPr>
        <xdr:cNvPr id="77" name="Group 76">
          <a:extLst>
            <a:ext uri="{FF2B5EF4-FFF2-40B4-BE49-F238E27FC236}">
              <a16:creationId xmlns:a16="http://schemas.microsoft.com/office/drawing/2014/main" id="{CC1C0ED0-3703-4C27-97DC-29B07EDFE334}"/>
            </a:ext>
          </a:extLst>
        </xdr:cNvPr>
        <xdr:cNvGrpSpPr/>
      </xdr:nvGrpSpPr>
      <xdr:grpSpPr>
        <a:xfrm>
          <a:off x="0" y="0"/>
          <a:ext cx="12299950" cy="975103"/>
          <a:chOff x="0" y="0"/>
          <a:chExt cx="13565384" cy="1006853"/>
        </a:xfrm>
      </xdr:grpSpPr>
      <xdr:grpSp>
        <xdr:nvGrpSpPr>
          <xdr:cNvPr id="78" name="Group 77">
            <a:extLst>
              <a:ext uri="{FF2B5EF4-FFF2-40B4-BE49-F238E27FC236}">
                <a16:creationId xmlns:a16="http://schemas.microsoft.com/office/drawing/2014/main" id="{C4466027-AC9C-4F60-8C8B-BFEB795F45A1}"/>
              </a:ext>
            </a:extLst>
          </xdr:cNvPr>
          <xdr:cNvGrpSpPr/>
        </xdr:nvGrpSpPr>
        <xdr:grpSpPr>
          <a:xfrm>
            <a:off x="0" y="0"/>
            <a:ext cx="13565384" cy="1006853"/>
            <a:chOff x="0" y="0"/>
            <a:chExt cx="13565384" cy="1006853"/>
          </a:xfrm>
        </xdr:grpSpPr>
        <xdr:grpSp>
          <xdr:nvGrpSpPr>
            <xdr:cNvPr id="80" name="Group 79">
              <a:extLst>
                <a:ext uri="{FF2B5EF4-FFF2-40B4-BE49-F238E27FC236}">
                  <a16:creationId xmlns:a16="http://schemas.microsoft.com/office/drawing/2014/main" id="{14BFD766-4C34-477B-854D-E7EDAAF847DA}"/>
                </a:ext>
              </a:extLst>
            </xdr:cNvPr>
            <xdr:cNvGrpSpPr/>
          </xdr:nvGrpSpPr>
          <xdr:grpSpPr>
            <a:xfrm>
              <a:off x="1646474" y="0"/>
              <a:ext cx="1591505" cy="826333"/>
              <a:chOff x="978300" y="0"/>
              <a:chExt cx="1491714" cy="825738"/>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0671488A-8CDF-41CF-8F06-F761E8A74E7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12" name="TextBox 111">
                <a:hlinkClick xmlns:r="http://schemas.openxmlformats.org/officeDocument/2006/relationships" r:id="rId2"/>
                <a:extLst>
                  <a:ext uri="{FF2B5EF4-FFF2-40B4-BE49-F238E27FC236}">
                    <a16:creationId xmlns:a16="http://schemas.microsoft.com/office/drawing/2014/main" id="{16251361-8F7F-4B54-B465-767EADC201B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3" name="TextBox 112">
                <a:hlinkClick xmlns:r="http://schemas.openxmlformats.org/officeDocument/2006/relationships" r:id="rId3"/>
                <a:extLst>
                  <a:ext uri="{FF2B5EF4-FFF2-40B4-BE49-F238E27FC236}">
                    <a16:creationId xmlns:a16="http://schemas.microsoft.com/office/drawing/2014/main" id="{FA4F1FBA-5933-48B0-8C51-AD1A52793E2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4" name="TextBox 113">
                <a:extLst>
                  <a:ext uri="{FF2B5EF4-FFF2-40B4-BE49-F238E27FC236}">
                    <a16:creationId xmlns:a16="http://schemas.microsoft.com/office/drawing/2014/main" id="{73D23AFE-2320-43B4-892F-33A6C94086AB}"/>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81" name="Group 80">
              <a:extLst>
                <a:ext uri="{FF2B5EF4-FFF2-40B4-BE49-F238E27FC236}">
                  <a16:creationId xmlns:a16="http://schemas.microsoft.com/office/drawing/2014/main" id="{7AE80C39-4CE4-4BD2-8E5A-2D5258E8E5D6}"/>
                </a:ext>
              </a:extLst>
            </xdr:cNvPr>
            <xdr:cNvGrpSpPr/>
          </xdr:nvGrpSpPr>
          <xdr:grpSpPr>
            <a:xfrm>
              <a:off x="3302711" y="0"/>
              <a:ext cx="1584244" cy="662238"/>
              <a:chOff x="2530688" y="0"/>
              <a:chExt cx="1484909" cy="663813"/>
            </a:xfrm>
          </xdr:grpSpPr>
          <xdr:sp macro="" textlink="">
            <xdr:nvSpPr>
              <xdr:cNvPr id="108" name="TextBox 107">
                <a:hlinkClick xmlns:r="http://schemas.openxmlformats.org/officeDocument/2006/relationships" r:id="rId4"/>
                <a:extLst>
                  <a:ext uri="{FF2B5EF4-FFF2-40B4-BE49-F238E27FC236}">
                    <a16:creationId xmlns:a16="http://schemas.microsoft.com/office/drawing/2014/main" id="{84359050-C79B-445F-9809-8466AA25EAB5}"/>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9" name="TextBox 108">
                <a:hlinkClick xmlns:r="http://schemas.openxmlformats.org/officeDocument/2006/relationships" r:id="rId5"/>
                <a:extLst>
                  <a:ext uri="{FF2B5EF4-FFF2-40B4-BE49-F238E27FC236}">
                    <a16:creationId xmlns:a16="http://schemas.microsoft.com/office/drawing/2014/main" id="{94E415EE-40EC-42B1-91C2-D84CE620D7B3}"/>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10" name="TextBox 109">
                <a:extLst>
                  <a:ext uri="{FF2B5EF4-FFF2-40B4-BE49-F238E27FC236}">
                    <a16:creationId xmlns:a16="http://schemas.microsoft.com/office/drawing/2014/main" id="{8B52655D-1DAC-4169-8F97-BB81B2C148CD}"/>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82" name="Group 81">
              <a:extLst>
                <a:ext uri="{FF2B5EF4-FFF2-40B4-BE49-F238E27FC236}">
                  <a16:creationId xmlns:a16="http://schemas.microsoft.com/office/drawing/2014/main" id="{5350EF15-406E-4335-913A-CF32BC2C8D49}"/>
                </a:ext>
              </a:extLst>
            </xdr:cNvPr>
            <xdr:cNvGrpSpPr/>
          </xdr:nvGrpSpPr>
          <xdr:grpSpPr>
            <a:xfrm>
              <a:off x="4954554" y="0"/>
              <a:ext cx="1562560" cy="662238"/>
              <a:chOff x="4078956" y="0"/>
              <a:chExt cx="1464584" cy="663813"/>
            </a:xfrm>
          </xdr:grpSpPr>
          <xdr:sp macro="" textlink="">
            <xdr:nvSpPr>
              <xdr:cNvPr id="105" name="TextBox 104">
                <a:hlinkClick xmlns:r="http://schemas.openxmlformats.org/officeDocument/2006/relationships" r:id="rId6"/>
                <a:extLst>
                  <a:ext uri="{FF2B5EF4-FFF2-40B4-BE49-F238E27FC236}">
                    <a16:creationId xmlns:a16="http://schemas.microsoft.com/office/drawing/2014/main" id="{5414553C-CD96-470C-A1E7-1AEC4B395D32}"/>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6" name="TextBox 105">
                <a:hlinkClick xmlns:r="http://schemas.openxmlformats.org/officeDocument/2006/relationships" r:id="rId7"/>
                <a:extLst>
                  <a:ext uri="{FF2B5EF4-FFF2-40B4-BE49-F238E27FC236}">
                    <a16:creationId xmlns:a16="http://schemas.microsoft.com/office/drawing/2014/main" id="{8AD06884-7D84-48C5-A4A0-E8D9599D4CE2}"/>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7" name="TextBox 106">
                <a:extLst>
                  <a:ext uri="{FF2B5EF4-FFF2-40B4-BE49-F238E27FC236}">
                    <a16:creationId xmlns:a16="http://schemas.microsoft.com/office/drawing/2014/main" id="{54A65F90-6FE1-4B1C-BEEC-4A2008602E2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83" name="Group 82">
              <a:extLst>
                <a:ext uri="{FF2B5EF4-FFF2-40B4-BE49-F238E27FC236}">
                  <a16:creationId xmlns:a16="http://schemas.microsoft.com/office/drawing/2014/main" id="{CB870F57-7CB4-4B31-ABC7-B6FC26E8E93F}"/>
                </a:ext>
              </a:extLst>
            </xdr:cNvPr>
            <xdr:cNvGrpSpPr/>
          </xdr:nvGrpSpPr>
          <xdr:grpSpPr>
            <a:xfrm>
              <a:off x="6635513" y="0"/>
              <a:ext cx="1584243" cy="662238"/>
              <a:chOff x="5654517" y="0"/>
              <a:chExt cx="1484908" cy="663813"/>
            </a:xfrm>
          </xdr:grpSpPr>
          <xdr:sp macro="" textlink="">
            <xdr:nvSpPr>
              <xdr:cNvPr id="102" name="TextBox 101">
                <a:hlinkClick xmlns:r="http://schemas.openxmlformats.org/officeDocument/2006/relationships" r:id="rId8"/>
                <a:extLst>
                  <a:ext uri="{FF2B5EF4-FFF2-40B4-BE49-F238E27FC236}">
                    <a16:creationId xmlns:a16="http://schemas.microsoft.com/office/drawing/2014/main" id="{F0030D33-C98A-48CE-ABBC-A412F06AC74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03" name="TextBox 102">
                <a:hlinkClick xmlns:r="http://schemas.openxmlformats.org/officeDocument/2006/relationships" r:id="rId9"/>
                <a:extLst>
                  <a:ext uri="{FF2B5EF4-FFF2-40B4-BE49-F238E27FC236}">
                    <a16:creationId xmlns:a16="http://schemas.microsoft.com/office/drawing/2014/main" id="{A213B1E1-9483-49F6-BBC3-982FE18C408D}"/>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4" name="TextBox 103">
                <a:extLst>
                  <a:ext uri="{FF2B5EF4-FFF2-40B4-BE49-F238E27FC236}">
                    <a16:creationId xmlns:a16="http://schemas.microsoft.com/office/drawing/2014/main" id="{9EEE1306-BA0B-4DE2-88F9-91689EE0B67B}"/>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4" name="Group 83">
              <a:extLst>
                <a:ext uri="{FF2B5EF4-FFF2-40B4-BE49-F238E27FC236}">
                  <a16:creationId xmlns:a16="http://schemas.microsoft.com/office/drawing/2014/main" id="{BF1B29BD-3C29-401B-96D4-C142B303D3A5}"/>
                </a:ext>
              </a:extLst>
            </xdr:cNvPr>
            <xdr:cNvGrpSpPr/>
          </xdr:nvGrpSpPr>
          <xdr:grpSpPr>
            <a:xfrm>
              <a:off x="8301914" y="0"/>
              <a:ext cx="1584243" cy="981336"/>
              <a:chOff x="7216431" y="0"/>
              <a:chExt cx="1484908" cy="978138"/>
            </a:xfrm>
          </xdr:grpSpPr>
          <xdr:sp macro="" textlink="">
            <xdr:nvSpPr>
              <xdr:cNvPr id="97" name="TextBox 96">
                <a:hlinkClick xmlns:r="http://schemas.openxmlformats.org/officeDocument/2006/relationships" r:id="rId10"/>
                <a:extLst>
                  <a:ext uri="{FF2B5EF4-FFF2-40B4-BE49-F238E27FC236}">
                    <a16:creationId xmlns:a16="http://schemas.microsoft.com/office/drawing/2014/main" id="{F72DC88A-C746-4FDF-978E-BC89D0E085D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8" name="TextBox 97">
                <a:hlinkClick xmlns:r="http://schemas.openxmlformats.org/officeDocument/2006/relationships" r:id="rId11"/>
                <a:extLst>
                  <a:ext uri="{FF2B5EF4-FFF2-40B4-BE49-F238E27FC236}">
                    <a16:creationId xmlns:a16="http://schemas.microsoft.com/office/drawing/2014/main" id="{1C79C667-196C-4172-B233-663339AE82B8}"/>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9" name="TextBox 98">
                <a:hlinkClick xmlns:r="http://schemas.openxmlformats.org/officeDocument/2006/relationships" r:id="rId12"/>
                <a:extLst>
                  <a:ext uri="{FF2B5EF4-FFF2-40B4-BE49-F238E27FC236}">
                    <a16:creationId xmlns:a16="http://schemas.microsoft.com/office/drawing/2014/main" id="{EDA4C200-CDD6-4083-9BF9-63833149DBFE}"/>
                  </a:ext>
                </a:extLst>
              </xdr:cNvPr>
              <xdr:cNvSpPr txBox="1"/>
            </xdr:nvSpPr>
            <xdr:spPr>
              <a:xfrm>
                <a:off x="7216431" y="834138"/>
                <a:ext cx="1450938" cy="14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00" name="TextBox 99">
                <a:extLst>
                  <a:ext uri="{FF2B5EF4-FFF2-40B4-BE49-F238E27FC236}">
                    <a16:creationId xmlns:a16="http://schemas.microsoft.com/office/drawing/2014/main" id="{3E31943E-ADCA-482F-9C5C-49BDD0F59C6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01" name="TextBox 100">
                <a:hlinkClick xmlns:r="http://schemas.openxmlformats.org/officeDocument/2006/relationships" r:id="rId13"/>
                <a:extLst>
                  <a:ext uri="{FF2B5EF4-FFF2-40B4-BE49-F238E27FC236}">
                    <a16:creationId xmlns:a16="http://schemas.microsoft.com/office/drawing/2014/main" id="{5533ABE0-6D58-4CF2-B9AC-0EE5349BE066}"/>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5" name="Group 84">
              <a:extLst>
                <a:ext uri="{FF2B5EF4-FFF2-40B4-BE49-F238E27FC236}">
                  <a16:creationId xmlns:a16="http://schemas.microsoft.com/office/drawing/2014/main" id="{4C6511A3-BB80-47C6-9CE1-0585F0DB8781}"/>
                </a:ext>
              </a:extLst>
            </xdr:cNvPr>
            <xdr:cNvGrpSpPr/>
          </xdr:nvGrpSpPr>
          <xdr:grpSpPr>
            <a:xfrm>
              <a:off x="9962103" y="0"/>
              <a:ext cx="1588509" cy="981075"/>
              <a:chOff x="8772523" y="0"/>
              <a:chExt cx="1488906" cy="980064"/>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BEB7CD5D-C9DA-4C55-A25A-0D4F8AB42008}"/>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CAEE9243-8ABC-4D98-9ACA-482F1180E259}"/>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5" name="TextBox 94">
                <a:extLst>
                  <a:ext uri="{FF2B5EF4-FFF2-40B4-BE49-F238E27FC236}">
                    <a16:creationId xmlns:a16="http://schemas.microsoft.com/office/drawing/2014/main" id="{92FF5D09-B286-4D6D-ADB0-E9CB4A700A81}"/>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6" name="TextBox 95">
                <a:hlinkClick xmlns:r="http://schemas.openxmlformats.org/officeDocument/2006/relationships" r:id="rId16"/>
                <a:extLst>
                  <a:ext uri="{FF2B5EF4-FFF2-40B4-BE49-F238E27FC236}">
                    <a16:creationId xmlns:a16="http://schemas.microsoft.com/office/drawing/2014/main" id="{45B9334A-9973-4249-A50E-99DB8FFDF8E9}"/>
                  </a:ext>
                </a:extLst>
              </xdr:cNvPr>
              <xdr:cNvSpPr txBox="1"/>
            </xdr:nvSpPr>
            <xdr:spPr>
              <a:xfrm>
                <a:off x="8772523" y="819000"/>
                <a:ext cx="1456205" cy="16106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6" name="Group 85">
              <a:extLst>
                <a:ext uri="{FF2B5EF4-FFF2-40B4-BE49-F238E27FC236}">
                  <a16:creationId xmlns:a16="http://schemas.microsoft.com/office/drawing/2014/main" id="{8B299A41-C9AC-4ABE-A09A-8F3F5DF4E8A5}"/>
                </a:ext>
              </a:extLst>
            </xdr:cNvPr>
            <xdr:cNvGrpSpPr/>
          </xdr:nvGrpSpPr>
          <xdr:grpSpPr>
            <a:xfrm>
              <a:off x="0" y="0"/>
              <a:ext cx="1584245" cy="1006853"/>
              <a:chOff x="0" y="0"/>
              <a:chExt cx="1584245" cy="1006853"/>
            </a:xfrm>
          </xdr:grpSpPr>
          <xdr:sp macro="" textlink="">
            <xdr:nvSpPr>
              <xdr:cNvPr id="88" name="TextBox 87">
                <a:hlinkClick xmlns:r="http://schemas.openxmlformats.org/officeDocument/2006/relationships" r:id="rId17"/>
                <a:extLst>
                  <a:ext uri="{FF2B5EF4-FFF2-40B4-BE49-F238E27FC236}">
                    <a16:creationId xmlns:a16="http://schemas.microsoft.com/office/drawing/2014/main" id="{DBE47576-3917-40BA-B01A-3698EC5C374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9" name="TextBox 88">
                <a:hlinkClick xmlns:r="http://schemas.openxmlformats.org/officeDocument/2006/relationships" r:id="rId18"/>
                <a:extLst>
                  <a:ext uri="{FF2B5EF4-FFF2-40B4-BE49-F238E27FC236}">
                    <a16:creationId xmlns:a16="http://schemas.microsoft.com/office/drawing/2014/main" id="{8517E7F4-E809-4756-A533-3993A05FDC0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90" name="TextBox 89">
                <a:extLst>
                  <a:ext uri="{FF2B5EF4-FFF2-40B4-BE49-F238E27FC236}">
                    <a16:creationId xmlns:a16="http://schemas.microsoft.com/office/drawing/2014/main" id="{BA12F755-63E5-48A5-AA81-C500EA2C53A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91" name="TextBox 90">
                <a:hlinkClick xmlns:r="http://schemas.openxmlformats.org/officeDocument/2006/relationships" r:id="rId19"/>
                <a:extLst>
                  <a:ext uri="{FF2B5EF4-FFF2-40B4-BE49-F238E27FC236}">
                    <a16:creationId xmlns:a16="http://schemas.microsoft.com/office/drawing/2014/main" id="{EC09A244-FA90-46D3-B111-87B77E57B535}"/>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6C2EA16D-0CBD-443F-A562-BA42DE82C92B}"/>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7" name="Picture 86">
              <a:extLst>
                <a:ext uri="{FF2B5EF4-FFF2-40B4-BE49-F238E27FC236}">
                  <a16:creationId xmlns:a16="http://schemas.microsoft.com/office/drawing/2014/main" id="{57A22A04-7C7B-43DB-856D-BB6CB93D951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79" name="TextBox 78">
            <a:hlinkClick xmlns:r="http://schemas.openxmlformats.org/officeDocument/2006/relationships" r:id="rId22"/>
            <a:extLst>
              <a:ext uri="{FF2B5EF4-FFF2-40B4-BE49-F238E27FC236}">
                <a16:creationId xmlns:a16="http://schemas.microsoft.com/office/drawing/2014/main" id="{F5F79EF3-CCE3-4AE5-934E-4AA4F4CEDFBF}"/>
              </a:ext>
            </a:extLst>
          </xdr:cNvPr>
          <xdr:cNvSpPr txBox="1"/>
        </xdr:nvSpPr>
        <xdr:spPr>
          <a:xfrm>
            <a:off x="9963150" y="333375"/>
            <a:ext cx="1548000" cy="1441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8</xdr:col>
      <xdr:colOff>1020959</xdr:colOff>
      <xdr:row>5</xdr:row>
      <xdr:rowOff>47625</xdr:rowOff>
    </xdr:to>
    <xdr:grpSp>
      <xdr:nvGrpSpPr>
        <xdr:cNvPr id="151" name="Group 150">
          <a:extLst>
            <a:ext uri="{FF2B5EF4-FFF2-40B4-BE49-F238E27FC236}">
              <a16:creationId xmlns:a16="http://schemas.microsoft.com/office/drawing/2014/main" id="{B880966B-F733-412B-928A-254DE376C90B}"/>
            </a:ext>
          </a:extLst>
        </xdr:cNvPr>
        <xdr:cNvGrpSpPr/>
      </xdr:nvGrpSpPr>
      <xdr:grpSpPr>
        <a:xfrm>
          <a:off x="9525" y="0"/>
          <a:ext cx="11898509" cy="1000125"/>
          <a:chOff x="0" y="0"/>
          <a:chExt cx="11898509" cy="1006853"/>
        </a:xfrm>
      </xdr:grpSpPr>
      <xdr:grpSp>
        <xdr:nvGrpSpPr>
          <xdr:cNvPr id="153" name="Group 152">
            <a:extLst>
              <a:ext uri="{FF2B5EF4-FFF2-40B4-BE49-F238E27FC236}">
                <a16:creationId xmlns:a16="http://schemas.microsoft.com/office/drawing/2014/main" id="{AF74C9BB-37B7-4DFA-8199-25DACB1AD1D2}"/>
              </a:ext>
            </a:extLst>
          </xdr:cNvPr>
          <xdr:cNvGrpSpPr/>
        </xdr:nvGrpSpPr>
        <xdr:grpSpPr>
          <a:xfrm>
            <a:off x="1646474" y="0"/>
            <a:ext cx="1591505" cy="664291"/>
            <a:chOff x="978300" y="0"/>
            <a:chExt cx="1491714" cy="663813"/>
          </a:xfrm>
        </xdr:grpSpPr>
        <xdr:sp macro="" textlink="">
          <xdr:nvSpPr>
            <xdr:cNvPr id="184" name="TextBox 183">
              <a:hlinkClick xmlns:r="http://schemas.openxmlformats.org/officeDocument/2006/relationships" r:id="rId1"/>
              <a:extLst>
                <a:ext uri="{FF2B5EF4-FFF2-40B4-BE49-F238E27FC236}">
                  <a16:creationId xmlns:a16="http://schemas.microsoft.com/office/drawing/2014/main" id="{E36DABFA-DF08-4DD6-9EB3-F2810591F1FC}"/>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85" name="TextBox 184">
              <a:hlinkClick xmlns:r="http://schemas.openxmlformats.org/officeDocument/2006/relationships" r:id="rId2"/>
              <a:extLst>
                <a:ext uri="{FF2B5EF4-FFF2-40B4-BE49-F238E27FC236}">
                  <a16:creationId xmlns:a16="http://schemas.microsoft.com/office/drawing/2014/main" id="{386F7FD3-7A8A-489D-AB30-AAE2057057C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87" name="TextBox 186">
              <a:extLst>
                <a:ext uri="{FF2B5EF4-FFF2-40B4-BE49-F238E27FC236}">
                  <a16:creationId xmlns:a16="http://schemas.microsoft.com/office/drawing/2014/main" id="{172EE098-BDDB-467A-A0EB-BE11111250CB}"/>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54" name="Group 153">
            <a:extLst>
              <a:ext uri="{FF2B5EF4-FFF2-40B4-BE49-F238E27FC236}">
                <a16:creationId xmlns:a16="http://schemas.microsoft.com/office/drawing/2014/main" id="{B182261B-F14A-4417-A84B-50A8425EC066}"/>
              </a:ext>
            </a:extLst>
          </xdr:cNvPr>
          <xdr:cNvGrpSpPr/>
        </xdr:nvGrpSpPr>
        <xdr:grpSpPr>
          <a:xfrm>
            <a:off x="3302712" y="0"/>
            <a:ext cx="1584243" cy="500697"/>
            <a:chOff x="2530689" y="0"/>
            <a:chExt cx="1484908" cy="501888"/>
          </a:xfrm>
        </xdr:grpSpPr>
        <xdr:sp macro="" textlink="">
          <xdr:nvSpPr>
            <xdr:cNvPr id="181" name="TextBox 180">
              <a:hlinkClick xmlns:r="http://schemas.openxmlformats.org/officeDocument/2006/relationships" r:id="rId3"/>
              <a:extLst>
                <a:ext uri="{FF2B5EF4-FFF2-40B4-BE49-F238E27FC236}">
                  <a16:creationId xmlns:a16="http://schemas.microsoft.com/office/drawing/2014/main" id="{6A00F334-1015-4B4A-B9F4-FDC5506A9E5F}"/>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83" name="TextBox 182">
              <a:extLst>
                <a:ext uri="{FF2B5EF4-FFF2-40B4-BE49-F238E27FC236}">
                  <a16:creationId xmlns:a16="http://schemas.microsoft.com/office/drawing/2014/main" id="{6DF209FB-1E5B-421A-AC43-CDF9BB625F4C}"/>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55" name="Group 154">
            <a:extLst>
              <a:ext uri="{FF2B5EF4-FFF2-40B4-BE49-F238E27FC236}">
                <a16:creationId xmlns:a16="http://schemas.microsoft.com/office/drawing/2014/main" id="{53FA4318-7808-4949-A3CE-892CA53D88A4}"/>
              </a:ext>
            </a:extLst>
          </xdr:cNvPr>
          <xdr:cNvGrpSpPr/>
        </xdr:nvGrpSpPr>
        <xdr:grpSpPr>
          <a:xfrm>
            <a:off x="4954554" y="0"/>
            <a:ext cx="1562560" cy="500697"/>
            <a:chOff x="4078956" y="0"/>
            <a:chExt cx="1464584" cy="501888"/>
          </a:xfrm>
        </xdr:grpSpPr>
        <xdr:sp macro="" textlink="">
          <xdr:nvSpPr>
            <xdr:cNvPr id="178" name="TextBox 177">
              <a:hlinkClick xmlns:r="http://schemas.openxmlformats.org/officeDocument/2006/relationships" r:id="rId4"/>
              <a:extLst>
                <a:ext uri="{FF2B5EF4-FFF2-40B4-BE49-F238E27FC236}">
                  <a16:creationId xmlns:a16="http://schemas.microsoft.com/office/drawing/2014/main" id="{021216FB-A46C-4D91-A3A8-55136CB36E4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80" name="TextBox 179">
              <a:extLst>
                <a:ext uri="{FF2B5EF4-FFF2-40B4-BE49-F238E27FC236}">
                  <a16:creationId xmlns:a16="http://schemas.microsoft.com/office/drawing/2014/main" id="{D4133C35-EB08-4055-8DA0-A9C804AC986E}"/>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57" name="Group 156">
            <a:extLst>
              <a:ext uri="{FF2B5EF4-FFF2-40B4-BE49-F238E27FC236}">
                <a16:creationId xmlns:a16="http://schemas.microsoft.com/office/drawing/2014/main" id="{0BC8CA75-92F9-4BF8-9D98-723F3679A338}"/>
              </a:ext>
            </a:extLst>
          </xdr:cNvPr>
          <xdr:cNvGrpSpPr/>
        </xdr:nvGrpSpPr>
        <xdr:grpSpPr>
          <a:xfrm>
            <a:off x="6635042" y="0"/>
            <a:ext cx="1584253" cy="493973"/>
            <a:chOff x="5654063" y="0"/>
            <a:chExt cx="1484915" cy="492363"/>
          </a:xfrm>
        </xdr:grpSpPr>
        <xdr:sp macro="" textlink="">
          <xdr:nvSpPr>
            <xdr:cNvPr id="173" name="TextBox 172">
              <a:extLst>
                <a:ext uri="{FF2B5EF4-FFF2-40B4-BE49-F238E27FC236}">
                  <a16:creationId xmlns:a16="http://schemas.microsoft.com/office/drawing/2014/main" id="{DBF42CA8-6191-4093-A171-22BAF87205BA}"/>
                </a:ext>
              </a:extLst>
            </xdr:cNvPr>
            <xdr:cNvSpPr txBox="1"/>
          </xdr:nvSpPr>
          <xdr:spPr>
            <a:xfrm>
              <a:off x="5688041"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74" name="TextBox 173">
              <a:hlinkClick xmlns:r="http://schemas.openxmlformats.org/officeDocument/2006/relationships" r:id="rId5"/>
              <a:extLst>
                <a:ext uri="{FF2B5EF4-FFF2-40B4-BE49-F238E27FC236}">
                  <a16:creationId xmlns:a16="http://schemas.microsoft.com/office/drawing/2014/main" id="{C4E273C8-D63F-40DA-A834-D6BEE2E1BD86}"/>
                </a:ext>
              </a:extLst>
            </xdr:cNvPr>
            <xdr:cNvSpPr txBox="1"/>
          </xdr:nvSpPr>
          <xdr:spPr>
            <a:xfrm>
              <a:off x="5654063"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58" name="Group 157">
            <a:extLst>
              <a:ext uri="{FF2B5EF4-FFF2-40B4-BE49-F238E27FC236}">
                <a16:creationId xmlns:a16="http://schemas.microsoft.com/office/drawing/2014/main" id="{67A89057-0695-4F0F-ABDC-D7058A2D0D2F}"/>
              </a:ext>
            </a:extLst>
          </xdr:cNvPr>
          <xdr:cNvGrpSpPr/>
        </xdr:nvGrpSpPr>
        <xdr:grpSpPr>
          <a:xfrm>
            <a:off x="8299613" y="0"/>
            <a:ext cx="1584130" cy="654003"/>
            <a:chOff x="7214260" y="0"/>
            <a:chExt cx="1484802" cy="653331"/>
          </a:xfrm>
        </xdr:grpSpPr>
        <xdr:sp macro="" textlink="">
          <xdr:nvSpPr>
            <xdr:cNvPr id="166" name="TextBox 165">
              <a:hlinkClick xmlns:r="http://schemas.openxmlformats.org/officeDocument/2006/relationships" r:id="rId6"/>
              <a:extLst>
                <a:ext uri="{FF2B5EF4-FFF2-40B4-BE49-F238E27FC236}">
                  <a16:creationId xmlns:a16="http://schemas.microsoft.com/office/drawing/2014/main" id="{9CB49F1D-D459-4DD0-8C39-1BE95A00B0D5}"/>
                </a:ext>
              </a:extLst>
            </xdr:cNvPr>
            <xdr:cNvSpPr txBox="1"/>
          </xdr:nvSpPr>
          <xdr:spPr>
            <a:xfrm>
              <a:off x="7214261" y="35012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67" name="TextBox 166">
              <a:hlinkClick xmlns:r="http://schemas.openxmlformats.org/officeDocument/2006/relationships" r:id="rId7"/>
              <a:extLst>
                <a:ext uri="{FF2B5EF4-FFF2-40B4-BE49-F238E27FC236}">
                  <a16:creationId xmlns:a16="http://schemas.microsoft.com/office/drawing/2014/main" id="{725E2FC6-13BE-453E-A8BB-9FD0FC31A835}"/>
                </a:ext>
              </a:extLst>
            </xdr:cNvPr>
            <xdr:cNvSpPr txBox="1"/>
          </xdr:nvSpPr>
          <xdr:spPr>
            <a:xfrm>
              <a:off x="7214260" y="5093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68" name="TextBox 167">
              <a:extLst>
                <a:ext uri="{FF2B5EF4-FFF2-40B4-BE49-F238E27FC236}">
                  <a16:creationId xmlns:a16="http://schemas.microsoft.com/office/drawing/2014/main" id="{C139FA8D-01EB-409F-94C5-B0D787DD96BE}"/>
                </a:ext>
              </a:extLst>
            </xdr:cNvPr>
            <xdr:cNvSpPr txBox="1"/>
          </xdr:nvSpPr>
          <xdr:spPr>
            <a:xfrm>
              <a:off x="7248126"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159" name="Group 158">
            <a:extLst>
              <a:ext uri="{FF2B5EF4-FFF2-40B4-BE49-F238E27FC236}">
                <a16:creationId xmlns:a16="http://schemas.microsoft.com/office/drawing/2014/main" id="{632EA3E9-A94F-41EB-ADCC-1BFC624B4705}"/>
              </a:ext>
            </a:extLst>
          </xdr:cNvPr>
          <xdr:cNvGrpSpPr/>
        </xdr:nvGrpSpPr>
        <xdr:grpSpPr>
          <a:xfrm>
            <a:off x="0" y="0"/>
            <a:ext cx="1584245" cy="1006853"/>
            <a:chOff x="0" y="0"/>
            <a:chExt cx="1584245" cy="1006853"/>
          </a:xfrm>
        </xdr:grpSpPr>
        <xdr:sp macro="" textlink="">
          <xdr:nvSpPr>
            <xdr:cNvPr id="161" name="TextBox 160">
              <a:hlinkClick xmlns:r="http://schemas.openxmlformats.org/officeDocument/2006/relationships" r:id="rId8"/>
              <a:extLst>
                <a:ext uri="{FF2B5EF4-FFF2-40B4-BE49-F238E27FC236}">
                  <a16:creationId xmlns:a16="http://schemas.microsoft.com/office/drawing/2014/main" id="{E57E4426-D428-46E5-874C-DE31BD2E0C13}"/>
                </a:ext>
              </a:extLst>
            </xdr:cNvPr>
            <xdr:cNvSpPr txBox="1"/>
          </xdr:nvSpPr>
          <xdr:spPr>
            <a:xfrm>
              <a:off x="0" y="351158"/>
              <a:ext cx="1548000" cy="1535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62" name="TextBox 161">
              <a:hlinkClick xmlns:r="http://schemas.openxmlformats.org/officeDocument/2006/relationships" r:id="rId9"/>
              <a:extLst>
                <a:ext uri="{FF2B5EF4-FFF2-40B4-BE49-F238E27FC236}">
                  <a16:creationId xmlns:a16="http://schemas.microsoft.com/office/drawing/2014/main" id="{84F7F561-D8CD-414E-8485-C73ABF450037}"/>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63" name="TextBox 162">
              <a:extLst>
                <a:ext uri="{FF2B5EF4-FFF2-40B4-BE49-F238E27FC236}">
                  <a16:creationId xmlns:a16="http://schemas.microsoft.com/office/drawing/2014/main" id="{FEB212A3-3444-43C0-AD54-A647ECC0E69E}"/>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64" name="TextBox 163">
              <a:hlinkClick xmlns:r="http://schemas.openxmlformats.org/officeDocument/2006/relationships" r:id="rId10"/>
              <a:extLst>
                <a:ext uri="{FF2B5EF4-FFF2-40B4-BE49-F238E27FC236}">
                  <a16:creationId xmlns:a16="http://schemas.microsoft.com/office/drawing/2014/main" id="{50DF597D-DF79-4ACC-8AF5-B830F04434B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65" name="TextBox 164">
              <a:hlinkClick xmlns:r="http://schemas.openxmlformats.org/officeDocument/2006/relationships" r:id="rId11"/>
              <a:extLst>
                <a:ext uri="{FF2B5EF4-FFF2-40B4-BE49-F238E27FC236}">
                  <a16:creationId xmlns:a16="http://schemas.microsoft.com/office/drawing/2014/main" id="{0F848CE7-743D-4E7E-835E-B5E28FA75F19}"/>
                </a:ext>
              </a:extLst>
            </xdr:cNvPr>
            <xdr:cNvSpPr txBox="1"/>
          </xdr:nvSpPr>
          <xdr:spPr>
            <a:xfrm>
              <a:off x="0" y="68670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60" name="Picture 159">
            <a:extLst>
              <a:ext uri="{FF2B5EF4-FFF2-40B4-BE49-F238E27FC236}">
                <a16:creationId xmlns:a16="http://schemas.microsoft.com/office/drawing/2014/main" id="{622419C4-81B3-4E0F-9FC4-4C8EB1830E7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63158"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525659</xdr:colOff>
      <xdr:row>5</xdr:row>
      <xdr:rowOff>54353</xdr:rowOff>
    </xdr:to>
    <xdr:grpSp>
      <xdr:nvGrpSpPr>
        <xdr:cNvPr id="39" name="Group 38">
          <a:extLst>
            <a:ext uri="{FF2B5EF4-FFF2-40B4-BE49-F238E27FC236}">
              <a16:creationId xmlns:a16="http://schemas.microsoft.com/office/drawing/2014/main" id="{D3F8D0E1-DFB2-4FAB-AA1F-0130C98EA0AC}"/>
            </a:ext>
          </a:extLst>
        </xdr:cNvPr>
        <xdr:cNvGrpSpPr/>
      </xdr:nvGrpSpPr>
      <xdr:grpSpPr>
        <a:xfrm>
          <a:off x="0" y="0"/>
          <a:ext cx="11888984" cy="1006853"/>
          <a:chOff x="0" y="0"/>
          <a:chExt cx="11888984" cy="1006853"/>
        </a:xfrm>
      </xdr:grpSpPr>
      <xdr:grpSp>
        <xdr:nvGrpSpPr>
          <xdr:cNvPr id="41" name="Group 40">
            <a:extLst>
              <a:ext uri="{FF2B5EF4-FFF2-40B4-BE49-F238E27FC236}">
                <a16:creationId xmlns:a16="http://schemas.microsoft.com/office/drawing/2014/main" id="{97F1F21F-6333-4905-A950-5BF2CACDA454}"/>
              </a:ext>
            </a:extLst>
          </xdr:cNvPr>
          <xdr:cNvGrpSpPr/>
        </xdr:nvGrpSpPr>
        <xdr:grpSpPr>
          <a:xfrm>
            <a:off x="1646474" y="0"/>
            <a:ext cx="1591505" cy="664291"/>
            <a:chOff x="978300" y="0"/>
            <a:chExt cx="1491714" cy="663813"/>
          </a:xfrm>
        </xdr:grpSpPr>
        <xdr:sp macro="" textlink="">
          <xdr:nvSpPr>
            <xdr:cNvPr id="108" name="TextBox 107">
              <a:hlinkClick xmlns:r="http://schemas.openxmlformats.org/officeDocument/2006/relationships" r:id="rId1"/>
              <a:extLst>
                <a:ext uri="{FF2B5EF4-FFF2-40B4-BE49-F238E27FC236}">
                  <a16:creationId xmlns:a16="http://schemas.microsoft.com/office/drawing/2014/main" id="{AB4591CF-4E51-4F4F-A74C-AB53726DCFC8}"/>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9" name="TextBox 108">
              <a:hlinkClick xmlns:r="http://schemas.openxmlformats.org/officeDocument/2006/relationships" r:id="rId2"/>
              <a:extLst>
                <a:ext uri="{FF2B5EF4-FFF2-40B4-BE49-F238E27FC236}">
                  <a16:creationId xmlns:a16="http://schemas.microsoft.com/office/drawing/2014/main" id="{97992E98-A0AD-4128-88E8-9F9629CBA14F}"/>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1" name="TextBox 110">
              <a:extLst>
                <a:ext uri="{FF2B5EF4-FFF2-40B4-BE49-F238E27FC236}">
                  <a16:creationId xmlns:a16="http://schemas.microsoft.com/office/drawing/2014/main" id="{65C16A22-DFFB-443B-BE75-995281F5FFC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A0D9F9CA-A4CB-46BA-AD70-73C856CB0D24}"/>
              </a:ext>
            </a:extLst>
          </xdr:cNvPr>
          <xdr:cNvGrpSpPr/>
        </xdr:nvGrpSpPr>
        <xdr:grpSpPr>
          <a:xfrm>
            <a:off x="3302712" y="0"/>
            <a:ext cx="1584243" cy="500697"/>
            <a:chOff x="2530689" y="0"/>
            <a:chExt cx="1484908" cy="501888"/>
          </a:xfrm>
        </xdr:grpSpPr>
        <xdr:sp macro="" textlink="">
          <xdr:nvSpPr>
            <xdr:cNvPr id="105" name="TextBox 104">
              <a:hlinkClick xmlns:r="http://schemas.openxmlformats.org/officeDocument/2006/relationships" r:id="rId3"/>
              <a:extLst>
                <a:ext uri="{FF2B5EF4-FFF2-40B4-BE49-F238E27FC236}">
                  <a16:creationId xmlns:a16="http://schemas.microsoft.com/office/drawing/2014/main" id="{C5157B90-46F4-4EA2-965A-0064203E420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7" name="TextBox 106">
              <a:extLst>
                <a:ext uri="{FF2B5EF4-FFF2-40B4-BE49-F238E27FC236}">
                  <a16:creationId xmlns:a16="http://schemas.microsoft.com/office/drawing/2014/main" id="{8D593F3A-5534-4A63-AAAA-902DF18F1041}"/>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4BFC731D-B5DB-43DC-BBC8-FFF61EBD5DFC}"/>
              </a:ext>
            </a:extLst>
          </xdr:cNvPr>
          <xdr:cNvGrpSpPr/>
        </xdr:nvGrpSpPr>
        <xdr:grpSpPr>
          <a:xfrm>
            <a:off x="4954554" y="0"/>
            <a:ext cx="1562560" cy="500697"/>
            <a:chOff x="4078956" y="0"/>
            <a:chExt cx="1464584" cy="501888"/>
          </a:xfrm>
        </xdr:grpSpPr>
        <xdr:sp macro="" textlink="">
          <xdr:nvSpPr>
            <xdr:cNvPr id="102" name="TextBox 101">
              <a:hlinkClick xmlns:r="http://schemas.openxmlformats.org/officeDocument/2006/relationships" r:id="rId4"/>
              <a:extLst>
                <a:ext uri="{FF2B5EF4-FFF2-40B4-BE49-F238E27FC236}">
                  <a16:creationId xmlns:a16="http://schemas.microsoft.com/office/drawing/2014/main" id="{4F2419A4-EE72-4D72-BF40-249CBA168F3D}"/>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4" name="TextBox 103">
              <a:extLst>
                <a:ext uri="{FF2B5EF4-FFF2-40B4-BE49-F238E27FC236}">
                  <a16:creationId xmlns:a16="http://schemas.microsoft.com/office/drawing/2014/main" id="{8645F9DC-77B0-4EB9-9F9A-E76F214A73C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5" name="Group 44">
            <a:extLst>
              <a:ext uri="{FF2B5EF4-FFF2-40B4-BE49-F238E27FC236}">
                <a16:creationId xmlns:a16="http://schemas.microsoft.com/office/drawing/2014/main" id="{143389E0-6CBE-4719-A6EC-221CFA537A37}"/>
              </a:ext>
            </a:extLst>
          </xdr:cNvPr>
          <xdr:cNvGrpSpPr/>
        </xdr:nvGrpSpPr>
        <xdr:grpSpPr>
          <a:xfrm>
            <a:off x="6625516" y="0"/>
            <a:ext cx="1584243" cy="493973"/>
            <a:chOff x="5645137" y="0"/>
            <a:chExt cx="1484908" cy="492363"/>
          </a:xfrm>
        </xdr:grpSpPr>
        <xdr:sp macro="" textlink="">
          <xdr:nvSpPr>
            <xdr:cNvPr id="97" name="TextBox 96">
              <a:extLst>
                <a:ext uri="{FF2B5EF4-FFF2-40B4-BE49-F238E27FC236}">
                  <a16:creationId xmlns:a16="http://schemas.microsoft.com/office/drawing/2014/main" id="{FE97A42C-2B31-4135-8DFD-234D419F45EE}"/>
                </a:ext>
              </a:extLst>
            </xdr:cNvPr>
            <xdr:cNvSpPr txBox="1"/>
          </xdr:nvSpPr>
          <xdr:spPr>
            <a:xfrm>
              <a:off x="567910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8" name="TextBox 97">
              <a:hlinkClick xmlns:r="http://schemas.openxmlformats.org/officeDocument/2006/relationships" r:id="rId5"/>
              <a:extLst>
                <a:ext uri="{FF2B5EF4-FFF2-40B4-BE49-F238E27FC236}">
                  <a16:creationId xmlns:a16="http://schemas.microsoft.com/office/drawing/2014/main" id="{F718DCED-3A21-44DF-98EF-6545AA959FC5}"/>
                </a:ext>
              </a:extLst>
            </xdr:cNvPr>
            <xdr:cNvSpPr txBox="1"/>
          </xdr:nvSpPr>
          <xdr:spPr>
            <a:xfrm>
              <a:off x="5645137"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4963E604-BCB1-4893-AE1A-F5063FFC968C}"/>
              </a:ext>
            </a:extLst>
          </xdr:cNvPr>
          <xdr:cNvGrpSpPr/>
        </xdr:nvGrpSpPr>
        <xdr:grpSpPr>
          <a:xfrm>
            <a:off x="8290055" y="0"/>
            <a:ext cx="1584122" cy="645437"/>
            <a:chOff x="7205332" y="0"/>
            <a:chExt cx="1484797" cy="644775"/>
          </a:xfrm>
        </xdr:grpSpPr>
        <xdr:sp macro="" textlink="">
          <xdr:nvSpPr>
            <xdr:cNvPr id="90" name="TextBox 89">
              <a:hlinkClick xmlns:r="http://schemas.openxmlformats.org/officeDocument/2006/relationships" r:id="rId6"/>
              <a:extLst>
                <a:ext uri="{FF2B5EF4-FFF2-40B4-BE49-F238E27FC236}">
                  <a16:creationId xmlns:a16="http://schemas.microsoft.com/office/drawing/2014/main" id="{301F9985-238F-47B9-93DC-67721445CD1B}"/>
                </a:ext>
              </a:extLst>
            </xdr:cNvPr>
            <xdr:cNvSpPr txBox="1"/>
          </xdr:nvSpPr>
          <xdr:spPr>
            <a:xfrm>
              <a:off x="7205332" y="34156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1" name="TextBox 90">
              <a:hlinkClick xmlns:r="http://schemas.openxmlformats.org/officeDocument/2006/relationships" r:id="rId7"/>
              <a:extLst>
                <a:ext uri="{FF2B5EF4-FFF2-40B4-BE49-F238E27FC236}">
                  <a16:creationId xmlns:a16="http://schemas.microsoft.com/office/drawing/2014/main" id="{55FDF2F9-53C6-4686-9381-FD6D94DAE53F}"/>
                </a:ext>
              </a:extLst>
            </xdr:cNvPr>
            <xdr:cNvSpPr txBox="1"/>
          </xdr:nvSpPr>
          <xdr:spPr>
            <a:xfrm>
              <a:off x="7205339" y="5007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2" name="TextBox 91">
              <a:extLst>
                <a:ext uri="{FF2B5EF4-FFF2-40B4-BE49-F238E27FC236}">
                  <a16:creationId xmlns:a16="http://schemas.microsoft.com/office/drawing/2014/main" id="{9837B51D-F8B6-4846-8F08-DD714169A356}"/>
                </a:ext>
              </a:extLst>
            </xdr:cNvPr>
            <xdr:cNvSpPr txBox="1"/>
          </xdr:nvSpPr>
          <xdr:spPr>
            <a:xfrm>
              <a:off x="72391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83" name="Group 82">
            <a:extLst>
              <a:ext uri="{FF2B5EF4-FFF2-40B4-BE49-F238E27FC236}">
                <a16:creationId xmlns:a16="http://schemas.microsoft.com/office/drawing/2014/main" id="{65A80D16-D3BB-42F5-B8D2-42EEFDF07C04}"/>
              </a:ext>
            </a:extLst>
          </xdr:cNvPr>
          <xdr:cNvGrpSpPr/>
        </xdr:nvGrpSpPr>
        <xdr:grpSpPr>
          <a:xfrm>
            <a:off x="0" y="0"/>
            <a:ext cx="1584245" cy="1006853"/>
            <a:chOff x="0" y="0"/>
            <a:chExt cx="1584245" cy="1006853"/>
          </a:xfrm>
        </xdr:grpSpPr>
        <xdr:sp macro="" textlink="">
          <xdr:nvSpPr>
            <xdr:cNvPr id="85" name="TextBox 84">
              <a:hlinkClick xmlns:r="http://schemas.openxmlformats.org/officeDocument/2006/relationships" r:id="rId8"/>
              <a:extLst>
                <a:ext uri="{FF2B5EF4-FFF2-40B4-BE49-F238E27FC236}">
                  <a16:creationId xmlns:a16="http://schemas.microsoft.com/office/drawing/2014/main" id="{758A488C-A9BF-439F-A230-8D4AEF73E39D}"/>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6" name="TextBox 85">
              <a:hlinkClick xmlns:r="http://schemas.openxmlformats.org/officeDocument/2006/relationships" r:id="rId9"/>
              <a:extLst>
                <a:ext uri="{FF2B5EF4-FFF2-40B4-BE49-F238E27FC236}">
                  <a16:creationId xmlns:a16="http://schemas.microsoft.com/office/drawing/2014/main" id="{6F7F07F3-D89F-49E5-A9D2-D5193D73D4D2}"/>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7" name="TextBox 86">
              <a:extLst>
                <a:ext uri="{FF2B5EF4-FFF2-40B4-BE49-F238E27FC236}">
                  <a16:creationId xmlns:a16="http://schemas.microsoft.com/office/drawing/2014/main" id="{7B93307D-4560-4AD3-BD63-86EE4A26C4A6}"/>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8" name="TextBox 87">
              <a:hlinkClick xmlns:r="http://schemas.openxmlformats.org/officeDocument/2006/relationships" r:id="rId10"/>
              <a:extLst>
                <a:ext uri="{FF2B5EF4-FFF2-40B4-BE49-F238E27FC236}">
                  <a16:creationId xmlns:a16="http://schemas.microsoft.com/office/drawing/2014/main" id="{7A7CE8FE-4B1D-4372-A061-70CC61D1922C}"/>
                </a:ext>
              </a:extLst>
            </xdr:cNvPr>
            <xdr:cNvSpPr txBox="1"/>
          </xdr:nvSpPr>
          <xdr:spPr>
            <a:xfrm>
              <a:off x="0" y="85332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9" name="TextBox 88">
              <a:hlinkClick xmlns:r="http://schemas.openxmlformats.org/officeDocument/2006/relationships" r:id="rId11"/>
              <a:extLst>
                <a:ext uri="{FF2B5EF4-FFF2-40B4-BE49-F238E27FC236}">
                  <a16:creationId xmlns:a16="http://schemas.microsoft.com/office/drawing/2014/main" id="{341E01A5-3669-43E3-9111-756BE1F1F2A7}"/>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4" name="Picture 83">
            <a:extLst>
              <a:ext uri="{FF2B5EF4-FFF2-40B4-BE49-F238E27FC236}">
                <a16:creationId xmlns:a16="http://schemas.microsoft.com/office/drawing/2014/main" id="{1659AA27-5490-4B47-ADF9-42B19DC9BE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536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35</xdr:col>
      <xdr:colOff>419096</xdr:colOff>
      <xdr:row>5</xdr:row>
      <xdr:rowOff>54353</xdr:rowOff>
    </xdr:to>
    <xdr:grpSp>
      <xdr:nvGrpSpPr>
        <xdr:cNvPr id="39" name="Group 38">
          <a:extLst>
            <a:ext uri="{FF2B5EF4-FFF2-40B4-BE49-F238E27FC236}">
              <a16:creationId xmlns:a16="http://schemas.microsoft.com/office/drawing/2014/main" id="{9409C3E2-0A8C-4056-9F6E-281065788413}"/>
            </a:ext>
          </a:extLst>
        </xdr:cNvPr>
        <xdr:cNvGrpSpPr/>
      </xdr:nvGrpSpPr>
      <xdr:grpSpPr>
        <a:xfrm>
          <a:off x="0" y="0"/>
          <a:ext cx="11306171" cy="1006853"/>
          <a:chOff x="0" y="0"/>
          <a:chExt cx="11895050" cy="1006853"/>
        </a:xfrm>
      </xdr:grpSpPr>
      <xdr:grpSp>
        <xdr:nvGrpSpPr>
          <xdr:cNvPr id="41" name="Group 40">
            <a:extLst>
              <a:ext uri="{FF2B5EF4-FFF2-40B4-BE49-F238E27FC236}">
                <a16:creationId xmlns:a16="http://schemas.microsoft.com/office/drawing/2014/main" id="{DA38065A-42EE-4587-BBAB-9C251EF2D0D8}"/>
              </a:ext>
            </a:extLst>
          </xdr:cNvPr>
          <xdr:cNvGrpSpPr/>
        </xdr:nvGrpSpPr>
        <xdr:grpSpPr>
          <a:xfrm>
            <a:off x="1646474" y="0"/>
            <a:ext cx="1591505" cy="664291"/>
            <a:chOff x="978300" y="0"/>
            <a:chExt cx="1491714" cy="663813"/>
          </a:xfrm>
        </xdr:grpSpPr>
        <xdr:sp macro="" textlink="">
          <xdr:nvSpPr>
            <xdr:cNvPr id="108" name="TextBox 107">
              <a:hlinkClick xmlns:r="http://schemas.openxmlformats.org/officeDocument/2006/relationships" r:id="rId1"/>
              <a:extLst>
                <a:ext uri="{FF2B5EF4-FFF2-40B4-BE49-F238E27FC236}">
                  <a16:creationId xmlns:a16="http://schemas.microsoft.com/office/drawing/2014/main" id="{C7EBAB16-5762-431C-AF64-E4454EB16137}"/>
                </a:ext>
              </a:extLst>
            </xdr:cNvPr>
            <xdr:cNvSpPr txBox="1"/>
          </xdr:nvSpPr>
          <xdr:spPr>
            <a:xfrm>
              <a:off x="978300" y="35788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9" name="TextBox 108">
              <a:hlinkClick xmlns:r="http://schemas.openxmlformats.org/officeDocument/2006/relationships" r:id="rId2"/>
              <a:extLst>
                <a:ext uri="{FF2B5EF4-FFF2-40B4-BE49-F238E27FC236}">
                  <a16:creationId xmlns:a16="http://schemas.microsoft.com/office/drawing/2014/main" id="{87C788CF-4200-45D8-A34E-E16E515CE22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1" name="TextBox 110">
              <a:extLst>
                <a:ext uri="{FF2B5EF4-FFF2-40B4-BE49-F238E27FC236}">
                  <a16:creationId xmlns:a16="http://schemas.microsoft.com/office/drawing/2014/main" id="{AE09745E-57E0-4611-A0CD-682395C4A1D3}"/>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0066009A-56F4-4C59-9B3C-9D6F0242F18B}"/>
              </a:ext>
            </a:extLst>
          </xdr:cNvPr>
          <xdr:cNvGrpSpPr/>
        </xdr:nvGrpSpPr>
        <xdr:grpSpPr>
          <a:xfrm>
            <a:off x="3302712" y="0"/>
            <a:ext cx="1584243" cy="500697"/>
            <a:chOff x="2530689" y="0"/>
            <a:chExt cx="1484908" cy="501888"/>
          </a:xfrm>
        </xdr:grpSpPr>
        <xdr:sp macro="" textlink="">
          <xdr:nvSpPr>
            <xdr:cNvPr id="105" name="TextBox 104">
              <a:hlinkClick xmlns:r="http://schemas.openxmlformats.org/officeDocument/2006/relationships" r:id="rId3"/>
              <a:extLst>
                <a:ext uri="{FF2B5EF4-FFF2-40B4-BE49-F238E27FC236}">
                  <a16:creationId xmlns:a16="http://schemas.microsoft.com/office/drawing/2014/main" id="{8D23AABE-3761-4FC1-89CF-804941D4B638}"/>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7" name="TextBox 106">
              <a:extLst>
                <a:ext uri="{FF2B5EF4-FFF2-40B4-BE49-F238E27FC236}">
                  <a16:creationId xmlns:a16="http://schemas.microsoft.com/office/drawing/2014/main" id="{69FF99ED-1041-42AC-88AC-5B655B012E4A}"/>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7AA54EA9-D174-4363-9198-EC1BCCE1280D}"/>
              </a:ext>
            </a:extLst>
          </xdr:cNvPr>
          <xdr:cNvGrpSpPr/>
        </xdr:nvGrpSpPr>
        <xdr:grpSpPr>
          <a:xfrm>
            <a:off x="4954554" y="0"/>
            <a:ext cx="1562560" cy="500697"/>
            <a:chOff x="4078956" y="0"/>
            <a:chExt cx="1464584" cy="501888"/>
          </a:xfrm>
        </xdr:grpSpPr>
        <xdr:sp macro="" textlink="">
          <xdr:nvSpPr>
            <xdr:cNvPr id="102" name="TextBox 101">
              <a:hlinkClick xmlns:r="http://schemas.openxmlformats.org/officeDocument/2006/relationships" r:id="rId4"/>
              <a:extLst>
                <a:ext uri="{FF2B5EF4-FFF2-40B4-BE49-F238E27FC236}">
                  <a16:creationId xmlns:a16="http://schemas.microsoft.com/office/drawing/2014/main" id="{87EB4683-ECB7-4F3F-B124-02DDE59032B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4" name="TextBox 103">
              <a:extLst>
                <a:ext uri="{FF2B5EF4-FFF2-40B4-BE49-F238E27FC236}">
                  <a16:creationId xmlns:a16="http://schemas.microsoft.com/office/drawing/2014/main" id="{3F2FB66F-896F-470A-B0F2-6CDCD22AD4A2}"/>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5" name="Group 44">
            <a:extLst>
              <a:ext uri="{FF2B5EF4-FFF2-40B4-BE49-F238E27FC236}">
                <a16:creationId xmlns:a16="http://schemas.microsoft.com/office/drawing/2014/main" id="{721F0402-5677-44D4-BFFD-3ACF5F0C6589}"/>
              </a:ext>
            </a:extLst>
          </xdr:cNvPr>
          <xdr:cNvGrpSpPr/>
        </xdr:nvGrpSpPr>
        <xdr:grpSpPr>
          <a:xfrm>
            <a:off x="6631589" y="0"/>
            <a:ext cx="1584238" cy="493973"/>
            <a:chOff x="5650839" y="0"/>
            <a:chExt cx="1484903" cy="492363"/>
          </a:xfrm>
        </xdr:grpSpPr>
        <xdr:sp macro="" textlink="">
          <xdr:nvSpPr>
            <xdr:cNvPr id="97" name="TextBox 96">
              <a:extLst>
                <a:ext uri="{FF2B5EF4-FFF2-40B4-BE49-F238E27FC236}">
                  <a16:creationId xmlns:a16="http://schemas.microsoft.com/office/drawing/2014/main" id="{1350696D-64CD-4559-A915-D54BD182CA5A}"/>
                </a:ext>
              </a:extLst>
            </xdr:cNvPr>
            <xdr:cNvSpPr txBox="1"/>
          </xdr:nvSpPr>
          <xdr:spPr>
            <a:xfrm>
              <a:off x="5684805"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8" name="TextBox 97">
              <a:hlinkClick xmlns:r="http://schemas.openxmlformats.org/officeDocument/2006/relationships" r:id="rId5"/>
              <a:extLst>
                <a:ext uri="{FF2B5EF4-FFF2-40B4-BE49-F238E27FC236}">
                  <a16:creationId xmlns:a16="http://schemas.microsoft.com/office/drawing/2014/main" id="{9DB88529-FC68-4989-B757-78A57407F014}"/>
                </a:ext>
              </a:extLst>
            </xdr:cNvPr>
            <xdr:cNvSpPr txBox="1"/>
          </xdr:nvSpPr>
          <xdr:spPr>
            <a:xfrm>
              <a:off x="5650839"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957B970A-0C96-4A19-BB30-A415EA7EF9B9}"/>
              </a:ext>
            </a:extLst>
          </xdr:cNvPr>
          <xdr:cNvGrpSpPr/>
        </xdr:nvGrpSpPr>
        <xdr:grpSpPr>
          <a:xfrm>
            <a:off x="8296141" y="0"/>
            <a:ext cx="1584125" cy="654962"/>
            <a:chOff x="7211030" y="0"/>
            <a:chExt cx="1484798" cy="654290"/>
          </a:xfrm>
        </xdr:grpSpPr>
        <xdr:sp macro="" textlink="">
          <xdr:nvSpPr>
            <xdr:cNvPr id="90" name="TextBox 89">
              <a:hlinkClick xmlns:r="http://schemas.openxmlformats.org/officeDocument/2006/relationships" r:id="rId6"/>
              <a:extLst>
                <a:ext uri="{FF2B5EF4-FFF2-40B4-BE49-F238E27FC236}">
                  <a16:creationId xmlns:a16="http://schemas.microsoft.com/office/drawing/2014/main" id="{78548184-8773-4D11-B9BB-65211E9B731B}"/>
                </a:ext>
              </a:extLst>
            </xdr:cNvPr>
            <xdr:cNvSpPr txBox="1"/>
          </xdr:nvSpPr>
          <xdr:spPr>
            <a:xfrm>
              <a:off x="7211032" y="35108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1" name="TextBox 90">
              <a:hlinkClick xmlns:r="http://schemas.openxmlformats.org/officeDocument/2006/relationships" r:id="rId7"/>
              <a:extLst>
                <a:ext uri="{FF2B5EF4-FFF2-40B4-BE49-F238E27FC236}">
                  <a16:creationId xmlns:a16="http://schemas.microsoft.com/office/drawing/2014/main" id="{F9C01715-32D7-4A66-AF9D-DF4596C825DD}"/>
                </a:ext>
              </a:extLst>
            </xdr:cNvPr>
            <xdr:cNvSpPr txBox="1"/>
          </xdr:nvSpPr>
          <xdr:spPr>
            <a:xfrm>
              <a:off x="7211030" y="51029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2" name="TextBox 91">
              <a:extLst>
                <a:ext uri="{FF2B5EF4-FFF2-40B4-BE49-F238E27FC236}">
                  <a16:creationId xmlns:a16="http://schemas.microsoft.com/office/drawing/2014/main" id="{7BB950B5-0DA7-40C7-B3EB-3E5AB48656B2}"/>
                </a:ext>
              </a:extLst>
            </xdr:cNvPr>
            <xdr:cNvSpPr txBox="1"/>
          </xdr:nvSpPr>
          <xdr:spPr>
            <a:xfrm>
              <a:off x="7244892"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83" name="Group 82">
            <a:extLst>
              <a:ext uri="{FF2B5EF4-FFF2-40B4-BE49-F238E27FC236}">
                <a16:creationId xmlns:a16="http://schemas.microsoft.com/office/drawing/2014/main" id="{24C82C06-E323-4080-8FA1-151E12501F49}"/>
              </a:ext>
            </a:extLst>
          </xdr:cNvPr>
          <xdr:cNvGrpSpPr/>
        </xdr:nvGrpSpPr>
        <xdr:grpSpPr>
          <a:xfrm>
            <a:off x="0" y="0"/>
            <a:ext cx="1584245" cy="1006853"/>
            <a:chOff x="0" y="0"/>
            <a:chExt cx="1584245" cy="1006853"/>
          </a:xfrm>
        </xdr:grpSpPr>
        <xdr:sp macro="" textlink="">
          <xdr:nvSpPr>
            <xdr:cNvPr id="85" name="TextBox 84">
              <a:hlinkClick xmlns:r="http://schemas.openxmlformats.org/officeDocument/2006/relationships" r:id="rId8"/>
              <a:extLst>
                <a:ext uri="{FF2B5EF4-FFF2-40B4-BE49-F238E27FC236}">
                  <a16:creationId xmlns:a16="http://schemas.microsoft.com/office/drawing/2014/main" id="{3B50255C-25F8-48A9-9892-CD867DF71BF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6" name="TextBox 85">
              <a:hlinkClick xmlns:r="http://schemas.openxmlformats.org/officeDocument/2006/relationships" r:id="rId9"/>
              <a:extLst>
                <a:ext uri="{FF2B5EF4-FFF2-40B4-BE49-F238E27FC236}">
                  <a16:creationId xmlns:a16="http://schemas.microsoft.com/office/drawing/2014/main" id="{0E76AF16-2374-4C03-8C28-C6645B50B658}"/>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7" name="TextBox 86">
              <a:extLst>
                <a:ext uri="{FF2B5EF4-FFF2-40B4-BE49-F238E27FC236}">
                  <a16:creationId xmlns:a16="http://schemas.microsoft.com/office/drawing/2014/main" id="{21921B4F-3C0E-4551-BBD3-D3E467BE8FCD}"/>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8" name="TextBox 87">
              <a:hlinkClick xmlns:r="http://schemas.openxmlformats.org/officeDocument/2006/relationships" r:id="rId10"/>
              <a:extLst>
                <a:ext uri="{FF2B5EF4-FFF2-40B4-BE49-F238E27FC236}">
                  <a16:creationId xmlns:a16="http://schemas.microsoft.com/office/drawing/2014/main" id="{FAC74CBE-2FCC-47A4-8210-54ACA75AA82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9" name="TextBox 88">
              <a:hlinkClick xmlns:r="http://schemas.openxmlformats.org/officeDocument/2006/relationships" r:id="rId11"/>
              <a:extLst>
                <a:ext uri="{FF2B5EF4-FFF2-40B4-BE49-F238E27FC236}">
                  <a16:creationId xmlns:a16="http://schemas.microsoft.com/office/drawing/2014/main" id="{D442F95E-B2F3-4447-9F84-A0AD1F616243}"/>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4" name="Picture 83">
            <a:extLst>
              <a:ext uri="{FF2B5EF4-FFF2-40B4-BE49-F238E27FC236}">
                <a16:creationId xmlns:a16="http://schemas.microsoft.com/office/drawing/2014/main" id="{314920D0-55A2-4EBD-8A66-D9A539E1EE0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59699"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27</xdr:col>
      <xdr:colOff>466719</xdr:colOff>
      <xdr:row>5</xdr:row>
      <xdr:rowOff>54353</xdr:rowOff>
    </xdr:to>
    <xdr:grpSp>
      <xdr:nvGrpSpPr>
        <xdr:cNvPr id="39" name="Group 38">
          <a:extLst>
            <a:ext uri="{FF2B5EF4-FFF2-40B4-BE49-F238E27FC236}">
              <a16:creationId xmlns:a16="http://schemas.microsoft.com/office/drawing/2014/main" id="{F943F9CC-57A3-4E6B-BF4C-8F7D4A66614A}"/>
            </a:ext>
          </a:extLst>
        </xdr:cNvPr>
        <xdr:cNvGrpSpPr/>
      </xdr:nvGrpSpPr>
      <xdr:grpSpPr>
        <a:xfrm>
          <a:off x="0" y="0"/>
          <a:ext cx="11877669" cy="1006853"/>
          <a:chOff x="0" y="0"/>
          <a:chExt cx="11904314" cy="1006853"/>
        </a:xfrm>
      </xdr:grpSpPr>
      <xdr:grpSp>
        <xdr:nvGrpSpPr>
          <xdr:cNvPr id="41" name="Group 40">
            <a:extLst>
              <a:ext uri="{FF2B5EF4-FFF2-40B4-BE49-F238E27FC236}">
                <a16:creationId xmlns:a16="http://schemas.microsoft.com/office/drawing/2014/main" id="{236E872C-597C-4E9A-A24C-2A27A5BCB59F}"/>
              </a:ext>
            </a:extLst>
          </xdr:cNvPr>
          <xdr:cNvGrpSpPr/>
        </xdr:nvGrpSpPr>
        <xdr:grpSpPr>
          <a:xfrm>
            <a:off x="1646474" y="0"/>
            <a:ext cx="1591505" cy="664291"/>
            <a:chOff x="978300" y="0"/>
            <a:chExt cx="1491714" cy="663813"/>
          </a:xfrm>
        </xdr:grpSpPr>
        <xdr:sp macro="" textlink="">
          <xdr:nvSpPr>
            <xdr:cNvPr id="105" name="TextBox 104">
              <a:hlinkClick xmlns:r="http://schemas.openxmlformats.org/officeDocument/2006/relationships" r:id="rId1"/>
              <a:extLst>
                <a:ext uri="{FF2B5EF4-FFF2-40B4-BE49-F238E27FC236}">
                  <a16:creationId xmlns:a16="http://schemas.microsoft.com/office/drawing/2014/main" id="{274F74A5-68A2-4F13-B5DF-E26A37365FF6}"/>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6" name="TextBox 105">
              <a:hlinkClick xmlns:r="http://schemas.openxmlformats.org/officeDocument/2006/relationships" r:id="rId2"/>
              <a:extLst>
                <a:ext uri="{FF2B5EF4-FFF2-40B4-BE49-F238E27FC236}">
                  <a16:creationId xmlns:a16="http://schemas.microsoft.com/office/drawing/2014/main" id="{601E2492-8721-4114-984B-5AE6B86D835B}"/>
                </a:ext>
              </a:extLst>
            </xdr:cNvPr>
            <xdr:cNvSpPr txBox="1"/>
          </xdr:nvSpPr>
          <xdr:spPr>
            <a:xfrm>
              <a:off x="978300" y="519813"/>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8" name="TextBox 107">
              <a:extLst>
                <a:ext uri="{FF2B5EF4-FFF2-40B4-BE49-F238E27FC236}">
                  <a16:creationId xmlns:a16="http://schemas.microsoft.com/office/drawing/2014/main" id="{7CF959DD-FA45-4A11-B765-88955DD93F3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4449527B-DDB1-4A39-B140-A57942F66244}"/>
              </a:ext>
            </a:extLst>
          </xdr:cNvPr>
          <xdr:cNvGrpSpPr/>
        </xdr:nvGrpSpPr>
        <xdr:grpSpPr>
          <a:xfrm>
            <a:off x="3302712" y="0"/>
            <a:ext cx="1584243" cy="500697"/>
            <a:chOff x="2530689" y="0"/>
            <a:chExt cx="1484908" cy="501888"/>
          </a:xfrm>
        </xdr:grpSpPr>
        <xdr:sp macro="" textlink="">
          <xdr:nvSpPr>
            <xdr:cNvPr id="102" name="TextBox 101">
              <a:hlinkClick xmlns:r="http://schemas.openxmlformats.org/officeDocument/2006/relationships" r:id="rId3"/>
              <a:extLst>
                <a:ext uri="{FF2B5EF4-FFF2-40B4-BE49-F238E27FC236}">
                  <a16:creationId xmlns:a16="http://schemas.microsoft.com/office/drawing/2014/main" id="{B988EB60-8BF3-4A52-8350-E30C62A3FC8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4" name="TextBox 103">
              <a:extLst>
                <a:ext uri="{FF2B5EF4-FFF2-40B4-BE49-F238E27FC236}">
                  <a16:creationId xmlns:a16="http://schemas.microsoft.com/office/drawing/2014/main" id="{81D9713A-F6CF-4C51-B56D-85B750EC579A}"/>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FB50D709-C61A-4C86-B932-2E4E9879D941}"/>
              </a:ext>
            </a:extLst>
          </xdr:cNvPr>
          <xdr:cNvGrpSpPr/>
        </xdr:nvGrpSpPr>
        <xdr:grpSpPr>
          <a:xfrm>
            <a:off x="4954554" y="0"/>
            <a:ext cx="1562560" cy="500697"/>
            <a:chOff x="4078956" y="0"/>
            <a:chExt cx="1464584" cy="501888"/>
          </a:xfrm>
        </xdr:grpSpPr>
        <xdr:sp macro="" textlink="">
          <xdr:nvSpPr>
            <xdr:cNvPr id="99" name="TextBox 98">
              <a:hlinkClick xmlns:r="http://schemas.openxmlformats.org/officeDocument/2006/relationships" r:id="rId4"/>
              <a:extLst>
                <a:ext uri="{FF2B5EF4-FFF2-40B4-BE49-F238E27FC236}">
                  <a16:creationId xmlns:a16="http://schemas.microsoft.com/office/drawing/2014/main" id="{6F0458AB-6361-44DD-90E9-8A835A85C3B5}"/>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1" name="TextBox 100">
              <a:extLst>
                <a:ext uri="{FF2B5EF4-FFF2-40B4-BE49-F238E27FC236}">
                  <a16:creationId xmlns:a16="http://schemas.microsoft.com/office/drawing/2014/main" id="{AA399099-458D-4C55-980C-CD834EB22BB7}"/>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5" name="Group 44">
            <a:extLst>
              <a:ext uri="{FF2B5EF4-FFF2-40B4-BE49-F238E27FC236}">
                <a16:creationId xmlns:a16="http://schemas.microsoft.com/office/drawing/2014/main" id="{CE4E5487-DF74-48B9-89B4-6AE26A3C8A01}"/>
              </a:ext>
            </a:extLst>
          </xdr:cNvPr>
          <xdr:cNvGrpSpPr/>
        </xdr:nvGrpSpPr>
        <xdr:grpSpPr>
          <a:xfrm>
            <a:off x="6640850" y="0"/>
            <a:ext cx="1584239" cy="493973"/>
            <a:chOff x="5659512" y="0"/>
            <a:chExt cx="1484904" cy="492363"/>
          </a:xfrm>
        </xdr:grpSpPr>
        <xdr:sp macro="" textlink="">
          <xdr:nvSpPr>
            <xdr:cNvPr id="94" name="TextBox 93">
              <a:extLst>
                <a:ext uri="{FF2B5EF4-FFF2-40B4-BE49-F238E27FC236}">
                  <a16:creationId xmlns:a16="http://schemas.microsoft.com/office/drawing/2014/main" id="{6DB4F174-B647-443A-92C2-04C311E8D401}"/>
                </a:ext>
              </a:extLst>
            </xdr:cNvPr>
            <xdr:cNvSpPr txBox="1"/>
          </xdr:nvSpPr>
          <xdr:spPr>
            <a:xfrm>
              <a:off x="569347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5" name="TextBox 94">
              <a:hlinkClick xmlns:r="http://schemas.openxmlformats.org/officeDocument/2006/relationships" r:id="rId5"/>
              <a:extLst>
                <a:ext uri="{FF2B5EF4-FFF2-40B4-BE49-F238E27FC236}">
                  <a16:creationId xmlns:a16="http://schemas.microsoft.com/office/drawing/2014/main" id="{EDD1571B-81C6-49C3-9070-099B5762E24D}"/>
                </a:ext>
              </a:extLst>
            </xdr:cNvPr>
            <xdr:cNvSpPr txBox="1"/>
          </xdr:nvSpPr>
          <xdr:spPr>
            <a:xfrm>
              <a:off x="5659512"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36DF8C63-F9D6-4B54-B9E2-21396BD9AAE1}"/>
              </a:ext>
            </a:extLst>
          </xdr:cNvPr>
          <xdr:cNvGrpSpPr/>
        </xdr:nvGrpSpPr>
        <xdr:grpSpPr>
          <a:xfrm>
            <a:off x="8305423" y="0"/>
            <a:ext cx="1584128" cy="654963"/>
            <a:chOff x="7219709" y="0"/>
            <a:chExt cx="1484800" cy="654289"/>
          </a:xfrm>
        </xdr:grpSpPr>
        <xdr:sp macro="" textlink="">
          <xdr:nvSpPr>
            <xdr:cNvPr id="87" name="TextBox 86">
              <a:hlinkClick xmlns:r="http://schemas.openxmlformats.org/officeDocument/2006/relationships" r:id="rId6"/>
              <a:extLst>
                <a:ext uri="{FF2B5EF4-FFF2-40B4-BE49-F238E27FC236}">
                  <a16:creationId xmlns:a16="http://schemas.microsoft.com/office/drawing/2014/main" id="{F00781C0-E1AD-43C3-A854-08D13BEA4033}"/>
                </a:ext>
              </a:extLst>
            </xdr:cNvPr>
            <xdr:cNvSpPr txBox="1"/>
          </xdr:nvSpPr>
          <xdr:spPr>
            <a:xfrm>
              <a:off x="7219710"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88" name="TextBox 87">
              <a:hlinkClick xmlns:r="http://schemas.openxmlformats.org/officeDocument/2006/relationships" r:id="rId7"/>
              <a:extLst>
                <a:ext uri="{FF2B5EF4-FFF2-40B4-BE49-F238E27FC236}">
                  <a16:creationId xmlns:a16="http://schemas.microsoft.com/office/drawing/2014/main" id="{637E46A8-A780-4E8F-A5DA-492F16936AEC}"/>
                </a:ext>
              </a:extLst>
            </xdr:cNvPr>
            <xdr:cNvSpPr txBox="1"/>
          </xdr:nvSpPr>
          <xdr:spPr>
            <a:xfrm>
              <a:off x="7219709" y="51028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89" name="TextBox 88">
              <a:extLst>
                <a:ext uri="{FF2B5EF4-FFF2-40B4-BE49-F238E27FC236}">
                  <a16:creationId xmlns:a16="http://schemas.microsoft.com/office/drawing/2014/main" id="{52E0DF5B-2377-4E32-887E-B592BC3849FA}"/>
                </a:ext>
              </a:extLst>
            </xdr:cNvPr>
            <xdr:cNvSpPr txBox="1"/>
          </xdr:nvSpPr>
          <xdr:spPr>
            <a:xfrm>
              <a:off x="725357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80" name="Group 79">
            <a:extLst>
              <a:ext uri="{FF2B5EF4-FFF2-40B4-BE49-F238E27FC236}">
                <a16:creationId xmlns:a16="http://schemas.microsoft.com/office/drawing/2014/main" id="{FA7E9EE3-138B-4A62-A35A-EC26B674F017}"/>
              </a:ext>
            </a:extLst>
          </xdr:cNvPr>
          <xdr:cNvGrpSpPr/>
        </xdr:nvGrpSpPr>
        <xdr:grpSpPr>
          <a:xfrm>
            <a:off x="0" y="0"/>
            <a:ext cx="1584245" cy="1006853"/>
            <a:chOff x="0" y="0"/>
            <a:chExt cx="1584245" cy="1006853"/>
          </a:xfrm>
        </xdr:grpSpPr>
        <xdr:sp macro="" textlink="">
          <xdr:nvSpPr>
            <xdr:cNvPr id="82" name="TextBox 81">
              <a:hlinkClick xmlns:r="http://schemas.openxmlformats.org/officeDocument/2006/relationships" r:id="rId8"/>
              <a:extLst>
                <a:ext uri="{FF2B5EF4-FFF2-40B4-BE49-F238E27FC236}">
                  <a16:creationId xmlns:a16="http://schemas.microsoft.com/office/drawing/2014/main" id="{1C8018DA-07F2-4396-A528-D7484DCB5681}"/>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3" name="TextBox 82">
              <a:hlinkClick xmlns:r="http://schemas.openxmlformats.org/officeDocument/2006/relationships" r:id="rId9"/>
              <a:extLst>
                <a:ext uri="{FF2B5EF4-FFF2-40B4-BE49-F238E27FC236}">
                  <a16:creationId xmlns:a16="http://schemas.microsoft.com/office/drawing/2014/main" id="{93DAA48B-3701-4F85-9FA2-C392D5FA2746}"/>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4" name="TextBox 83">
              <a:extLst>
                <a:ext uri="{FF2B5EF4-FFF2-40B4-BE49-F238E27FC236}">
                  <a16:creationId xmlns:a16="http://schemas.microsoft.com/office/drawing/2014/main" id="{069B6C6B-D574-44C8-80C8-FE88383E71F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5" name="TextBox 84">
              <a:hlinkClick xmlns:r="http://schemas.openxmlformats.org/officeDocument/2006/relationships" r:id="rId10"/>
              <a:extLst>
                <a:ext uri="{FF2B5EF4-FFF2-40B4-BE49-F238E27FC236}">
                  <a16:creationId xmlns:a16="http://schemas.microsoft.com/office/drawing/2014/main" id="{8DD6FB7D-552B-413B-8264-CD39D6FB7C2C}"/>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6" name="TextBox 85">
              <a:hlinkClick xmlns:r="http://schemas.openxmlformats.org/officeDocument/2006/relationships" r:id="rId11"/>
              <a:extLst>
                <a:ext uri="{FF2B5EF4-FFF2-40B4-BE49-F238E27FC236}">
                  <a16:creationId xmlns:a16="http://schemas.microsoft.com/office/drawing/2014/main" id="{DDA3DBEF-427B-44F4-A847-065E0479D5B6}"/>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1" name="Picture 80">
            <a:extLst>
              <a:ext uri="{FF2B5EF4-FFF2-40B4-BE49-F238E27FC236}">
                <a16:creationId xmlns:a16="http://schemas.microsoft.com/office/drawing/2014/main" id="{BFCDFD85-0863-4E6D-B379-DE7C23B58F6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6896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478034</xdr:colOff>
      <xdr:row>5</xdr:row>
      <xdr:rowOff>54353</xdr:rowOff>
    </xdr:to>
    <xdr:grpSp>
      <xdr:nvGrpSpPr>
        <xdr:cNvPr id="38" name="Group 37">
          <a:extLst>
            <a:ext uri="{FF2B5EF4-FFF2-40B4-BE49-F238E27FC236}">
              <a16:creationId xmlns:a16="http://schemas.microsoft.com/office/drawing/2014/main" id="{1B2808FB-F928-47AF-919E-4789D40F0B17}"/>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F92A3201-D040-4174-9971-0DBCBB03C3F9}"/>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5D82FD69-5DC0-48BC-B9E6-6CDBFAD97A8C}"/>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5F3E77C4-C9C7-4574-887E-F13E50F9D314}"/>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5D7B563A-CB9F-4000-B538-AEA5D7ABB3A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7F2681D8-9D73-41F2-A74F-8A5C48655097}"/>
                  </a:ext>
                </a:extLst>
              </xdr:cNvPr>
              <xdr:cNvSpPr txBox="1"/>
            </xdr:nvSpPr>
            <xdr:spPr>
              <a:xfrm>
                <a:off x="978300" y="68173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4AC9205D-2E9F-4E54-BF3A-7401925184A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A263A781-C86B-429D-AF4B-5BE8FAD54C46}"/>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E3C6ABB3-F708-46B1-87CE-E479E6947A86}"/>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8993F4ED-0E78-4515-89BD-36D3132C4704}"/>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466836EF-6513-4107-A128-EBE069221E4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56C7A592-49F9-40A5-90A0-2AD039DD8CD8}"/>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126C072-95F4-4890-95D4-6ECFF8A171E9}"/>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89F03AF7-F0BA-40C6-A93B-B1B0EB14A8E9}"/>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5E972303-914F-4CC5-B5A4-EE8484D43DAF}"/>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EEFFF95F-46DD-49C2-8854-C1CDAE3BBC9F}"/>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E0881F85-FF3C-41F0-B006-F26D348F5921}"/>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374044BA-DF20-4D9C-BCAD-F4FA0CEDE343}"/>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4FCBFD8C-F25A-4537-9C9A-256398F57FA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76C0F434-5A1D-4AC2-8EFD-E58E957099E7}"/>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D6699943-0FE8-4D83-A497-6E30CCC19571}"/>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C93A69D1-C3CC-42E3-A939-EF0AF2DA9FD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FB6EE8B6-6650-49C8-AF11-3347E213CACD}"/>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1D31C5D2-DB89-42C9-9299-F7E1BE8F81AB}"/>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155B6631-6E47-4813-B712-69FB8F0139C4}"/>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EB43285A-8475-4BBD-A1CF-E684264DEDE8}"/>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541E86DE-8D24-4673-90FE-11F82B39080A}"/>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A032F784-0C6F-488E-A8AE-AA1A693C9066}"/>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F25D8C96-B0BA-4F37-8EB7-7E7A5C732D9F}"/>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100822BC-3086-450A-9829-943C99BF1086}"/>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566646F9-5038-441D-94F4-4D877A91A312}"/>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51AE2A05-698A-4811-B52F-CB49FE248DCD}"/>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0531E3CA-17A9-4EA5-96FB-15F93377DA0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2630EAC4-6528-4882-A42A-4B7247AA176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30414BF2-0176-40C4-8000-DB77073ABA8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EBFF8BED-BAB4-42FC-8A0D-E61A8A29FEA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68B707D1-9136-4B90-85CC-92CC3A25B80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7A8435A2-C21C-4EC5-AA15-7A9A21A0BF97}"/>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35</xdr:col>
      <xdr:colOff>47629</xdr:colOff>
      <xdr:row>5</xdr:row>
      <xdr:rowOff>54353</xdr:rowOff>
    </xdr:to>
    <xdr:grpSp>
      <xdr:nvGrpSpPr>
        <xdr:cNvPr id="113" name="Group 112">
          <a:extLst>
            <a:ext uri="{FF2B5EF4-FFF2-40B4-BE49-F238E27FC236}">
              <a16:creationId xmlns:a16="http://schemas.microsoft.com/office/drawing/2014/main" id="{4AAD2D12-026E-4598-AD11-E0326493BD95}"/>
            </a:ext>
          </a:extLst>
        </xdr:cNvPr>
        <xdr:cNvGrpSpPr/>
      </xdr:nvGrpSpPr>
      <xdr:grpSpPr>
        <a:xfrm>
          <a:off x="0" y="0"/>
          <a:ext cx="11934829" cy="1006853"/>
          <a:chOff x="0" y="0"/>
          <a:chExt cx="11894628" cy="1006853"/>
        </a:xfrm>
      </xdr:grpSpPr>
      <xdr:grpSp>
        <xdr:nvGrpSpPr>
          <xdr:cNvPr id="115" name="Group 114">
            <a:extLst>
              <a:ext uri="{FF2B5EF4-FFF2-40B4-BE49-F238E27FC236}">
                <a16:creationId xmlns:a16="http://schemas.microsoft.com/office/drawing/2014/main" id="{83E43A66-B2B1-4B42-ACF3-3D24ED498A3B}"/>
              </a:ext>
            </a:extLst>
          </xdr:cNvPr>
          <xdr:cNvGrpSpPr/>
        </xdr:nvGrpSpPr>
        <xdr:grpSpPr>
          <a:xfrm>
            <a:off x="1646474" y="0"/>
            <a:ext cx="1591505" cy="664291"/>
            <a:chOff x="978300" y="0"/>
            <a:chExt cx="1491714" cy="663813"/>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BB0D29E7-1EF9-4842-87F7-A22F4091F28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6AD6E661-F9BD-4727-B88E-C8D51B0F6232}"/>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9" name="TextBox 148">
              <a:extLst>
                <a:ext uri="{FF2B5EF4-FFF2-40B4-BE49-F238E27FC236}">
                  <a16:creationId xmlns:a16="http://schemas.microsoft.com/office/drawing/2014/main" id="{76EA7D92-E1F6-45F5-A48E-DA6E9BC1CE2D}"/>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DF96163B-245E-4879-B37C-13107DF747C6}"/>
              </a:ext>
            </a:extLst>
          </xdr:cNvPr>
          <xdr:cNvGrpSpPr/>
        </xdr:nvGrpSpPr>
        <xdr:grpSpPr>
          <a:xfrm>
            <a:off x="3302712" y="0"/>
            <a:ext cx="1584243" cy="500697"/>
            <a:chOff x="2530689" y="0"/>
            <a:chExt cx="1484908" cy="501888"/>
          </a:xfrm>
        </xdr:grpSpPr>
        <xdr:sp macro="" textlink="">
          <xdr:nvSpPr>
            <xdr:cNvPr id="143" name="TextBox 142">
              <a:hlinkClick xmlns:r="http://schemas.openxmlformats.org/officeDocument/2006/relationships" r:id="rId3"/>
              <a:extLst>
                <a:ext uri="{FF2B5EF4-FFF2-40B4-BE49-F238E27FC236}">
                  <a16:creationId xmlns:a16="http://schemas.microsoft.com/office/drawing/2014/main" id="{CCD62C9E-E981-469A-A706-912BF1E7121F}"/>
                </a:ext>
              </a:extLst>
            </xdr:cNvPr>
            <xdr:cNvSpPr txBox="1"/>
          </xdr:nvSpPr>
          <xdr:spPr>
            <a:xfrm>
              <a:off x="2530689"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5" name="TextBox 144">
              <a:extLst>
                <a:ext uri="{FF2B5EF4-FFF2-40B4-BE49-F238E27FC236}">
                  <a16:creationId xmlns:a16="http://schemas.microsoft.com/office/drawing/2014/main" id="{49CC1ECF-5E2A-4E23-989A-6375C6C4767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0656F711-AFFE-489C-A620-3D7BE1498385}"/>
              </a:ext>
            </a:extLst>
          </xdr:cNvPr>
          <xdr:cNvGrpSpPr/>
        </xdr:nvGrpSpPr>
        <xdr:grpSpPr>
          <a:xfrm>
            <a:off x="4954554" y="0"/>
            <a:ext cx="1562560" cy="500697"/>
            <a:chOff x="4078956" y="0"/>
            <a:chExt cx="1464584" cy="501888"/>
          </a:xfrm>
        </xdr:grpSpPr>
        <xdr:sp macro="" textlink="">
          <xdr:nvSpPr>
            <xdr:cNvPr id="140" name="TextBox 139">
              <a:hlinkClick xmlns:r="http://schemas.openxmlformats.org/officeDocument/2006/relationships" r:id="rId4"/>
              <a:extLst>
                <a:ext uri="{FF2B5EF4-FFF2-40B4-BE49-F238E27FC236}">
                  <a16:creationId xmlns:a16="http://schemas.microsoft.com/office/drawing/2014/main" id="{E3DB86AB-700B-4CB7-B5C9-998F58C7BB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2" name="TextBox 141">
              <a:extLst>
                <a:ext uri="{FF2B5EF4-FFF2-40B4-BE49-F238E27FC236}">
                  <a16:creationId xmlns:a16="http://schemas.microsoft.com/office/drawing/2014/main" id="{20F7E873-F179-4B0A-9159-73E056A566EF}"/>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9" name="Group 118">
            <a:extLst>
              <a:ext uri="{FF2B5EF4-FFF2-40B4-BE49-F238E27FC236}">
                <a16:creationId xmlns:a16="http://schemas.microsoft.com/office/drawing/2014/main" id="{7CE06993-3BB3-49ED-8DA0-AAEE3333935C}"/>
              </a:ext>
            </a:extLst>
          </xdr:cNvPr>
          <xdr:cNvGrpSpPr/>
        </xdr:nvGrpSpPr>
        <xdr:grpSpPr>
          <a:xfrm>
            <a:off x="6631170" y="0"/>
            <a:ext cx="1584235" cy="493973"/>
            <a:chOff x="5650433" y="0"/>
            <a:chExt cx="1484900" cy="492363"/>
          </a:xfrm>
        </xdr:grpSpPr>
        <xdr:sp macro="" textlink="">
          <xdr:nvSpPr>
            <xdr:cNvPr id="135" name="TextBox 134">
              <a:extLst>
                <a:ext uri="{FF2B5EF4-FFF2-40B4-BE49-F238E27FC236}">
                  <a16:creationId xmlns:a16="http://schemas.microsoft.com/office/drawing/2014/main" id="{F2FC460A-7A55-4F33-8404-7E81992AB02A}"/>
                </a:ext>
              </a:extLst>
            </xdr:cNvPr>
            <xdr:cNvSpPr txBox="1"/>
          </xdr:nvSpPr>
          <xdr:spPr>
            <a:xfrm>
              <a:off x="568439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5"/>
              <a:extLst>
                <a:ext uri="{FF2B5EF4-FFF2-40B4-BE49-F238E27FC236}">
                  <a16:creationId xmlns:a16="http://schemas.microsoft.com/office/drawing/2014/main" id="{6CE57E01-F36B-4113-9062-2DC96E4234CC}"/>
                </a:ext>
              </a:extLst>
            </xdr:cNvPr>
            <xdr:cNvSpPr txBox="1"/>
          </xdr:nvSpPr>
          <xdr:spPr>
            <a:xfrm>
              <a:off x="5650433"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9BE5577F-63C1-448D-A647-D977140C2DE1}"/>
              </a:ext>
            </a:extLst>
          </xdr:cNvPr>
          <xdr:cNvGrpSpPr/>
        </xdr:nvGrpSpPr>
        <xdr:grpSpPr>
          <a:xfrm>
            <a:off x="8295737" y="0"/>
            <a:ext cx="1584128" cy="654962"/>
            <a:chOff x="7210627" y="0"/>
            <a:chExt cx="1484800" cy="654289"/>
          </a:xfrm>
        </xdr:grpSpPr>
        <xdr:sp macro="" textlink="">
          <xdr:nvSpPr>
            <xdr:cNvPr id="128" name="TextBox 127">
              <a:hlinkClick xmlns:r="http://schemas.openxmlformats.org/officeDocument/2006/relationships" r:id="rId6"/>
              <a:extLst>
                <a:ext uri="{FF2B5EF4-FFF2-40B4-BE49-F238E27FC236}">
                  <a16:creationId xmlns:a16="http://schemas.microsoft.com/office/drawing/2014/main" id="{2C628E33-9BF2-4E7E-A50B-0E946563D6B8}"/>
                </a:ext>
              </a:extLst>
            </xdr:cNvPr>
            <xdr:cNvSpPr txBox="1"/>
          </xdr:nvSpPr>
          <xdr:spPr>
            <a:xfrm>
              <a:off x="7210628" y="35108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7"/>
              <a:extLst>
                <a:ext uri="{FF2B5EF4-FFF2-40B4-BE49-F238E27FC236}">
                  <a16:creationId xmlns:a16="http://schemas.microsoft.com/office/drawing/2014/main" id="{BB62F6AB-2819-4ABD-BC54-E74658959F8B}"/>
                </a:ext>
              </a:extLst>
            </xdr:cNvPr>
            <xdr:cNvSpPr txBox="1"/>
          </xdr:nvSpPr>
          <xdr:spPr>
            <a:xfrm>
              <a:off x="7210627" y="51028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A4F2E1D6-7C4B-42D4-9C7E-A8FEF28316EC}"/>
                </a:ext>
              </a:extLst>
            </xdr:cNvPr>
            <xdr:cNvSpPr txBox="1"/>
          </xdr:nvSpPr>
          <xdr:spPr>
            <a:xfrm>
              <a:off x="7244491"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grpSp>
        <xdr:nvGrpSpPr>
          <xdr:cNvPr id="121" name="Group 120">
            <a:extLst>
              <a:ext uri="{FF2B5EF4-FFF2-40B4-BE49-F238E27FC236}">
                <a16:creationId xmlns:a16="http://schemas.microsoft.com/office/drawing/2014/main" id="{96A88582-B8D4-4356-8756-D11A4B324510}"/>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8"/>
              <a:extLst>
                <a:ext uri="{FF2B5EF4-FFF2-40B4-BE49-F238E27FC236}">
                  <a16:creationId xmlns:a16="http://schemas.microsoft.com/office/drawing/2014/main" id="{E57A1437-AABF-473A-8B2F-98E02D267C6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9"/>
              <a:extLst>
                <a:ext uri="{FF2B5EF4-FFF2-40B4-BE49-F238E27FC236}">
                  <a16:creationId xmlns:a16="http://schemas.microsoft.com/office/drawing/2014/main" id="{C3CA7F34-FA5B-486F-8FCA-7319B052B44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25" name="TextBox 124">
              <a:extLst>
                <a:ext uri="{FF2B5EF4-FFF2-40B4-BE49-F238E27FC236}">
                  <a16:creationId xmlns:a16="http://schemas.microsoft.com/office/drawing/2014/main" id="{E70BF489-0E16-4F05-8FBB-1A224383D7DF}"/>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0"/>
              <a:extLst>
                <a:ext uri="{FF2B5EF4-FFF2-40B4-BE49-F238E27FC236}">
                  <a16:creationId xmlns:a16="http://schemas.microsoft.com/office/drawing/2014/main" id="{14F15AD4-9FE0-47CB-86F6-8EF5CAAC672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11"/>
              <a:extLst>
                <a:ext uri="{FF2B5EF4-FFF2-40B4-BE49-F238E27FC236}">
                  <a16:creationId xmlns:a16="http://schemas.microsoft.com/office/drawing/2014/main" id="{C0C29D08-C986-4B0C-A936-A4E7582CC05E}"/>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2FFACA49-061B-446C-ABE2-32B6B156EB6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59277"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125609</xdr:colOff>
      <xdr:row>7</xdr:row>
      <xdr:rowOff>134475</xdr:rowOff>
    </xdr:to>
    <xdr:grpSp>
      <xdr:nvGrpSpPr>
        <xdr:cNvPr id="45" name="Group 44">
          <a:extLst>
            <a:ext uri="{FF2B5EF4-FFF2-40B4-BE49-F238E27FC236}">
              <a16:creationId xmlns:a16="http://schemas.microsoft.com/office/drawing/2014/main" id="{E358CCB1-1EE5-4ABA-8FBE-D4AD4772672A}"/>
            </a:ext>
          </a:extLst>
        </xdr:cNvPr>
        <xdr:cNvGrpSpPr/>
      </xdr:nvGrpSpPr>
      <xdr:grpSpPr>
        <a:xfrm>
          <a:off x="0" y="0"/>
          <a:ext cx="13565384" cy="1467975"/>
          <a:chOff x="0" y="0"/>
          <a:chExt cx="13565384" cy="1467975"/>
        </a:xfrm>
      </xdr:grpSpPr>
      <xdr:grpSp>
        <xdr:nvGrpSpPr>
          <xdr:cNvPr id="46" name="Group 45">
            <a:extLst>
              <a:ext uri="{FF2B5EF4-FFF2-40B4-BE49-F238E27FC236}">
                <a16:creationId xmlns:a16="http://schemas.microsoft.com/office/drawing/2014/main" id="{05EB669E-6247-4181-B576-252C3D13439E}"/>
              </a:ext>
            </a:extLst>
          </xdr:cNvPr>
          <xdr:cNvGrpSpPr/>
        </xdr:nvGrpSpPr>
        <xdr:grpSpPr>
          <a:xfrm>
            <a:off x="1652795" y="804449"/>
            <a:ext cx="9867209" cy="663526"/>
            <a:chOff x="984225" y="802812"/>
            <a:chExt cx="9248512" cy="665163"/>
          </a:xfrm>
        </xdr:grpSpPr>
        <xdr:sp macro="" textlink="">
          <xdr:nvSpPr>
            <xdr:cNvPr id="125" name="TextBox 124">
              <a:hlinkClick xmlns:r="http://schemas.openxmlformats.org/officeDocument/2006/relationships" r:id="rId1"/>
              <a:extLst>
                <a:ext uri="{FF2B5EF4-FFF2-40B4-BE49-F238E27FC236}">
                  <a16:creationId xmlns:a16="http://schemas.microsoft.com/office/drawing/2014/main" id="{C5C92644-7490-48B1-899F-98C428B0CCC7}"/>
                </a:ext>
              </a:extLst>
            </xdr:cNvPr>
            <xdr:cNvSpPr txBox="1"/>
          </xdr:nvSpPr>
          <xdr:spPr>
            <a:xfrm>
              <a:off x="989732"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6" name="TextBox 125">
              <a:hlinkClick xmlns:r="http://schemas.openxmlformats.org/officeDocument/2006/relationships" r:id="rId2"/>
              <a:extLst>
                <a:ext uri="{FF2B5EF4-FFF2-40B4-BE49-F238E27FC236}">
                  <a16:creationId xmlns:a16="http://schemas.microsoft.com/office/drawing/2014/main" id="{1547A272-22A2-4FCD-966D-871E9757FC81}"/>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7" name="TextBox 126">
              <a:hlinkClick xmlns:r="http://schemas.openxmlformats.org/officeDocument/2006/relationships" r:id="rId3"/>
              <a:extLst>
                <a:ext uri="{FF2B5EF4-FFF2-40B4-BE49-F238E27FC236}">
                  <a16:creationId xmlns:a16="http://schemas.microsoft.com/office/drawing/2014/main" id="{E90DCE1F-2676-4EEE-A67A-6D2D76DFAF4C}"/>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8" name="TextBox 127">
              <a:extLst>
                <a:ext uri="{FF2B5EF4-FFF2-40B4-BE49-F238E27FC236}">
                  <a16:creationId xmlns:a16="http://schemas.microsoft.com/office/drawing/2014/main" id="{87B460E9-6A0F-4842-A394-E544A595B069}"/>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9" name="TextBox 128">
              <a:hlinkClick xmlns:r="http://schemas.openxmlformats.org/officeDocument/2006/relationships" r:id="rId4"/>
              <a:extLst>
                <a:ext uri="{FF2B5EF4-FFF2-40B4-BE49-F238E27FC236}">
                  <a16:creationId xmlns:a16="http://schemas.microsoft.com/office/drawing/2014/main" id="{17E87A36-EF9F-4DDF-BCA0-A1E20FB54269}"/>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47" name="Group 46">
            <a:extLst>
              <a:ext uri="{FF2B5EF4-FFF2-40B4-BE49-F238E27FC236}">
                <a16:creationId xmlns:a16="http://schemas.microsoft.com/office/drawing/2014/main" id="{752EBEE8-A65B-4980-9FE5-C56AF281B69D}"/>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EC77CBD-8789-461D-A0E1-04735048AF28}"/>
                </a:ext>
              </a:extLst>
            </xdr:cNvPr>
            <xdr:cNvGrpSpPr/>
          </xdr:nvGrpSpPr>
          <xdr:grpSpPr>
            <a:xfrm>
              <a:off x="1646474" y="0"/>
              <a:ext cx="1591505" cy="826333"/>
              <a:chOff x="978300" y="0"/>
              <a:chExt cx="1491714" cy="825738"/>
            </a:xfrm>
          </xdr:grpSpPr>
          <xdr:sp macro="" textlink="">
            <xdr:nvSpPr>
              <xdr:cNvPr id="121" name="TextBox 120">
                <a:hlinkClick xmlns:r="http://schemas.openxmlformats.org/officeDocument/2006/relationships" r:id="rId5"/>
                <a:extLst>
                  <a:ext uri="{FF2B5EF4-FFF2-40B4-BE49-F238E27FC236}">
                    <a16:creationId xmlns:a16="http://schemas.microsoft.com/office/drawing/2014/main" id="{05CE2EB7-507A-4E7C-AE3B-B1C349CF3FA9}"/>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22" name="TextBox 121">
                <a:hlinkClick xmlns:r="http://schemas.openxmlformats.org/officeDocument/2006/relationships" r:id="rId6"/>
                <a:extLst>
                  <a:ext uri="{FF2B5EF4-FFF2-40B4-BE49-F238E27FC236}">
                    <a16:creationId xmlns:a16="http://schemas.microsoft.com/office/drawing/2014/main" id="{A0A7F9C2-68A8-412B-8673-8383EDF26E6F}"/>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3" name="TextBox 122">
                <a:hlinkClick xmlns:r="http://schemas.openxmlformats.org/officeDocument/2006/relationships" r:id="rId7"/>
                <a:extLst>
                  <a:ext uri="{FF2B5EF4-FFF2-40B4-BE49-F238E27FC236}">
                    <a16:creationId xmlns:a16="http://schemas.microsoft.com/office/drawing/2014/main" id="{1CB75077-CA61-42CE-8665-6533B40FE042}"/>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4" name="TextBox 123">
                <a:extLst>
                  <a:ext uri="{FF2B5EF4-FFF2-40B4-BE49-F238E27FC236}">
                    <a16:creationId xmlns:a16="http://schemas.microsoft.com/office/drawing/2014/main" id="{2614B94D-D6DF-4986-9A20-03AF4BCF78FD}"/>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F3F5A565-9309-46CE-9B97-A07F99327E74}"/>
                </a:ext>
              </a:extLst>
            </xdr:cNvPr>
            <xdr:cNvGrpSpPr/>
          </xdr:nvGrpSpPr>
          <xdr:grpSpPr>
            <a:xfrm>
              <a:off x="3302711" y="0"/>
              <a:ext cx="1584244" cy="662238"/>
              <a:chOff x="2530688" y="0"/>
              <a:chExt cx="1484909" cy="663813"/>
            </a:xfrm>
          </xdr:grpSpPr>
          <xdr:sp macro="" textlink="">
            <xdr:nvSpPr>
              <xdr:cNvPr id="99" name="TextBox 98">
                <a:hlinkClick xmlns:r="http://schemas.openxmlformats.org/officeDocument/2006/relationships" r:id="rId8"/>
                <a:extLst>
                  <a:ext uri="{FF2B5EF4-FFF2-40B4-BE49-F238E27FC236}">
                    <a16:creationId xmlns:a16="http://schemas.microsoft.com/office/drawing/2014/main" id="{7A9406B7-6D5B-4441-9EAE-2F728F04F62D}"/>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0" name="TextBox 99">
                <a:hlinkClick xmlns:r="http://schemas.openxmlformats.org/officeDocument/2006/relationships" r:id="rId9"/>
                <a:extLst>
                  <a:ext uri="{FF2B5EF4-FFF2-40B4-BE49-F238E27FC236}">
                    <a16:creationId xmlns:a16="http://schemas.microsoft.com/office/drawing/2014/main" id="{9DC7BFF7-1CE4-433E-BCBD-94C4A98CC5A8}"/>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1" name="TextBox 100">
                <a:extLst>
                  <a:ext uri="{FF2B5EF4-FFF2-40B4-BE49-F238E27FC236}">
                    <a16:creationId xmlns:a16="http://schemas.microsoft.com/office/drawing/2014/main" id="{B2522BCD-3E13-4CE8-B219-D40B9D20EE68}"/>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46500E90-0628-4208-81E2-CA06B433EB7B}"/>
                </a:ext>
              </a:extLst>
            </xdr:cNvPr>
            <xdr:cNvGrpSpPr/>
          </xdr:nvGrpSpPr>
          <xdr:grpSpPr>
            <a:xfrm>
              <a:off x="4954554" y="0"/>
              <a:ext cx="1562560" cy="662238"/>
              <a:chOff x="4078956" y="0"/>
              <a:chExt cx="1464584" cy="663813"/>
            </a:xfrm>
          </xdr:grpSpPr>
          <xdr:sp macro="" textlink="">
            <xdr:nvSpPr>
              <xdr:cNvPr id="96" name="TextBox 95">
                <a:hlinkClick xmlns:r="http://schemas.openxmlformats.org/officeDocument/2006/relationships" r:id="rId10"/>
                <a:extLst>
                  <a:ext uri="{FF2B5EF4-FFF2-40B4-BE49-F238E27FC236}">
                    <a16:creationId xmlns:a16="http://schemas.microsoft.com/office/drawing/2014/main" id="{9876B7A9-1243-4810-A0F3-4582CB57DD9E}"/>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97" name="TextBox 96">
                <a:hlinkClick xmlns:r="http://schemas.openxmlformats.org/officeDocument/2006/relationships" r:id="rId11"/>
                <a:extLst>
                  <a:ext uri="{FF2B5EF4-FFF2-40B4-BE49-F238E27FC236}">
                    <a16:creationId xmlns:a16="http://schemas.microsoft.com/office/drawing/2014/main" id="{04481C60-A37C-4D34-ADBB-9A4513A535AD}"/>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98" name="TextBox 97">
                <a:extLst>
                  <a:ext uri="{FF2B5EF4-FFF2-40B4-BE49-F238E27FC236}">
                    <a16:creationId xmlns:a16="http://schemas.microsoft.com/office/drawing/2014/main" id="{46C3FBC5-5EA7-4148-BCBB-9E26A56809B1}"/>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780A9D3-1A02-4897-8C2D-7E65E0AED4DE}"/>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12"/>
                <a:extLst>
                  <a:ext uri="{FF2B5EF4-FFF2-40B4-BE49-F238E27FC236}">
                    <a16:creationId xmlns:a16="http://schemas.microsoft.com/office/drawing/2014/main" id="{CEA3D668-76D3-4E88-8FAD-BC8FE041B9B9}"/>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13"/>
                <a:extLst>
                  <a:ext uri="{FF2B5EF4-FFF2-40B4-BE49-F238E27FC236}">
                    <a16:creationId xmlns:a16="http://schemas.microsoft.com/office/drawing/2014/main" id="{A4E56DEC-0034-4FB7-91D6-26542861BF22}"/>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23C6EEE4-A32D-4047-A2B3-8B975F190B77}"/>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D9D99027-7CB6-4BF6-9969-3DA5B34775D5}"/>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4"/>
                <a:extLst>
                  <a:ext uri="{FF2B5EF4-FFF2-40B4-BE49-F238E27FC236}">
                    <a16:creationId xmlns:a16="http://schemas.microsoft.com/office/drawing/2014/main" id="{2412AF17-1F5A-4EC2-89FB-F7292C6A9F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5"/>
                <a:extLst>
                  <a:ext uri="{FF2B5EF4-FFF2-40B4-BE49-F238E27FC236}">
                    <a16:creationId xmlns:a16="http://schemas.microsoft.com/office/drawing/2014/main" id="{4DA8E44E-BF47-4884-AFC3-6B0810502C5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6"/>
                <a:extLst>
                  <a:ext uri="{FF2B5EF4-FFF2-40B4-BE49-F238E27FC236}">
                    <a16:creationId xmlns:a16="http://schemas.microsoft.com/office/drawing/2014/main" id="{432E03FB-AF32-4FED-9257-F1857EFD33C2}"/>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A993B4B-7408-4A45-91FB-305148285AB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id="{7FC427AD-CA88-4BE7-AB25-2502D3166B1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D858EB09-DEB0-4E8E-83CF-B623E301CF32}"/>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8"/>
                <a:extLst>
                  <a:ext uri="{FF2B5EF4-FFF2-40B4-BE49-F238E27FC236}">
                    <a16:creationId xmlns:a16="http://schemas.microsoft.com/office/drawing/2014/main" id="{31083EE4-E275-40C2-A608-0E8A13E4664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9"/>
                <a:extLst>
                  <a:ext uri="{FF2B5EF4-FFF2-40B4-BE49-F238E27FC236}">
                    <a16:creationId xmlns:a16="http://schemas.microsoft.com/office/drawing/2014/main" id="{48E5BA4C-516F-498C-92BC-C9A2084F25C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CFAD3D21-D18D-4117-8FFF-160FF60E1A2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20"/>
                <a:extLst>
                  <a:ext uri="{FF2B5EF4-FFF2-40B4-BE49-F238E27FC236}">
                    <a16:creationId xmlns:a16="http://schemas.microsoft.com/office/drawing/2014/main" id="{36727457-5D9F-4537-B7A0-FC9F8135670D}"/>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E8126FCA-DA51-4675-9B7D-9686DF6B7B82}"/>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21"/>
                <a:extLst>
                  <a:ext uri="{FF2B5EF4-FFF2-40B4-BE49-F238E27FC236}">
                    <a16:creationId xmlns:a16="http://schemas.microsoft.com/office/drawing/2014/main" id="{F158BB5F-19EA-43C5-8F70-1F61CDFB318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22"/>
                <a:extLst>
                  <a:ext uri="{FF2B5EF4-FFF2-40B4-BE49-F238E27FC236}">
                    <a16:creationId xmlns:a16="http://schemas.microsoft.com/office/drawing/2014/main" id="{3B79C314-EDF9-45CE-AFEE-031E0BDD425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D3A54AC5-23E1-4855-AE1E-9AAB9545573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23"/>
                <a:extLst>
                  <a:ext uri="{FF2B5EF4-FFF2-40B4-BE49-F238E27FC236}">
                    <a16:creationId xmlns:a16="http://schemas.microsoft.com/office/drawing/2014/main" id="{DB456C50-54BB-4D5A-AB09-646B2931B458}"/>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4"/>
                <a:extLst>
                  <a:ext uri="{FF2B5EF4-FFF2-40B4-BE49-F238E27FC236}">
                    <a16:creationId xmlns:a16="http://schemas.microsoft.com/office/drawing/2014/main" id="{37C4C35B-5918-404C-9A9C-737C4CD904C4}"/>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400FBAF1-13E8-4473-8C15-4AE3E0C6664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ensation%20&amp;%20Benefits\Sectoral%20Data%20Project\2023%20Compensation%20&amp;%20Employee%20Turnover%20Report\reportInstruments\2023_Non-Union_CETR_WorkingFile-clbcLike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data1\groups\Compensation%20&amp;%20Benefits\Sectoral%20Data%20Project\2025%20Compensation%20&amp;%20Employee%20Turnover%20Report\projectPrep\NUPrep\2025_CETR_NU_Supplementary_Report_Payroll_Extr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Submission-Orientation"/>
      <sheetName val="Authorization"/>
      <sheetName val="Home"/>
      <sheetName val="A1"/>
      <sheetName val="A2"/>
      <sheetName val="A3"/>
      <sheetName val="A4"/>
      <sheetName val="A5"/>
      <sheetName val="H2"/>
      <sheetName val="Q1"/>
      <sheetName val="R1"/>
      <sheetName val="N1"/>
      <sheetName val="N2"/>
      <sheetName val="M1"/>
      <sheetName val="M2"/>
      <sheetName val="B1"/>
      <sheetName val="B2"/>
      <sheetName val="S1"/>
      <sheetName val="S2"/>
      <sheetName val="T1"/>
      <sheetName val="T2"/>
      <sheetName val="T3"/>
      <sheetName val="T4"/>
      <sheetName val="E5"/>
      <sheetName val="Wage Grid"/>
      <sheetName val="Report Checklist"/>
      <sheetName val="Job Families"/>
      <sheetName val="Wage Calculator"/>
      <sheetName val="Delegated Wage Grid"/>
      <sheetName val="Lists"/>
      <sheetName val="WebsiteImport"/>
    </sheetNames>
    <sheetDataSet>
      <sheetData sheetId="0" refreshError="1"/>
      <sheetData sheetId="1" refreshError="1"/>
      <sheetData sheetId="2" refreshError="1"/>
      <sheetData sheetId="3">
        <row r="30">
          <cell r="D30">
            <v>0</v>
          </cell>
        </row>
        <row r="31">
          <cell r="D31">
            <v>0</v>
          </cell>
        </row>
        <row r="32">
          <cell r="D32">
            <v>0</v>
          </cell>
        </row>
        <row r="34">
          <cell r="D34">
            <v>0</v>
          </cell>
        </row>
        <row r="35">
          <cell r="D35">
            <v>0</v>
          </cell>
        </row>
        <row r="36">
          <cell r="D36">
            <v>0</v>
          </cell>
        </row>
        <row r="37">
          <cell r="D37">
            <v>0</v>
          </cell>
        </row>
        <row r="38">
          <cell r="D38">
            <v>0</v>
          </cell>
        </row>
        <row r="39">
          <cell r="D39">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6">
          <cell r="D66">
            <v>0</v>
          </cell>
        </row>
        <row r="67">
          <cell r="D67">
            <v>0</v>
          </cell>
        </row>
        <row r="68">
          <cell r="D68">
            <v>0</v>
          </cell>
        </row>
        <row r="71">
          <cell r="D71">
            <v>0</v>
          </cell>
        </row>
        <row r="72">
          <cell r="D72">
            <v>0</v>
          </cell>
        </row>
        <row r="73">
          <cell r="D73">
            <v>0</v>
          </cell>
        </row>
        <row r="74">
          <cell r="D74">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anada.ca/en/employment-social-development/programs/ei/ei-list/ei-employers/premium-reduction-program.html" TargetMode="External"/><Relationship Id="rId7" Type="http://schemas.openxmlformats.org/officeDocument/2006/relationships/comments" Target="../comments3.xml"/><Relationship Id="rId2" Type="http://schemas.openxmlformats.org/officeDocument/2006/relationships/hyperlink" Target="https://www2.gov.bc.ca/gov/content/taxes/employer-health-tax/employer-health-tax-overview" TargetMode="External"/><Relationship Id="rId1" Type="http://schemas.openxmlformats.org/officeDocument/2006/relationships/hyperlink" Target="https://www2.gov.bc.ca/gov/content/careers-myhr/all-employees/leave-time-off/sick-leave/stiip"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J77"/>
  <sheetViews>
    <sheetView topLeftCell="A54" zoomScaleNormal="100" workbookViewId="0">
      <selection activeCell="B72" sqref="B72"/>
    </sheetView>
  </sheetViews>
  <sheetFormatPr defaultColWidth="9.140625" defaultRowHeight="15" x14ac:dyDescent="0.25"/>
  <cols>
    <col min="1" max="1" width="61.85546875" style="7"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hidden="1" x14ac:dyDescent="0.25"/>
    <row r="8" spans="1:10" s="1" customFormat="1" hidden="1" x14ac:dyDescent="0.25"/>
    <row r="9" spans="1:10" ht="21" x14ac:dyDescent="0.35">
      <c r="A9" s="1035" t="s">
        <v>868</v>
      </c>
      <c r="B9" s="1035"/>
      <c r="C9" s="1035"/>
      <c r="D9" s="1035"/>
      <c r="E9" s="564"/>
      <c r="F9" s="2"/>
      <c r="G9" s="2"/>
      <c r="H9" s="2"/>
      <c r="I9" s="2"/>
      <c r="J9" s="2"/>
    </row>
    <row r="10" spans="1:10" ht="18.75" x14ac:dyDescent="0.3">
      <c r="A10" s="902" t="s">
        <v>869</v>
      </c>
      <c r="B10" s="830"/>
      <c r="C10" s="830"/>
      <c r="D10" s="830"/>
      <c r="E10" s="564"/>
      <c r="F10" s="2"/>
      <c r="G10" s="2"/>
      <c r="H10" s="2"/>
      <c r="I10" s="2"/>
      <c r="J10" s="2"/>
    </row>
    <row r="11" spans="1:10" ht="18.75" x14ac:dyDescent="0.3">
      <c r="A11" s="1022" t="s">
        <v>958</v>
      </c>
      <c r="B11" s="830"/>
      <c r="C11" s="830"/>
      <c r="D11" s="830"/>
      <c r="E11" s="564"/>
      <c r="F11" s="2"/>
      <c r="G11" s="2"/>
      <c r="H11" s="2"/>
      <c r="I11" s="2"/>
      <c r="J11" s="2"/>
    </row>
    <row r="12" spans="1:10" x14ac:dyDescent="0.25">
      <c r="A12" s="2"/>
      <c r="B12" s="2"/>
      <c r="C12" s="2"/>
      <c r="D12" s="2"/>
      <c r="E12" s="564"/>
      <c r="F12" s="2"/>
      <c r="G12" s="2"/>
      <c r="H12" s="2"/>
      <c r="I12" s="2"/>
      <c r="J12" s="2"/>
    </row>
    <row r="13" spans="1:10" ht="19.5" thickBot="1" x14ac:dyDescent="0.35">
      <c r="A13" s="1036" t="s">
        <v>0</v>
      </c>
      <c r="B13" s="1036"/>
      <c r="C13" s="1036"/>
      <c r="D13" s="1036"/>
      <c r="E13" s="564"/>
      <c r="F13" s="2"/>
      <c r="G13" s="2"/>
      <c r="H13" s="2"/>
      <c r="I13" s="2"/>
      <c r="J13" s="2"/>
    </row>
    <row r="14" spans="1:10" ht="15.75" hidden="1" thickBot="1" x14ac:dyDescent="0.3">
      <c r="A14" s="2"/>
      <c r="B14" s="2"/>
      <c r="C14" s="2"/>
      <c r="D14" s="2"/>
      <c r="E14" s="564"/>
      <c r="F14" s="2"/>
      <c r="G14" s="2"/>
      <c r="H14" s="2"/>
      <c r="I14" s="2"/>
      <c r="J14" s="2"/>
    </row>
    <row r="15" spans="1:10" x14ac:dyDescent="0.25">
      <c r="A15" s="3" t="s">
        <v>2</v>
      </c>
      <c r="B15" s="1037"/>
      <c r="C15" s="1038"/>
      <c r="D15" s="1039"/>
      <c r="E15" s="564"/>
      <c r="F15" s="669" t="s">
        <v>584</v>
      </c>
      <c r="G15" s="669" t="s">
        <v>607</v>
      </c>
      <c r="H15" s="2"/>
      <c r="I15" s="694"/>
      <c r="J15" s="2"/>
    </row>
    <row r="16" spans="1:10" x14ac:dyDescent="0.25">
      <c r="A16" s="4" t="s">
        <v>1</v>
      </c>
      <c r="B16" s="1040"/>
      <c r="C16" s="1041"/>
      <c r="D16" s="1042"/>
      <c r="E16" s="564"/>
      <c r="F16" s="2"/>
      <c r="G16" s="2"/>
      <c r="H16" s="2"/>
      <c r="I16" s="2"/>
      <c r="J16" s="2"/>
    </row>
    <row r="17" spans="1:10" x14ac:dyDescent="0.25">
      <c r="A17" s="4" t="s">
        <v>701</v>
      </c>
      <c r="B17" s="1040"/>
      <c r="C17" s="1041"/>
      <c r="D17" s="1042"/>
      <c r="E17" s="564"/>
      <c r="F17" s="2"/>
      <c r="G17" s="669" t="s">
        <v>718</v>
      </c>
      <c r="H17" s="2"/>
      <c r="I17" s="2"/>
      <c r="J17" s="2"/>
    </row>
    <row r="18" spans="1:10" x14ac:dyDescent="0.25">
      <c r="A18" s="4" t="s">
        <v>3</v>
      </c>
      <c r="B18" s="1040"/>
      <c r="C18" s="1041"/>
      <c r="D18" s="1042"/>
      <c r="E18" s="564"/>
      <c r="F18" s="2"/>
      <c r="G18" s="669" t="s">
        <v>583</v>
      </c>
      <c r="H18" s="2"/>
      <c r="I18" s="2"/>
      <c r="J18" s="2"/>
    </row>
    <row r="19" spans="1:10" ht="15.75" thickBot="1" x14ac:dyDescent="0.3">
      <c r="A19" s="5" t="s">
        <v>4</v>
      </c>
      <c r="B19" s="1043"/>
      <c r="C19" s="1044"/>
      <c r="D19" s="1045"/>
      <c r="E19" s="564"/>
      <c r="F19" s="2"/>
      <c r="G19" s="2"/>
      <c r="H19" s="2"/>
      <c r="I19" s="2"/>
      <c r="J19" s="694"/>
    </row>
    <row r="20" spans="1:10" x14ac:dyDescent="0.25">
      <c r="A20" s="2"/>
      <c r="B20" s="2"/>
      <c r="C20" s="2"/>
      <c r="D20" s="2"/>
      <c r="E20" s="564"/>
      <c r="F20" s="2"/>
      <c r="G20" s="2"/>
      <c r="H20" s="2"/>
      <c r="I20" s="2"/>
      <c r="J20" s="2"/>
    </row>
    <row r="21" spans="1:10" ht="18.75" x14ac:dyDescent="0.3">
      <c r="A21" s="1036" t="s">
        <v>723</v>
      </c>
      <c r="B21" s="1036"/>
      <c r="C21" s="1036"/>
      <c r="D21" s="1036"/>
      <c r="E21" s="564"/>
      <c r="F21" s="2"/>
      <c r="G21" s="2"/>
      <c r="H21" s="2"/>
      <c r="I21" s="2"/>
      <c r="J21" s="2"/>
    </row>
    <row r="22" spans="1:10" ht="18.75" x14ac:dyDescent="0.3">
      <c r="A22" s="1036" t="s">
        <v>870</v>
      </c>
      <c r="B22" s="1036"/>
      <c r="C22" s="1036"/>
      <c r="D22" s="1036"/>
      <c r="E22" s="564"/>
      <c r="F22" s="2"/>
      <c r="G22" s="2"/>
      <c r="H22" s="2"/>
      <c r="I22" s="2"/>
      <c r="J22" s="2"/>
    </row>
    <row r="23" spans="1:10" ht="15.75" thickBot="1" x14ac:dyDescent="0.3">
      <c r="A23" s="859" t="s">
        <v>717</v>
      </c>
      <c r="B23" s="2"/>
      <c r="C23" s="2"/>
      <c r="D23" s="2"/>
      <c r="E23" s="564"/>
      <c r="F23" s="2"/>
      <c r="G23" s="2"/>
      <c r="H23" s="2"/>
      <c r="I23" s="2"/>
      <c r="J23" s="2"/>
    </row>
    <row r="24" spans="1:10" x14ac:dyDescent="0.25">
      <c r="A24" s="3" t="s">
        <v>7</v>
      </c>
      <c r="B24" s="515">
        <f>SUM(B30:B34,B36:B41,B43:B66,B68:B70,B72:B76)</f>
        <v>0</v>
      </c>
      <c r="C24" s="516">
        <f>SUM(C30:C34,C36:C41,C43:C66,C68:C70,C72:C76)</f>
        <v>0</v>
      </c>
      <c r="D24" s="517">
        <f>SUM(D30:D34,D36:D41,D43:D66,D68:D70,D72:D76)</f>
        <v>0</v>
      </c>
      <c r="E24" s="1033" t="s">
        <v>585</v>
      </c>
      <c r="F24" s="1034"/>
      <c r="G24" s="1027" t="s">
        <v>521</v>
      </c>
      <c r="H24" s="1028"/>
      <c r="I24" s="1029"/>
      <c r="J24" s="567" t="str">
        <f>IFERROR(SUM(B30:C34,B36:C41,B43:C66,B68:C70)/SUM(B30:C34,B36:C41,B43:C66,B72:C76,B68:C70),"")</f>
        <v/>
      </c>
    </row>
    <row r="25" spans="1:10" ht="15.75" thickBot="1" x14ac:dyDescent="0.3">
      <c r="A25" s="5" t="s">
        <v>429</v>
      </c>
      <c r="B25" s="518">
        <f>SUM(H30:H34,H36:H41,H43:H66,H68:H70,H72:H76)</f>
        <v>0</v>
      </c>
      <c r="C25" s="519">
        <f>SUM(I30:I34,I36:I41,I43:I66,I68:I70,I72:I76)</f>
        <v>0</v>
      </c>
      <c r="D25" s="520">
        <f>SUM(J30:J33,J35:J40,J42:J65,J67:J69,J71:J75)</f>
        <v>0</v>
      </c>
      <c r="E25" s="1033" t="s">
        <v>585</v>
      </c>
      <c r="F25" s="1034"/>
      <c r="G25" s="1030" t="s">
        <v>522</v>
      </c>
      <c r="H25" s="1031"/>
      <c r="I25" s="1032"/>
      <c r="J25" s="568" t="str">
        <f>IFERROR(SUM(B72:C76)/SUM(B30:C34,B36:C41,B43:C66,B68:C70,B72:C76),"")</f>
        <v/>
      </c>
    </row>
    <row r="26" spans="1:10" ht="15.75" thickBot="1" x14ac:dyDescent="0.3">
      <c r="A26" s="2"/>
      <c r="B26" s="521"/>
      <c r="C26" s="521"/>
      <c r="D26" s="2"/>
      <c r="E26" s="2"/>
      <c r="F26" s="2"/>
      <c r="G26" s="2"/>
      <c r="H26" s="2"/>
      <c r="I26" s="2"/>
      <c r="J26" s="2"/>
    </row>
    <row r="27" spans="1:10" ht="45.75" thickBot="1" x14ac:dyDescent="0.3">
      <c r="A27" s="6"/>
      <c r="B27" s="522" t="s">
        <v>505</v>
      </c>
      <c r="C27" s="523" t="s">
        <v>506</v>
      </c>
      <c r="D27" s="524" t="s">
        <v>507</v>
      </c>
      <c r="E27" s="525" t="s">
        <v>508</v>
      </c>
      <c r="F27" s="525" t="s">
        <v>509</v>
      </c>
      <c r="G27" s="526" t="s">
        <v>510</v>
      </c>
      <c r="H27" s="527" t="s">
        <v>511</v>
      </c>
      <c r="I27" s="527" t="s">
        <v>512</v>
      </c>
      <c r="J27" s="528" t="s">
        <v>513</v>
      </c>
    </row>
    <row r="28" spans="1:10" s="640" customFormat="1" ht="19.5" thickBot="1" x14ac:dyDescent="0.35">
      <c r="A28" s="634" t="s">
        <v>523</v>
      </c>
      <c r="B28" s="635"/>
      <c r="C28" s="635"/>
      <c r="D28" s="636"/>
      <c r="E28" s="637"/>
      <c r="F28" s="637"/>
      <c r="G28" s="637"/>
      <c r="H28" s="638"/>
      <c r="I28" s="638"/>
      <c r="J28" s="639"/>
    </row>
    <row r="29" spans="1:10" ht="15.75" thickBot="1" x14ac:dyDescent="0.3">
      <c r="A29" s="682" t="s">
        <v>8</v>
      </c>
      <c r="B29" s="683"/>
      <c r="C29" s="683"/>
      <c r="D29" s="684"/>
      <c r="E29" s="685"/>
      <c r="F29" s="685"/>
      <c r="G29" s="685"/>
      <c r="H29" s="686"/>
      <c r="I29" s="686"/>
      <c r="J29" s="687"/>
    </row>
    <row r="30" spans="1:10" x14ac:dyDescent="0.25">
      <c r="A30" s="573" t="s">
        <v>9</v>
      </c>
      <c r="B30" s="543"/>
      <c r="C30" s="544"/>
      <c r="D30" s="558">
        <f>SUM(B30:C30)</f>
        <v>0</v>
      </c>
      <c r="E30" s="532" t="str">
        <f>IFERROR(IF(ISBLANK(B30),"",B30/$B$24),"")</f>
        <v/>
      </c>
      <c r="F30" s="533" t="str">
        <f>IFERROR(IF(ISBLANK(C30),"",C30/$C$24),"")</f>
        <v/>
      </c>
      <c r="G30" s="442" t="str">
        <f>IFERROR(IF(ISBLANK(D30),"",D30/$D$24),"")</f>
        <v/>
      </c>
      <c r="H30" s="534"/>
      <c r="I30" s="559"/>
      <c r="J30" s="560">
        <f>SUM(H30:I30)</f>
        <v>0</v>
      </c>
    </row>
    <row r="31" spans="1:10" x14ac:dyDescent="0.25">
      <c r="A31" s="574" t="s">
        <v>10</v>
      </c>
      <c r="B31" s="535"/>
      <c r="C31" s="536"/>
      <c r="D31" s="537">
        <f t="shared" ref="D31:D76" si="0">SUM(B31:C31)</f>
        <v>0</v>
      </c>
      <c r="E31" s="538" t="str">
        <f t="shared" ref="E31:E76" si="1">IFERROR(IF(ISBLANK(B31),"",B31/$B$24),"")</f>
        <v/>
      </c>
      <c r="F31" s="539" t="str">
        <f t="shared" ref="F31:F76" si="2">IFERROR(IF(ISBLANK(C31),"",C31/$C$24),"")</f>
        <v/>
      </c>
      <c r="G31" s="443" t="str">
        <f t="shared" ref="G31:G76" si="3">IFERROR(IF(ISBLANK(D31),"",D31/$D$24),"")</f>
        <v/>
      </c>
      <c r="H31" s="540"/>
      <c r="I31" s="541"/>
      <c r="J31" s="542">
        <f t="shared" ref="J31:J76" si="4">SUM(H31:I31)</f>
        <v>0</v>
      </c>
    </row>
    <row r="32" spans="1:10" x14ac:dyDescent="0.25">
      <c r="A32" s="986" t="s">
        <v>920</v>
      </c>
      <c r="B32" s="535"/>
      <c r="C32" s="536"/>
      <c r="D32" s="537">
        <f t="shared" si="0"/>
        <v>0</v>
      </c>
      <c r="E32" s="538" t="str">
        <f t="shared" si="1"/>
        <v/>
      </c>
      <c r="F32" s="539" t="str">
        <f t="shared" si="2"/>
        <v/>
      </c>
      <c r="G32" s="443" t="str">
        <f t="shared" si="3"/>
        <v/>
      </c>
      <c r="H32" s="540"/>
      <c r="I32" s="541"/>
      <c r="J32" s="542">
        <f t="shared" si="4"/>
        <v>0</v>
      </c>
    </row>
    <row r="33" spans="1:10" x14ac:dyDescent="0.25">
      <c r="A33" s="575" t="s">
        <v>472</v>
      </c>
      <c r="B33" s="543"/>
      <c r="C33" s="544"/>
      <c r="D33" s="545">
        <f t="shared" si="0"/>
        <v>0</v>
      </c>
      <c r="E33" s="546" t="str">
        <f t="shared" si="1"/>
        <v/>
      </c>
      <c r="F33" s="547" t="str">
        <f t="shared" si="2"/>
        <v/>
      </c>
      <c r="G33" s="444" t="str">
        <f t="shared" si="3"/>
        <v/>
      </c>
      <c r="H33" s="548"/>
      <c r="I33" s="549"/>
      <c r="J33" s="542">
        <f t="shared" si="4"/>
        <v>0</v>
      </c>
    </row>
    <row r="34" spans="1:10" ht="15.75" thickBot="1" x14ac:dyDescent="0.3">
      <c r="A34" s="574" t="s">
        <v>473</v>
      </c>
      <c r="B34" s="535"/>
      <c r="C34" s="536"/>
      <c r="D34" s="537">
        <f t="shared" si="0"/>
        <v>0</v>
      </c>
      <c r="E34" s="538" t="str">
        <f t="shared" si="1"/>
        <v/>
      </c>
      <c r="F34" s="539" t="str">
        <f t="shared" si="2"/>
        <v/>
      </c>
      <c r="G34" s="443" t="str">
        <f t="shared" si="3"/>
        <v/>
      </c>
      <c r="H34" s="540"/>
      <c r="I34" s="541"/>
      <c r="J34" s="542">
        <f t="shared" si="4"/>
        <v>0</v>
      </c>
    </row>
    <row r="35" spans="1:10" ht="15.75" thickBot="1" x14ac:dyDescent="0.3">
      <c r="A35" s="682" t="s">
        <v>11</v>
      </c>
      <c r="B35" s="683"/>
      <c r="C35" s="683"/>
      <c r="D35" s="688"/>
      <c r="E35" s="689"/>
      <c r="F35" s="689"/>
      <c r="G35" s="689"/>
      <c r="H35" s="690"/>
      <c r="I35" s="690"/>
      <c r="J35" s="755"/>
    </row>
    <row r="36" spans="1:10" x14ac:dyDescent="0.25">
      <c r="A36" s="573" t="s">
        <v>576</v>
      </c>
      <c r="B36" s="556"/>
      <c r="C36" s="557"/>
      <c r="D36" s="558">
        <f t="shared" si="0"/>
        <v>0</v>
      </c>
      <c r="E36" s="532" t="str">
        <f t="shared" si="1"/>
        <v/>
      </c>
      <c r="F36" s="533" t="str">
        <f t="shared" si="2"/>
        <v/>
      </c>
      <c r="G36" s="442" t="str">
        <f t="shared" si="3"/>
        <v/>
      </c>
      <c r="H36" s="534"/>
      <c r="I36" s="559"/>
      <c r="J36" s="915">
        <f t="shared" si="4"/>
        <v>0</v>
      </c>
    </row>
    <row r="37" spans="1:10" x14ac:dyDescent="0.25">
      <c r="A37" s="575" t="s">
        <v>577</v>
      </c>
      <c r="B37" s="543"/>
      <c r="C37" s="544"/>
      <c r="D37" s="545">
        <f t="shared" si="0"/>
        <v>0</v>
      </c>
      <c r="E37" s="546" t="str">
        <f t="shared" si="1"/>
        <v/>
      </c>
      <c r="F37" s="547" t="str">
        <f t="shared" si="2"/>
        <v/>
      </c>
      <c r="G37" s="444" t="str">
        <f t="shared" si="3"/>
        <v/>
      </c>
      <c r="H37" s="548"/>
      <c r="I37" s="549"/>
      <c r="J37" s="542">
        <f t="shared" si="4"/>
        <v>0</v>
      </c>
    </row>
    <row r="38" spans="1:10" x14ac:dyDescent="0.25">
      <c r="A38" s="575" t="s">
        <v>578</v>
      </c>
      <c r="B38" s="543"/>
      <c r="C38" s="544"/>
      <c r="D38" s="545">
        <f t="shared" si="0"/>
        <v>0</v>
      </c>
      <c r="E38" s="546" t="str">
        <f t="shared" si="1"/>
        <v/>
      </c>
      <c r="F38" s="547" t="str">
        <f t="shared" si="2"/>
        <v/>
      </c>
      <c r="G38" s="444" t="str">
        <f t="shared" si="3"/>
        <v/>
      </c>
      <c r="H38" s="548"/>
      <c r="I38" s="549"/>
      <c r="J38" s="542">
        <f t="shared" si="4"/>
        <v>0</v>
      </c>
    </row>
    <row r="39" spans="1:10" x14ac:dyDescent="0.25">
      <c r="A39" s="575" t="s">
        <v>579</v>
      </c>
      <c r="B39" s="543"/>
      <c r="C39" s="544"/>
      <c r="D39" s="545">
        <f t="shared" si="0"/>
        <v>0</v>
      </c>
      <c r="E39" s="546" t="str">
        <f t="shared" si="1"/>
        <v/>
      </c>
      <c r="F39" s="547" t="str">
        <f t="shared" si="2"/>
        <v/>
      </c>
      <c r="G39" s="444" t="str">
        <f t="shared" si="3"/>
        <v/>
      </c>
      <c r="H39" s="548"/>
      <c r="I39" s="549"/>
      <c r="J39" s="542">
        <f t="shared" si="4"/>
        <v>0</v>
      </c>
    </row>
    <row r="40" spans="1:10" x14ac:dyDescent="0.25">
      <c r="A40" s="575" t="s">
        <v>580</v>
      </c>
      <c r="B40" s="543"/>
      <c r="C40" s="544"/>
      <c r="D40" s="545">
        <f t="shared" si="0"/>
        <v>0</v>
      </c>
      <c r="E40" s="546" t="str">
        <f t="shared" si="1"/>
        <v/>
      </c>
      <c r="F40" s="547" t="str">
        <f t="shared" si="2"/>
        <v/>
      </c>
      <c r="G40" s="444" t="str">
        <f t="shared" si="3"/>
        <v/>
      </c>
      <c r="H40" s="548"/>
      <c r="I40" s="549"/>
      <c r="J40" s="542">
        <f t="shared" si="4"/>
        <v>0</v>
      </c>
    </row>
    <row r="41" spans="1:10" ht="15.75" thickBot="1" x14ac:dyDescent="0.3">
      <c r="A41" s="751" t="s">
        <v>12</v>
      </c>
      <c r="B41" s="551"/>
      <c r="C41" s="552"/>
      <c r="D41" s="553">
        <f t="shared" si="0"/>
        <v>0</v>
      </c>
      <c r="E41" s="561" t="str">
        <f t="shared" si="1"/>
        <v/>
      </c>
      <c r="F41" s="562" t="str">
        <f t="shared" si="2"/>
        <v/>
      </c>
      <c r="G41" s="445" t="str">
        <f t="shared" si="3"/>
        <v/>
      </c>
      <c r="H41" s="563"/>
      <c r="I41" s="541"/>
      <c r="J41" s="542">
        <f t="shared" si="4"/>
        <v>0</v>
      </c>
    </row>
    <row r="42" spans="1:10" ht="15.75" thickBot="1" x14ac:dyDescent="0.3">
      <c r="A42" s="682" t="s">
        <v>13</v>
      </c>
      <c r="B42" s="683"/>
      <c r="C42" s="683"/>
      <c r="D42" s="688"/>
      <c r="E42" s="689"/>
      <c r="F42" s="689"/>
      <c r="G42" s="689"/>
      <c r="H42" s="690"/>
      <c r="I42" s="690"/>
      <c r="J42" s="755"/>
    </row>
    <row r="43" spans="1:10" x14ac:dyDescent="0.25">
      <c r="A43" s="760" t="s">
        <v>547</v>
      </c>
      <c r="B43" s="756"/>
      <c r="C43" s="744"/>
      <c r="D43" s="745">
        <v>0</v>
      </c>
      <c r="E43" s="746" t="str">
        <f t="shared" si="1"/>
        <v/>
      </c>
      <c r="F43" s="533" t="str">
        <f t="shared" si="2"/>
        <v/>
      </c>
      <c r="G43" s="533" t="str">
        <f t="shared" si="3"/>
        <v/>
      </c>
      <c r="H43" s="747"/>
      <c r="I43" s="559"/>
      <c r="J43" s="915">
        <f t="shared" si="4"/>
        <v>0</v>
      </c>
    </row>
    <row r="44" spans="1:10" x14ac:dyDescent="0.25">
      <c r="A44" s="761" t="s">
        <v>504</v>
      </c>
      <c r="B44" s="757"/>
      <c r="C44" s="644"/>
      <c r="D44" s="655">
        <f t="shared" si="0"/>
        <v>0</v>
      </c>
      <c r="E44" s="666" t="str">
        <f t="shared" si="1"/>
        <v/>
      </c>
      <c r="F44" s="547" t="str">
        <f t="shared" si="2"/>
        <v/>
      </c>
      <c r="G44" s="547" t="str">
        <f t="shared" si="3"/>
        <v/>
      </c>
      <c r="H44" s="650"/>
      <c r="I44" s="549"/>
      <c r="J44" s="542">
        <f t="shared" si="4"/>
        <v>0</v>
      </c>
    </row>
    <row r="45" spans="1:10" x14ac:dyDescent="0.25">
      <c r="A45" s="761" t="s">
        <v>14</v>
      </c>
      <c r="B45" s="757"/>
      <c r="C45" s="644"/>
      <c r="D45" s="655">
        <f t="shared" si="0"/>
        <v>0</v>
      </c>
      <c r="E45" s="666" t="str">
        <f t="shared" si="1"/>
        <v/>
      </c>
      <c r="F45" s="547" t="str">
        <f t="shared" si="2"/>
        <v/>
      </c>
      <c r="G45" s="547" t="str">
        <f t="shared" si="3"/>
        <v/>
      </c>
      <c r="H45" s="650"/>
      <c r="I45" s="549"/>
      <c r="J45" s="542">
        <f t="shared" si="4"/>
        <v>0</v>
      </c>
    </row>
    <row r="46" spans="1:10" x14ac:dyDescent="0.25">
      <c r="A46" s="761" t="s">
        <v>462</v>
      </c>
      <c r="B46" s="757"/>
      <c r="C46" s="644"/>
      <c r="D46" s="655">
        <f t="shared" si="0"/>
        <v>0</v>
      </c>
      <c r="E46" s="666" t="str">
        <f t="shared" si="1"/>
        <v/>
      </c>
      <c r="F46" s="547" t="str">
        <f t="shared" si="2"/>
        <v/>
      </c>
      <c r="G46" s="547" t="str">
        <f t="shared" si="3"/>
        <v/>
      </c>
      <c r="H46" s="650"/>
      <c r="I46" s="549"/>
      <c r="J46" s="542">
        <f t="shared" si="4"/>
        <v>0</v>
      </c>
    </row>
    <row r="47" spans="1:10" x14ac:dyDescent="0.25">
      <c r="A47" s="761" t="s">
        <v>548</v>
      </c>
      <c r="B47" s="757"/>
      <c r="C47" s="644"/>
      <c r="D47" s="655">
        <f t="shared" si="0"/>
        <v>0</v>
      </c>
      <c r="E47" s="666" t="str">
        <f t="shared" si="1"/>
        <v/>
      </c>
      <c r="F47" s="547" t="str">
        <f t="shared" si="2"/>
        <v/>
      </c>
      <c r="G47" s="547" t="str">
        <f t="shared" si="3"/>
        <v/>
      </c>
      <c r="H47" s="650"/>
      <c r="I47" s="549"/>
      <c r="J47" s="542">
        <f t="shared" si="4"/>
        <v>0</v>
      </c>
    </row>
    <row r="48" spans="1:10" x14ac:dyDescent="0.25">
      <c r="A48" s="762" t="s">
        <v>608</v>
      </c>
      <c r="B48" s="758">
        <f>SUM('H2'!B31:B90)</f>
        <v>0</v>
      </c>
      <c r="C48" s="695">
        <f>SUM('H2'!C31:C90)</f>
        <v>0</v>
      </c>
      <c r="D48" s="655">
        <f t="shared" si="0"/>
        <v>0</v>
      </c>
      <c r="E48" s="666" t="str">
        <f t="shared" si="1"/>
        <v/>
      </c>
      <c r="F48" s="547" t="str">
        <f t="shared" si="2"/>
        <v/>
      </c>
      <c r="G48" s="547" t="str">
        <f t="shared" si="3"/>
        <v/>
      </c>
      <c r="H48" s="696">
        <f>SUM('H2'!H31:H90)</f>
        <v>0</v>
      </c>
      <c r="I48" s="697">
        <f>SUM('H2'!I31:I90)</f>
        <v>0</v>
      </c>
      <c r="J48" s="542">
        <f t="shared" si="4"/>
        <v>0</v>
      </c>
    </row>
    <row r="49" spans="1:10" x14ac:dyDescent="0.25">
      <c r="A49" s="761" t="s">
        <v>549</v>
      </c>
      <c r="B49" s="757"/>
      <c r="C49" s="644"/>
      <c r="D49" s="655">
        <f t="shared" si="0"/>
        <v>0</v>
      </c>
      <c r="E49" s="666" t="str">
        <f t="shared" si="1"/>
        <v/>
      </c>
      <c r="F49" s="547" t="str">
        <f t="shared" si="2"/>
        <v/>
      </c>
      <c r="G49" s="547" t="str">
        <f t="shared" si="3"/>
        <v/>
      </c>
      <c r="H49" s="650"/>
      <c r="I49" s="549"/>
      <c r="J49" s="542">
        <f t="shared" si="4"/>
        <v>0</v>
      </c>
    </row>
    <row r="50" spans="1:10" x14ac:dyDescent="0.25">
      <c r="A50" s="827" t="s">
        <v>709</v>
      </c>
      <c r="B50" s="757"/>
      <c r="C50" s="644"/>
      <c r="D50" s="655">
        <f t="shared" si="0"/>
        <v>0</v>
      </c>
      <c r="E50" s="666" t="str">
        <f t="shared" si="1"/>
        <v/>
      </c>
      <c r="F50" s="547" t="str">
        <f t="shared" si="2"/>
        <v/>
      </c>
      <c r="G50" s="547" t="str">
        <f t="shared" si="3"/>
        <v/>
      </c>
      <c r="H50" s="650"/>
      <c r="I50" s="549"/>
      <c r="J50" s="542">
        <f t="shared" si="4"/>
        <v>0</v>
      </c>
    </row>
    <row r="51" spans="1:10" x14ac:dyDescent="0.25">
      <c r="A51" s="827" t="s">
        <v>710</v>
      </c>
      <c r="B51" s="757"/>
      <c r="C51" s="644"/>
      <c r="D51" s="655">
        <f t="shared" si="0"/>
        <v>0</v>
      </c>
      <c r="E51" s="666" t="str">
        <f t="shared" si="1"/>
        <v/>
      </c>
      <c r="F51" s="547" t="str">
        <f t="shared" si="2"/>
        <v/>
      </c>
      <c r="G51" s="547" t="str">
        <f t="shared" si="3"/>
        <v/>
      </c>
      <c r="H51" s="650"/>
      <c r="I51" s="549"/>
      <c r="J51" s="542">
        <f t="shared" si="4"/>
        <v>0</v>
      </c>
    </row>
    <row r="52" spans="1:10" x14ac:dyDescent="0.25">
      <c r="A52" s="827" t="s">
        <v>16</v>
      </c>
      <c r="B52" s="757"/>
      <c r="C52" s="644"/>
      <c r="D52" s="655">
        <f t="shared" si="0"/>
        <v>0</v>
      </c>
      <c r="E52" s="666" t="str">
        <f t="shared" si="1"/>
        <v/>
      </c>
      <c r="F52" s="547" t="str">
        <f t="shared" si="2"/>
        <v/>
      </c>
      <c r="G52" s="547" t="str">
        <f t="shared" si="3"/>
        <v/>
      </c>
      <c r="H52" s="650"/>
      <c r="I52" s="549"/>
      <c r="J52" s="542">
        <f t="shared" si="4"/>
        <v>0</v>
      </c>
    </row>
    <row r="53" spans="1:10" x14ac:dyDescent="0.25">
      <c r="A53" s="828" t="s">
        <v>550</v>
      </c>
      <c r="B53" s="757"/>
      <c r="C53" s="644"/>
      <c r="D53" s="655">
        <f t="shared" si="0"/>
        <v>0</v>
      </c>
      <c r="E53" s="666" t="str">
        <f t="shared" si="1"/>
        <v/>
      </c>
      <c r="F53" s="547" t="str">
        <f t="shared" si="2"/>
        <v/>
      </c>
      <c r="G53" s="547" t="str">
        <f t="shared" si="3"/>
        <v/>
      </c>
      <c r="H53" s="650"/>
      <c r="I53" s="549"/>
      <c r="J53" s="542">
        <f t="shared" si="4"/>
        <v>0</v>
      </c>
    </row>
    <row r="54" spans="1:10" x14ac:dyDescent="0.25">
      <c r="A54" s="827" t="s">
        <v>17</v>
      </c>
      <c r="B54" s="757"/>
      <c r="C54" s="644"/>
      <c r="D54" s="655">
        <f t="shared" si="0"/>
        <v>0</v>
      </c>
      <c r="E54" s="666" t="str">
        <f t="shared" si="1"/>
        <v/>
      </c>
      <c r="F54" s="547" t="str">
        <f t="shared" si="2"/>
        <v/>
      </c>
      <c r="G54" s="547" t="str">
        <f t="shared" si="3"/>
        <v/>
      </c>
      <c r="H54" s="650"/>
      <c r="I54" s="549"/>
      <c r="J54" s="542">
        <f t="shared" si="4"/>
        <v>0</v>
      </c>
    </row>
    <row r="55" spans="1:10" x14ac:dyDescent="0.25">
      <c r="A55" s="827" t="s">
        <v>711</v>
      </c>
      <c r="B55" s="757"/>
      <c r="C55" s="644"/>
      <c r="D55" s="655">
        <f t="shared" si="0"/>
        <v>0</v>
      </c>
      <c r="E55" s="666" t="str">
        <f t="shared" si="1"/>
        <v/>
      </c>
      <c r="F55" s="547" t="str">
        <f t="shared" si="2"/>
        <v/>
      </c>
      <c r="G55" s="547" t="str">
        <f t="shared" si="3"/>
        <v/>
      </c>
      <c r="H55" s="650"/>
      <c r="I55" s="549"/>
      <c r="J55" s="542">
        <f t="shared" si="4"/>
        <v>0</v>
      </c>
    </row>
    <row r="56" spans="1:10" x14ac:dyDescent="0.25">
      <c r="A56" s="827" t="s">
        <v>461</v>
      </c>
      <c r="B56" s="757"/>
      <c r="C56" s="644"/>
      <c r="D56" s="655">
        <f t="shared" si="0"/>
        <v>0</v>
      </c>
      <c r="E56" s="666" t="str">
        <f t="shared" si="1"/>
        <v/>
      </c>
      <c r="F56" s="547" t="str">
        <f t="shared" si="2"/>
        <v/>
      </c>
      <c r="G56" s="547" t="str">
        <f t="shared" si="3"/>
        <v/>
      </c>
      <c r="H56" s="650"/>
      <c r="I56" s="549"/>
      <c r="J56" s="542">
        <f t="shared" si="4"/>
        <v>0</v>
      </c>
    </row>
    <row r="57" spans="1:10" x14ac:dyDescent="0.25">
      <c r="A57" s="827" t="s">
        <v>712</v>
      </c>
      <c r="B57" s="757"/>
      <c r="C57" s="644"/>
      <c r="D57" s="655">
        <f t="shared" si="0"/>
        <v>0</v>
      </c>
      <c r="E57" s="666" t="str">
        <f t="shared" si="1"/>
        <v/>
      </c>
      <c r="F57" s="547" t="str">
        <f t="shared" si="2"/>
        <v/>
      </c>
      <c r="G57" s="547" t="str">
        <f t="shared" si="3"/>
        <v/>
      </c>
      <c r="H57" s="650"/>
      <c r="I57" s="549"/>
      <c r="J57" s="542">
        <f t="shared" si="4"/>
        <v>0</v>
      </c>
    </row>
    <row r="58" spans="1:10" x14ac:dyDescent="0.25">
      <c r="A58" s="827" t="s">
        <v>871</v>
      </c>
      <c r="B58" s="757"/>
      <c r="C58" s="644"/>
      <c r="D58" s="655">
        <f t="shared" si="0"/>
        <v>0</v>
      </c>
      <c r="E58" s="666" t="str">
        <f t="shared" si="1"/>
        <v/>
      </c>
      <c r="F58" s="547" t="str">
        <f t="shared" si="2"/>
        <v/>
      </c>
      <c r="G58" s="547" t="str">
        <f t="shared" si="3"/>
        <v/>
      </c>
      <c r="H58" s="650"/>
      <c r="I58" s="549"/>
      <c r="J58" s="542">
        <f t="shared" si="4"/>
        <v>0</v>
      </c>
    </row>
    <row r="59" spans="1:10" x14ac:dyDescent="0.25">
      <c r="A59" s="827" t="s">
        <v>464</v>
      </c>
      <c r="B59" s="757"/>
      <c r="C59" s="644"/>
      <c r="D59" s="655">
        <f t="shared" si="0"/>
        <v>0</v>
      </c>
      <c r="E59" s="666" t="str">
        <f t="shared" si="1"/>
        <v/>
      </c>
      <c r="F59" s="547" t="str">
        <f t="shared" si="2"/>
        <v/>
      </c>
      <c r="G59" s="547" t="str">
        <f t="shared" si="3"/>
        <v/>
      </c>
      <c r="H59" s="650"/>
      <c r="I59" s="549"/>
      <c r="J59" s="542">
        <f t="shared" si="4"/>
        <v>0</v>
      </c>
    </row>
    <row r="60" spans="1:10" x14ac:dyDescent="0.25">
      <c r="A60" s="827" t="s">
        <v>713</v>
      </c>
      <c r="B60" s="757"/>
      <c r="C60" s="644"/>
      <c r="D60" s="655">
        <f t="shared" si="0"/>
        <v>0</v>
      </c>
      <c r="E60" s="666" t="str">
        <f t="shared" si="1"/>
        <v/>
      </c>
      <c r="F60" s="547" t="str">
        <f t="shared" si="2"/>
        <v/>
      </c>
      <c r="G60" s="547" t="str">
        <f t="shared" si="3"/>
        <v/>
      </c>
      <c r="H60" s="650"/>
      <c r="I60" s="549"/>
      <c r="J60" s="542">
        <f t="shared" si="4"/>
        <v>0</v>
      </c>
    </row>
    <row r="61" spans="1:10" x14ac:dyDescent="0.25">
      <c r="A61" s="827" t="s">
        <v>551</v>
      </c>
      <c r="B61" s="757"/>
      <c r="C61" s="644"/>
      <c r="D61" s="655">
        <f t="shared" si="0"/>
        <v>0</v>
      </c>
      <c r="E61" s="666" t="str">
        <f t="shared" si="1"/>
        <v/>
      </c>
      <c r="F61" s="547" t="str">
        <f t="shared" si="2"/>
        <v/>
      </c>
      <c r="G61" s="547" t="str">
        <f t="shared" si="3"/>
        <v/>
      </c>
      <c r="H61" s="650"/>
      <c r="I61" s="549"/>
      <c r="J61" s="542">
        <f t="shared" si="4"/>
        <v>0</v>
      </c>
    </row>
    <row r="62" spans="1:10" x14ac:dyDescent="0.25">
      <c r="A62" s="827" t="s">
        <v>465</v>
      </c>
      <c r="B62" s="757"/>
      <c r="C62" s="644"/>
      <c r="D62" s="655">
        <f t="shared" si="0"/>
        <v>0</v>
      </c>
      <c r="E62" s="666" t="str">
        <f t="shared" si="1"/>
        <v/>
      </c>
      <c r="F62" s="547" t="str">
        <f t="shared" si="2"/>
        <v/>
      </c>
      <c r="G62" s="547" t="str">
        <f t="shared" si="3"/>
        <v/>
      </c>
      <c r="H62" s="650"/>
      <c r="I62" s="549"/>
      <c r="J62" s="542">
        <f t="shared" si="4"/>
        <v>0</v>
      </c>
    </row>
    <row r="63" spans="1:10" x14ac:dyDescent="0.25">
      <c r="A63" s="827" t="s">
        <v>463</v>
      </c>
      <c r="B63" s="757"/>
      <c r="C63" s="644"/>
      <c r="D63" s="664">
        <f t="shared" si="0"/>
        <v>0</v>
      </c>
      <c r="E63" s="667" t="str">
        <f t="shared" si="1"/>
        <v/>
      </c>
      <c r="F63" s="648" t="str">
        <f t="shared" si="2"/>
        <v/>
      </c>
      <c r="G63" s="547" t="str">
        <f t="shared" si="3"/>
        <v/>
      </c>
      <c r="H63" s="651"/>
      <c r="I63" s="649"/>
      <c r="J63" s="542">
        <f t="shared" si="4"/>
        <v>0</v>
      </c>
    </row>
    <row r="64" spans="1:10" x14ac:dyDescent="0.25">
      <c r="A64" s="827" t="s">
        <v>514</v>
      </c>
      <c r="B64" s="757"/>
      <c r="C64" s="644"/>
      <c r="D64" s="664">
        <f t="shared" si="0"/>
        <v>0</v>
      </c>
      <c r="E64" s="667" t="str">
        <f t="shared" ref="E64:E66" si="5">IFERROR(IF(ISBLANK(B64),"",B64/$B$24),"")</f>
        <v/>
      </c>
      <c r="F64" s="648" t="str">
        <f t="shared" ref="F64:F66" si="6">IFERROR(IF(ISBLANK(C64),"",C64/$C$24),"")</f>
        <v/>
      </c>
      <c r="G64" s="547" t="str">
        <f t="shared" ref="G64:G66" si="7">IFERROR(IF(ISBLANK(D64),"",D64/$D$24),"")</f>
        <v/>
      </c>
      <c r="H64" s="651"/>
      <c r="I64" s="649"/>
      <c r="J64" s="542">
        <f t="shared" si="4"/>
        <v>0</v>
      </c>
    </row>
    <row r="65" spans="1:10" x14ac:dyDescent="0.25">
      <c r="A65" s="827" t="s">
        <v>714</v>
      </c>
      <c r="B65" s="757"/>
      <c r="C65" s="644"/>
      <c r="D65" s="664">
        <f t="shared" si="0"/>
        <v>0</v>
      </c>
      <c r="E65" s="667" t="str">
        <f t="shared" si="5"/>
        <v/>
      </c>
      <c r="F65" s="648" t="str">
        <f t="shared" si="6"/>
        <v/>
      </c>
      <c r="G65" s="547" t="str">
        <f t="shared" si="7"/>
        <v/>
      </c>
      <c r="H65" s="651"/>
      <c r="I65" s="649"/>
      <c r="J65" s="542">
        <f t="shared" si="4"/>
        <v>0</v>
      </c>
    </row>
    <row r="66" spans="1:10" ht="15.75" thickBot="1" x14ac:dyDescent="0.3">
      <c r="A66" s="829" t="s">
        <v>552</v>
      </c>
      <c r="B66" s="759"/>
      <c r="C66" s="653"/>
      <c r="D66" s="665">
        <f t="shared" si="0"/>
        <v>0</v>
      </c>
      <c r="E66" s="668" t="str">
        <f t="shared" si="5"/>
        <v/>
      </c>
      <c r="F66" s="654" t="str">
        <f t="shared" si="6"/>
        <v/>
      </c>
      <c r="G66" s="562" t="str">
        <f t="shared" si="7"/>
        <v/>
      </c>
      <c r="H66" s="917"/>
      <c r="I66" s="837"/>
      <c r="J66" s="542">
        <f t="shared" si="4"/>
        <v>0</v>
      </c>
    </row>
    <row r="67" spans="1:10" ht="15.75" thickBot="1" x14ac:dyDescent="0.3">
      <c r="A67" s="796" t="s">
        <v>581</v>
      </c>
      <c r="B67" s="683"/>
      <c r="C67" s="683"/>
      <c r="D67" s="752"/>
      <c r="E67" s="753"/>
      <c r="F67" s="753"/>
      <c r="G67" s="753"/>
      <c r="H67" s="754"/>
      <c r="I67" s="754"/>
      <c r="J67" s="755"/>
    </row>
    <row r="68" spans="1:10" x14ac:dyDescent="0.25">
      <c r="A68" s="913" t="s">
        <v>430</v>
      </c>
      <c r="B68" s="756"/>
      <c r="C68" s="756"/>
      <c r="D68" s="558">
        <f t="shared" si="0"/>
        <v>0</v>
      </c>
      <c r="E68" s="667" t="str">
        <f t="shared" ref="E68:E70" si="8">IFERROR(IF(ISBLANK(B68),"",B68/$B$24),"")</f>
        <v/>
      </c>
      <c r="F68" s="648" t="str">
        <f t="shared" ref="F68:F70" si="9">IFERROR(IF(ISBLANK(C68),"",C68/$C$24),"")</f>
        <v/>
      </c>
      <c r="G68" s="547" t="str">
        <f t="shared" ref="G68:G70" si="10">IFERROR(IF(ISBLANK(D68),"",D68/$D$24),"")</f>
        <v/>
      </c>
      <c r="H68" s="749"/>
      <c r="I68" s="750"/>
      <c r="J68" s="915">
        <f t="shared" si="4"/>
        <v>0</v>
      </c>
    </row>
    <row r="69" spans="1:10" x14ac:dyDescent="0.25">
      <c r="A69" s="807" t="s">
        <v>866</v>
      </c>
      <c r="B69" s="758">
        <f>SUM('H2'!B18:B27)</f>
        <v>0</v>
      </c>
      <c r="C69" s="758">
        <f>SUM('H2'!C18:C27)</f>
        <v>0</v>
      </c>
      <c r="D69" s="558">
        <f t="shared" si="0"/>
        <v>0</v>
      </c>
      <c r="E69" s="667" t="str">
        <f t="shared" si="8"/>
        <v/>
      </c>
      <c r="F69" s="648" t="str">
        <f t="shared" si="9"/>
        <v/>
      </c>
      <c r="G69" s="547" t="str">
        <f t="shared" si="10"/>
        <v/>
      </c>
      <c r="H69" s="808">
        <f>SUM('H2'!H18:H27)</f>
        <v>0</v>
      </c>
      <c r="I69" s="701">
        <f>SUM('H2'!I18:I27)</f>
        <v>0</v>
      </c>
      <c r="J69" s="542">
        <f t="shared" si="4"/>
        <v>0</v>
      </c>
    </row>
    <row r="70" spans="1:10" s="640" customFormat="1" ht="15" customHeight="1" thickBot="1" x14ac:dyDescent="0.35">
      <c r="A70" s="766" t="s">
        <v>581</v>
      </c>
      <c r="B70" s="765"/>
      <c r="C70" s="692"/>
      <c r="D70" s="806">
        <f t="shared" si="0"/>
        <v>0</v>
      </c>
      <c r="E70" s="668" t="str">
        <f t="shared" si="8"/>
        <v/>
      </c>
      <c r="F70" s="654" t="str">
        <f t="shared" si="9"/>
        <v/>
      </c>
      <c r="G70" s="445" t="str">
        <f t="shared" si="10"/>
        <v/>
      </c>
      <c r="H70" s="693"/>
      <c r="I70" s="916"/>
      <c r="J70" s="542">
        <f t="shared" si="4"/>
        <v>0</v>
      </c>
    </row>
    <row r="71" spans="1:10" ht="19.5" thickBot="1" x14ac:dyDescent="0.35">
      <c r="A71" s="642" t="s">
        <v>524</v>
      </c>
      <c r="B71" s="643"/>
      <c r="C71" s="643"/>
      <c r="D71" s="645"/>
      <c r="E71" s="646"/>
      <c r="F71" s="646"/>
      <c r="G71" s="646"/>
      <c r="H71" s="647"/>
      <c r="I71" s="918"/>
      <c r="J71" s="919"/>
    </row>
    <row r="72" spans="1:10" x14ac:dyDescent="0.25">
      <c r="A72" s="569" t="s">
        <v>18</v>
      </c>
      <c r="B72" s="529"/>
      <c r="C72" s="530"/>
      <c r="D72" s="531">
        <f t="shared" si="0"/>
        <v>0</v>
      </c>
      <c r="E72" s="532" t="str">
        <f t="shared" si="1"/>
        <v/>
      </c>
      <c r="F72" s="533" t="str">
        <f t="shared" si="2"/>
        <v/>
      </c>
      <c r="G72" s="442" t="str">
        <f t="shared" si="3"/>
        <v/>
      </c>
      <c r="H72" s="534"/>
      <c r="I72" s="559"/>
      <c r="J72" s="915">
        <f t="shared" si="4"/>
        <v>0</v>
      </c>
    </row>
    <row r="73" spans="1:10" x14ac:dyDescent="0.25">
      <c r="A73" s="569" t="s">
        <v>371</v>
      </c>
      <c r="B73" s="556"/>
      <c r="C73" s="557"/>
      <c r="D73" s="558">
        <f t="shared" si="0"/>
        <v>0</v>
      </c>
      <c r="E73" s="532" t="str">
        <f t="shared" si="1"/>
        <v/>
      </c>
      <c r="F73" s="533" t="str">
        <f t="shared" si="2"/>
        <v/>
      </c>
      <c r="G73" s="442" t="str">
        <f t="shared" si="3"/>
        <v/>
      </c>
      <c r="H73" s="534"/>
      <c r="I73" s="559"/>
      <c r="J73" s="542">
        <f t="shared" si="4"/>
        <v>0</v>
      </c>
    </row>
    <row r="74" spans="1:10" x14ac:dyDescent="0.25">
      <c r="A74" s="570" t="s">
        <v>19</v>
      </c>
      <c r="B74" s="543"/>
      <c r="C74" s="544"/>
      <c r="D74" s="545">
        <f t="shared" si="0"/>
        <v>0</v>
      </c>
      <c r="E74" s="546" t="str">
        <f t="shared" si="1"/>
        <v/>
      </c>
      <c r="F74" s="547" t="str">
        <f t="shared" si="2"/>
        <v/>
      </c>
      <c r="G74" s="444" t="str">
        <f t="shared" si="3"/>
        <v/>
      </c>
      <c r="H74" s="548"/>
      <c r="I74" s="549"/>
      <c r="J74" s="542">
        <f t="shared" si="4"/>
        <v>0</v>
      </c>
    </row>
    <row r="75" spans="1:10" x14ac:dyDescent="0.25">
      <c r="A75" s="571" t="s">
        <v>372</v>
      </c>
      <c r="B75" s="535"/>
      <c r="C75" s="536"/>
      <c r="D75" s="537">
        <f t="shared" si="0"/>
        <v>0</v>
      </c>
      <c r="E75" s="538" t="str">
        <f t="shared" si="1"/>
        <v/>
      </c>
      <c r="F75" s="539" t="str">
        <f t="shared" si="2"/>
        <v/>
      </c>
      <c r="G75" s="443" t="str">
        <f t="shared" si="3"/>
        <v/>
      </c>
      <c r="H75" s="540"/>
      <c r="I75" s="541"/>
      <c r="J75" s="542">
        <f t="shared" si="4"/>
        <v>0</v>
      </c>
    </row>
    <row r="76" spans="1:10" ht="15.75" thickBot="1" x14ac:dyDescent="0.3">
      <c r="A76" s="572" t="s">
        <v>700</v>
      </c>
      <c r="B76" s="551"/>
      <c r="C76" s="552"/>
      <c r="D76" s="553">
        <f t="shared" si="0"/>
        <v>0</v>
      </c>
      <c r="E76" s="561" t="str">
        <f t="shared" si="1"/>
        <v/>
      </c>
      <c r="F76" s="562" t="str">
        <f t="shared" si="2"/>
        <v/>
      </c>
      <c r="G76" s="445" t="str">
        <f t="shared" si="3"/>
        <v/>
      </c>
      <c r="H76" s="563"/>
      <c r="I76" s="554"/>
      <c r="J76" s="555">
        <f t="shared" si="4"/>
        <v>0</v>
      </c>
    </row>
    <row r="77" spans="1:10" x14ac:dyDescent="0.25">
      <c r="E77" s="26"/>
    </row>
  </sheetData>
  <sheetProtection algorithmName="SHA-512" hashValue="lRHDb1jY5BBsfwu8yP3+9dnM80zJxVdyXQZLPhnbu/uxjXyqLHOyT3+uJxznyOmeHIPJegyzGvD+kcm6xkRW2A==" saltValue="b8l7p1ewCEQn+BujyFUBDA==" spinCount="100000" sheet="1" objects="1" scenarios="1"/>
  <mergeCells count="13">
    <mergeCell ref="G24:I24"/>
    <mergeCell ref="G25:I25"/>
    <mergeCell ref="E24:F24"/>
    <mergeCell ref="E25:F25"/>
    <mergeCell ref="A9:D9"/>
    <mergeCell ref="A21:D21"/>
    <mergeCell ref="A22:D22"/>
    <mergeCell ref="A13:D13"/>
    <mergeCell ref="B15:D15"/>
    <mergeCell ref="B16:D16"/>
    <mergeCell ref="B17:D17"/>
    <mergeCell ref="B18:D18"/>
    <mergeCell ref="B19:D19"/>
  </mergeCells>
  <conditionalFormatting sqref="H72:I76 H30:I69">
    <cfRule type="expression" dxfId="348" priority="8">
      <formula>IF(AND(B30&gt;0,ISBLANK(H30)),TRUE,FALSE)</formula>
    </cfRule>
  </conditionalFormatting>
  <conditionalFormatting sqref="B72:C76 B30:C69">
    <cfRule type="expression" dxfId="347" priority="7">
      <formula>IF(AND(H30&gt;0,ISBLANK(B30)),TRUE,FALSE)</formula>
    </cfRule>
  </conditionalFormatting>
  <conditionalFormatting sqref="H71:I71">
    <cfRule type="expression" dxfId="346" priority="4">
      <formula>IF(AND(B71&gt;0,ISBLANK(H71)),TRUE,FALSE)</formula>
    </cfRule>
  </conditionalFormatting>
  <conditionalFormatting sqref="B71:C71">
    <cfRule type="expression" dxfId="345" priority="3">
      <formula>IF(AND(H71&gt;0,ISBLANK(B71)),TRUE,FALSE)</formula>
    </cfRule>
  </conditionalFormatting>
  <conditionalFormatting sqref="H70:I70">
    <cfRule type="expression" dxfId="344" priority="2">
      <formula>IF(AND(B70&gt;0,ISBLANK(H70)),TRUE,FALSE)</formula>
    </cfRule>
  </conditionalFormatting>
  <conditionalFormatting sqref="B70:C70">
    <cfRule type="expression" dxfId="343" priority="1">
      <formula>IF(AND(H70&gt;0,ISBLANK(B70)),TRUE,FALSE)</formula>
    </cfRule>
  </conditionalFormatting>
  <dataValidations count="2">
    <dataValidation type="decimal" operator="greaterThanOrEqual" allowBlank="1" showInputMessage="1" showErrorMessage="1" error="Please enter a dollar amount greater than or equal to $0.00." sqref="D28:F29 B30:C76" xr:uid="{00000000-0002-0000-0000-000000000000}">
      <formula1>0</formula1>
    </dataValidation>
    <dataValidation type="whole" operator="greaterThanOrEqual" allowBlank="1" showInputMessage="1" showErrorMessage="1" error="Please enter a whole number greater than or equal to 0." sqref="H68:J76 J28:J67 H30:I67" xr:uid="{00000000-0002-0000-0000-000001000000}">
      <formula1>0</formula1>
    </dataValidation>
  </dataValidations>
  <pageMargins left="0.7" right="0.7" top="0.75" bottom="0.75" header="0.3" footer="0.3"/>
  <pageSetup paperSize="5" scale="4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81B94F07-F27E-441B-B61D-DC8C124606C1}">
            <xm:f>IF(AND($D30=0,NOT(ISBLANK('Q1'!$B$69))),TRUE,FALSE)</xm:f>
            <x14:dxf>
              <fill>
                <patternFill>
                  <bgColor rgb="FFFF0000"/>
                </patternFill>
              </fill>
            </x14:dxf>
          </x14:cfRule>
          <xm:sqref>B30:C30</xm:sqref>
        </x14:conditionalFormatting>
        <x14:conditionalFormatting xmlns:xm="http://schemas.microsoft.com/office/excel/2006/main">
          <x14:cfRule type="expression" priority="5" id="{17A6A8C8-63D3-49B9-8620-A47CD4B9BF11}">
            <xm:f>IF(AND($D31=0,NOT(ISBLANK('Q1'!$B$64))),TRUE,FALSE)</xm:f>
            <x14:dxf>
              <fill>
                <patternFill>
                  <bgColor rgb="FFFF0000"/>
                </patternFill>
              </fill>
            </x14:dxf>
          </x14:cfRule>
          <xm:sqref>B31:C32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U67"/>
  <sheetViews>
    <sheetView workbookViewId="0">
      <selection activeCell="Q14" sqref="Q14"/>
    </sheetView>
  </sheetViews>
  <sheetFormatPr defaultColWidth="9.140625" defaultRowHeight="15" x14ac:dyDescent="0.25"/>
  <cols>
    <col min="1" max="1" width="13.7109375" style="87" customWidth="1"/>
    <col min="2" max="2" width="10.7109375" style="87" customWidth="1"/>
    <col min="3" max="3" width="2.85546875" style="170" customWidth="1"/>
    <col min="4" max="4" width="10.7109375" style="87" customWidth="1"/>
    <col min="5" max="5" width="9.140625" style="87" customWidth="1"/>
    <col min="6" max="9" width="10.7109375" style="87" customWidth="1"/>
    <col min="10" max="10" width="2.85546875" style="87" customWidth="1"/>
    <col min="11" max="13" width="10.7109375" style="87" customWidth="1"/>
    <col min="14" max="14" width="9.140625" style="87"/>
    <col min="15" max="15" width="40.7109375" style="87" customWidth="1"/>
    <col min="16" max="21" width="10.7109375" style="87" customWidth="1"/>
    <col min="22" max="16384" width="9.140625" style="87"/>
  </cols>
  <sheetData>
    <row r="1" spans="1:21" s="85" customFormat="1" ht="15" customHeight="1" x14ac:dyDescent="0.25">
      <c r="C1" s="167"/>
    </row>
    <row r="2" spans="1:21" s="85" customFormat="1" ht="15" customHeight="1" x14ac:dyDescent="0.25">
      <c r="C2" s="167"/>
    </row>
    <row r="3" spans="1:21" s="85" customFormat="1" ht="15" customHeight="1" x14ac:dyDescent="0.25">
      <c r="C3" s="167"/>
    </row>
    <row r="4" spans="1:21" s="85" customFormat="1" ht="15" customHeight="1" x14ac:dyDescent="0.25">
      <c r="C4" s="167"/>
    </row>
    <row r="5" spans="1:21" s="85" customFormat="1" ht="15" customHeight="1" x14ac:dyDescent="0.25">
      <c r="C5" s="167"/>
    </row>
    <row r="6" spans="1:21" s="85" customFormat="1" ht="15" customHeight="1" x14ac:dyDescent="0.25">
      <c r="C6" s="167"/>
    </row>
    <row r="7" spans="1:21" s="85" customFormat="1" ht="15" customHeight="1" x14ac:dyDescent="0.25">
      <c r="C7" s="167"/>
    </row>
    <row r="8" spans="1:21" s="85" customFormat="1" ht="15" customHeight="1" x14ac:dyDescent="0.25">
      <c r="C8" s="167"/>
    </row>
    <row r="9" spans="1:21" ht="18.75" x14ac:dyDescent="0.25">
      <c r="A9" s="1172" t="s">
        <v>407</v>
      </c>
      <c r="B9" s="1172"/>
      <c r="C9" s="1172"/>
      <c r="D9" s="1172"/>
      <c r="E9" s="1172"/>
      <c r="F9" s="1172"/>
      <c r="G9" s="1172"/>
      <c r="H9" s="1172"/>
      <c r="I9" s="1172"/>
      <c r="J9" s="1172"/>
      <c r="K9" s="1172"/>
      <c r="L9" s="1172"/>
      <c r="M9" s="1172"/>
      <c r="N9" s="86"/>
      <c r="O9" s="86"/>
      <c r="P9" s="86"/>
      <c r="Q9" s="86"/>
      <c r="R9" s="86"/>
      <c r="S9" s="86"/>
      <c r="T9" s="86"/>
      <c r="U9" s="86"/>
    </row>
    <row r="10" spans="1:21" ht="18.75" x14ac:dyDescent="0.25">
      <c r="A10" s="1172" t="s">
        <v>610</v>
      </c>
      <c r="B10" s="1172"/>
      <c r="C10" s="1172"/>
      <c r="D10" s="1172"/>
      <c r="E10" s="1172"/>
      <c r="F10" s="1172"/>
      <c r="G10" s="1172"/>
      <c r="H10" s="1172"/>
      <c r="I10" s="1172"/>
      <c r="J10" s="1172"/>
      <c r="K10" s="1172"/>
      <c r="L10" s="1172"/>
      <c r="M10" s="1172"/>
      <c r="N10" s="86"/>
      <c r="O10" s="86"/>
      <c r="P10" s="86"/>
      <c r="Q10" s="86"/>
      <c r="R10" s="86"/>
      <c r="S10" s="86"/>
      <c r="T10" s="86"/>
      <c r="U10" s="86"/>
    </row>
    <row r="11" spans="1:21" x14ac:dyDescent="0.25">
      <c r="A11" s="86"/>
      <c r="B11" s="86"/>
      <c r="C11" s="168"/>
      <c r="D11" s="86"/>
      <c r="E11" s="86"/>
      <c r="F11" s="86"/>
      <c r="G11" s="86"/>
      <c r="H11" s="86"/>
      <c r="I11" s="86"/>
      <c r="J11" s="86"/>
      <c r="K11" s="86"/>
      <c r="L11" s="86"/>
      <c r="M11" s="86"/>
      <c r="N11" s="86"/>
      <c r="O11" s="86"/>
      <c r="P11" s="86"/>
      <c r="Q11" s="86"/>
      <c r="R11" s="86"/>
      <c r="S11" s="86"/>
      <c r="T11" s="86"/>
      <c r="U11" s="86"/>
    </row>
    <row r="12" spans="1:21" ht="45" customHeight="1" thickBot="1" x14ac:dyDescent="0.3">
      <c r="A12" s="1173" t="s">
        <v>876</v>
      </c>
      <c r="B12" s="1173"/>
      <c r="C12" s="1173"/>
      <c r="D12" s="1173"/>
      <c r="E12" s="566"/>
      <c r="F12" s="1173" t="s">
        <v>877</v>
      </c>
      <c r="G12" s="1173"/>
      <c r="H12" s="1173"/>
      <c r="I12" s="1173"/>
      <c r="J12" s="1173"/>
      <c r="K12" s="1173"/>
      <c r="L12" s="1173"/>
      <c r="M12" s="1173"/>
      <c r="N12" s="566"/>
      <c r="O12" s="1173" t="s">
        <v>878</v>
      </c>
      <c r="P12" s="1174"/>
      <c r="Q12" s="1174"/>
      <c r="R12" s="1174"/>
      <c r="S12" s="1174"/>
      <c r="T12" s="1174"/>
      <c r="U12" s="1174"/>
    </row>
    <row r="13" spans="1:21" x14ac:dyDescent="0.25">
      <c r="A13" s="1170"/>
      <c r="B13" s="1170" t="s">
        <v>167</v>
      </c>
      <c r="C13" s="169"/>
      <c r="D13" s="1170" t="s">
        <v>333</v>
      </c>
      <c r="E13" s="86"/>
      <c r="F13" s="1170"/>
      <c r="G13" s="1177" t="s">
        <v>167</v>
      </c>
      <c r="H13" s="1178"/>
      <c r="I13" s="1179"/>
      <c r="J13" s="86"/>
      <c r="K13" s="1177" t="s">
        <v>333</v>
      </c>
      <c r="L13" s="1178"/>
      <c r="M13" s="1179"/>
      <c r="N13" s="86"/>
      <c r="O13" s="393" t="s">
        <v>440</v>
      </c>
      <c r="P13" s="1177" t="s">
        <v>331</v>
      </c>
      <c r="Q13" s="1178"/>
      <c r="R13" s="1179"/>
      <c r="S13" s="1177" t="s">
        <v>332</v>
      </c>
      <c r="T13" s="1179"/>
      <c r="U13" s="1170" t="s">
        <v>323</v>
      </c>
    </row>
    <row r="14" spans="1:21" ht="26.25" thickBot="1" x14ac:dyDescent="0.3">
      <c r="A14" s="1171"/>
      <c r="B14" s="1171"/>
      <c r="C14" s="169"/>
      <c r="D14" s="1171"/>
      <c r="E14" s="86"/>
      <c r="F14" s="1171"/>
      <c r="G14" s="164" t="s">
        <v>171</v>
      </c>
      <c r="H14" s="466" t="s">
        <v>170</v>
      </c>
      <c r="I14" s="469" t="s">
        <v>476</v>
      </c>
      <c r="J14" s="86"/>
      <c r="K14" s="164" t="s">
        <v>171</v>
      </c>
      <c r="L14" s="466" t="s">
        <v>170</v>
      </c>
      <c r="M14" s="469" t="s">
        <v>476</v>
      </c>
      <c r="N14" s="86"/>
      <c r="O14" s="414" t="s">
        <v>441</v>
      </c>
      <c r="P14" s="161" t="s">
        <v>326</v>
      </c>
      <c r="Q14" s="165" t="s">
        <v>327</v>
      </c>
      <c r="R14" s="166" t="s">
        <v>328</v>
      </c>
      <c r="S14" s="29" t="s">
        <v>366</v>
      </c>
      <c r="T14" s="166" t="s">
        <v>330</v>
      </c>
      <c r="U14" s="1171"/>
    </row>
    <row r="15" spans="1:21" x14ac:dyDescent="0.25">
      <c r="A15" s="47" t="s">
        <v>297</v>
      </c>
      <c r="B15" s="299"/>
      <c r="C15" s="300"/>
      <c r="D15" s="299"/>
      <c r="E15" s="86"/>
      <c r="F15" s="47" t="s">
        <v>324</v>
      </c>
      <c r="G15" s="303"/>
      <c r="H15" s="467"/>
      <c r="I15" s="304"/>
      <c r="J15" s="305"/>
      <c r="K15" s="303"/>
      <c r="L15" s="467"/>
      <c r="M15" s="304"/>
      <c r="N15" s="86"/>
      <c r="O15" s="162" t="s">
        <v>239</v>
      </c>
      <c r="P15" s="306"/>
      <c r="Q15" s="314"/>
      <c r="R15" s="315"/>
      <c r="S15" s="306"/>
      <c r="T15" s="315"/>
      <c r="U15" s="316">
        <f t="shared" ref="U15:U16" si="0">SUM(P15:T15)</f>
        <v>0</v>
      </c>
    </row>
    <row r="16" spans="1:21" x14ac:dyDescent="0.25">
      <c r="A16" s="162" t="s">
        <v>298</v>
      </c>
      <c r="B16" s="301"/>
      <c r="C16" s="300"/>
      <c r="D16" s="301"/>
      <c r="E16" s="86"/>
      <c r="F16" s="162">
        <v>20</v>
      </c>
      <c r="G16" s="306"/>
      <c r="H16" s="314"/>
      <c r="I16" s="307"/>
      <c r="J16" s="305"/>
      <c r="K16" s="306"/>
      <c r="L16" s="314"/>
      <c r="M16" s="307"/>
      <c r="N16" s="86"/>
      <c r="O16" s="163" t="s">
        <v>329</v>
      </c>
      <c r="P16" s="308"/>
      <c r="Q16" s="419"/>
      <c r="R16" s="420"/>
      <c r="S16" s="308"/>
      <c r="T16" s="420"/>
      <c r="U16" s="422">
        <f t="shared" si="0"/>
        <v>0</v>
      </c>
    </row>
    <row r="17" spans="1:21" x14ac:dyDescent="0.25">
      <c r="A17" s="162" t="s">
        <v>299</v>
      </c>
      <c r="B17" s="301"/>
      <c r="C17" s="300"/>
      <c r="D17" s="301"/>
      <c r="E17" s="86"/>
      <c r="F17" s="162">
        <v>21</v>
      </c>
      <c r="G17" s="306"/>
      <c r="H17" s="314"/>
      <c r="I17" s="307"/>
      <c r="J17" s="305"/>
      <c r="K17" s="306"/>
      <c r="L17" s="314"/>
      <c r="M17" s="307"/>
      <c r="N17" s="86"/>
      <c r="O17" s="394" t="s">
        <v>442</v>
      </c>
      <c r="P17" s="1169"/>
      <c r="Q17" s="1048"/>
      <c r="R17" s="1069"/>
      <c r="S17" s="415"/>
      <c r="T17" s="416"/>
      <c r="U17" s="316">
        <f>SUM(P17:T17)</f>
        <v>0</v>
      </c>
    </row>
    <row r="18" spans="1:21" x14ac:dyDescent="0.25">
      <c r="A18" s="162" t="s">
        <v>300</v>
      </c>
      <c r="B18" s="301"/>
      <c r="C18" s="300"/>
      <c r="D18" s="301"/>
      <c r="E18" s="86"/>
      <c r="F18" s="162">
        <v>22</v>
      </c>
      <c r="G18" s="306"/>
      <c r="H18" s="314"/>
      <c r="I18" s="307"/>
      <c r="J18" s="305"/>
      <c r="K18" s="306"/>
      <c r="L18" s="314"/>
      <c r="M18" s="307"/>
      <c r="N18" s="86"/>
      <c r="O18" s="441" t="s">
        <v>443</v>
      </c>
      <c r="P18" s="1169"/>
      <c r="Q18" s="1048"/>
      <c r="R18" s="1069"/>
      <c r="S18" s="415"/>
      <c r="T18" s="416"/>
      <c r="U18" s="316">
        <f>SUM(P18:T18)</f>
        <v>0</v>
      </c>
    </row>
    <row r="19" spans="1:21" ht="15.75" thickBot="1" x14ac:dyDescent="0.3">
      <c r="A19" s="162" t="s">
        <v>301</v>
      </c>
      <c r="B19" s="301"/>
      <c r="C19" s="300"/>
      <c r="D19" s="301"/>
      <c r="E19" s="86"/>
      <c r="F19" s="162">
        <v>23</v>
      </c>
      <c r="G19" s="306"/>
      <c r="H19" s="314"/>
      <c r="I19" s="307"/>
      <c r="J19" s="305"/>
      <c r="K19" s="306"/>
      <c r="L19" s="314"/>
      <c r="M19" s="307"/>
      <c r="N19" s="86"/>
      <c r="O19" s="451" t="s">
        <v>467</v>
      </c>
      <c r="P19" s="1167"/>
      <c r="Q19" s="1058"/>
      <c r="R19" s="1168"/>
      <c r="S19" s="417"/>
      <c r="T19" s="418"/>
      <c r="U19" s="317">
        <f>SUM(P19:T19)</f>
        <v>0</v>
      </c>
    </row>
    <row r="20" spans="1:21" ht="15.75" thickBot="1" x14ac:dyDescent="0.3">
      <c r="A20" s="162" t="s">
        <v>302</v>
      </c>
      <c r="B20" s="301"/>
      <c r="C20" s="300"/>
      <c r="D20" s="301"/>
      <c r="E20" s="86"/>
      <c r="F20" s="162">
        <v>24</v>
      </c>
      <c r="G20" s="306"/>
      <c r="H20" s="314"/>
      <c r="I20" s="307"/>
      <c r="J20" s="305"/>
      <c r="K20" s="306"/>
      <c r="L20" s="314"/>
      <c r="M20" s="307"/>
      <c r="N20" s="86"/>
      <c r="O20" s="566"/>
      <c r="P20" s="566"/>
      <c r="Q20" s="566"/>
      <c r="R20" s="566"/>
      <c r="S20" s="566"/>
      <c r="T20" s="566"/>
      <c r="U20" s="566"/>
    </row>
    <row r="21" spans="1:21" x14ac:dyDescent="0.25">
      <c r="A21" s="162" t="s">
        <v>303</v>
      </c>
      <c r="B21" s="301"/>
      <c r="C21" s="300"/>
      <c r="D21" s="301"/>
      <c r="E21" s="86"/>
      <c r="F21" s="162">
        <v>25</v>
      </c>
      <c r="G21" s="306"/>
      <c r="H21" s="314"/>
      <c r="I21" s="307"/>
      <c r="J21" s="305"/>
      <c r="K21" s="306"/>
      <c r="L21" s="314"/>
      <c r="M21" s="307"/>
      <c r="N21" s="86"/>
      <c r="O21" s="1158" t="s">
        <v>934</v>
      </c>
      <c r="P21" s="1159"/>
      <c r="Q21" s="1159"/>
      <c r="R21" s="1159"/>
      <c r="S21" s="1159"/>
      <c r="T21" s="1159"/>
      <c r="U21" s="1160"/>
    </row>
    <row r="22" spans="1:21" ht="15" customHeight="1" x14ac:dyDescent="0.25">
      <c r="A22" s="162" t="s">
        <v>304</v>
      </c>
      <c r="B22" s="301"/>
      <c r="C22" s="300"/>
      <c r="D22" s="301"/>
      <c r="E22" s="86"/>
      <c r="F22" s="162">
        <v>26</v>
      </c>
      <c r="G22" s="306"/>
      <c r="H22" s="314"/>
      <c r="I22" s="307"/>
      <c r="J22" s="305"/>
      <c r="K22" s="306"/>
      <c r="L22" s="314"/>
      <c r="M22" s="307"/>
      <c r="N22" s="86"/>
      <c r="O22" s="1161"/>
      <c r="P22" s="1162"/>
      <c r="Q22" s="1162"/>
      <c r="R22" s="1162"/>
      <c r="S22" s="1162"/>
      <c r="T22" s="1162"/>
      <c r="U22" s="1163"/>
    </row>
    <row r="23" spans="1:21" x14ac:dyDescent="0.25">
      <c r="A23" s="162" t="s">
        <v>305</v>
      </c>
      <c r="B23" s="301"/>
      <c r="C23" s="300"/>
      <c r="D23" s="301"/>
      <c r="E23" s="86"/>
      <c r="F23" s="162">
        <v>27</v>
      </c>
      <c r="G23" s="306"/>
      <c r="H23" s="314"/>
      <c r="I23" s="307"/>
      <c r="J23" s="305"/>
      <c r="K23" s="306"/>
      <c r="L23" s="314"/>
      <c r="M23" s="307"/>
      <c r="N23" s="86"/>
      <c r="O23" s="1161"/>
      <c r="P23" s="1162"/>
      <c r="Q23" s="1162"/>
      <c r="R23" s="1162"/>
      <c r="S23" s="1162"/>
      <c r="T23" s="1162"/>
      <c r="U23" s="1163"/>
    </row>
    <row r="24" spans="1:21" x14ac:dyDescent="0.25">
      <c r="A24" s="162" t="s">
        <v>306</v>
      </c>
      <c r="B24" s="301"/>
      <c r="C24" s="300"/>
      <c r="D24" s="301"/>
      <c r="E24" s="86"/>
      <c r="F24" s="162">
        <v>28</v>
      </c>
      <c r="G24" s="306"/>
      <c r="H24" s="314"/>
      <c r="I24" s="307"/>
      <c r="J24" s="305"/>
      <c r="K24" s="306"/>
      <c r="L24" s="314"/>
      <c r="M24" s="307"/>
      <c r="N24" s="86"/>
      <c r="O24" s="1161"/>
      <c r="P24" s="1162"/>
      <c r="Q24" s="1162"/>
      <c r="R24" s="1162"/>
      <c r="S24" s="1162"/>
      <c r="T24" s="1162"/>
      <c r="U24" s="1163"/>
    </row>
    <row r="25" spans="1:21" x14ac:dyDescent="0.25">
      <c r="A25" s="162" t="s">
        <v>307</v>
      </c>
      <c r="B25" s="301"/>
      <c r="C25" s="300"/>
      <c r="D25" s="301"/>
      <c r="E25" s="86"/>
      <c r="F25" s="162">
        <v>29</v>
      </c>
      <c r="G25" s="306"/>
      <c r="H25" s="314"/>
      <c r="I25" s="307"/>
      <c r="J25" s="305"/>
      <c r="K25" s="306"/>
      <c r="L25" s="314"/>
      <c r="M25" s="307"/>
      <c r="N25" s="86"/>
      <c r="O25" s="1161"/>
      <c r="P25" s="1162"/>
      <c r="Q25" s="1162"/>
      <c r="R25" s="1162"/>
      <c r="S25" s="1162"/>
      <c r="T25" s="1162"/>
      <c r="U25" s="1163"/>
    </row>
    <row r="26" spans="1:21" x14ac:dyDescent="0.25">
      <c r="A26" s="162" t="s">
        <v>308</v>
      </c>
      <c r="B26" s="301"/>
      <c r="C26" s="300"/>
      <c r="D26" s="301"/>
      <c r="E26" s="86"/>
      <c r="F26" s="162">
        <v>30</v>
      </c>
      <c r="G26" s="306"/>
      <c r="H26" s="314"/>
      <c r="I26" s="307"/>
      <c r="J26" s="305"/>
      <c r="K26" s="306"/>
      <c r="L26" s="314"/>
      <c r="M26" s="307"/>
      <c r="N26" s="86"/>
      <c r="O26" s="1161"/>
      <c r="P26" s="1162"/>
      <c r="Q26" s="1162"/>
      <c r="R26" s="1162"/>
      <c r="S26" s="1162"/>
      <c r="T26" s="1162"/>
      <c r="U26" s="1163"/>
    </row>
    <row r="27" spans="1:21" x14ac:dyDescent="0.25">
      <c r="A27" s="162" t="s">
        <v>309</v>
      </c>
      <c r="B27" s="301"/>
      <c r="C27" s="300"/>
      <c r="D27" s="301"/>
      <c r="E27" s="86"/>
      <c r="F27" s="162">
        <v>31</v>
      </c>
      <c r="G27" s="306"/>
      <c r="H27" s="314"/>
      <c r="I27" s="307"/>
      <c r="J27" s="305"/>
      <c r="K27" s="306"/>
      <c r="L27" s="314"/>
      <c r="M27" s="307"/>
      <c r="N27" s="86"/>
      <c r="O27" s="1161"/>
      <c r="P27" s="1162"/>
      <c r="Q27" s="1162"/>
      <c r="R27" s="1162"/>
      <c r="S27" s="1162"/>
      <c r="T27" s="1162"/>
      <c r="U27" s="1163"/>
    </row>
    <row r="28" spans="1:21" ht="15.75" thickBot="1" x14ac:dyDescent="0.3">
      <c r="A28" s="162" t="s">
        <v>310</v>
      </c>
      <c r="B28" s="301"/>
      <c r="C28" s="300"/>
      <c r="D28" s="301"/>
      <c r="E28" s="86"/>
      <c r="F28" s="162">
        <v>32</v>
      </c>
      <c r="G28" s="306"/>
      <c r="H28" s="314"/>
      <c r="I28" s="307"/>
      <c r="J28" s="305"/>
      <c r="K28" s="306"/>
      <c r="L28" s="314"/>
      <c r="M28" s="307"/>
      <c r="N28" s="86"/>
      <c r="O28" s="1164"/>
      <c r="P28" s="1165"/>
      <c r="Q28" s="1165"/>
      <c r="R28" s="1165"/>
      <c r="S28" s="1165"/>
      <c r="T28" s="1165"/>
      <c r="U28" s="1166"/>
    </row>
    <row r="29" spans="1:21" x14ac:dyDescent="0.25">
      <c r="A29" s="162" t="s">
        <v>311</v>
      </c>
      <c r="B29" s="301"/>
      <c r="C29" s="300"/>
      <c r="D29" s="301"/>
      <c r="E29" s="86"/>
      <c r="F29" s="162">
        <v>33</v>
      </c>
      <c r="G29" s="306"/>
      <c r="H29" s="314"/>
      <c r="I29" s="307"/>
      <c r="J29" s="305"/>
      <c r="K29" s="306"/>
      <c r="L29" s="314"/>
      <c r="M29" s="307"/>
      <c r="N29" s="86"/>
      <c r="O29" s="1158" t="s">
        <v>936</v>
      </c>
      <c r="P29" s="1159"/>
      <c r="Q29" s="1159"/>
      <c r="R29" s="1159"/>
      <c r="S29" s="1159"/>
      <c r="T29" s="1159"/>
      <c r="U29" s="1160"/>
    </row>
    <row r="30" spans="1:21" x14ac:dyDescent="0.25">
      <c r="A30" s="162" t="s">
        <v>312</v>
      </c>
      <c r="B30" s="301"/>
      <c r="C30" s="300"/>
      <c r="D30" s="301"/>
      <c r="E30" s="86"/>
      <c r="F30" s="162">
        <v>34</v>
      </c>
      <c r="G30" s="306"/>
      <c r="H30" s="314"/>
      <c r="I30" s="307"/>
      <c r="J30" s="305"/>
      <c r="K30" s="306"/>
      <c r="L30" s="314"/>
      <c r="M30" s="307"/>
      <c r="N30" s="86"/>
      <c r="O30" s="1161"/>
      <c r="P30" s="1162"/>
      <c r="Q30" s="1162"/>
      <c r="R30" s="1162"/>
      <c r="S30" s="1162"/>
      <c r="T30" s="1162"/>
      <c r="U30" s="1163"/>
    </row>
    <row r="31" spans="1:21" x14ac:dyDescent="0.25">
      <c r="A31" s="162" t="s">
        <v>313</v>
      </c>
      <c r="B31" s="301"/>
      <c r="C31" s="300"/>
      <c r="D31" s="301"/>
      <c r="E31" s="86"/>
      <c r="F31" s="162">
        <v>35</v>
      </c>
      <c r="G31" s="306"/>
      <c r="H31" s="314"/>
      <c r="I31" s="307"/>
      <c r="J31" s="305"/>
      <c r="K31" s="306"/>
      <c r="L31" s="314"/>
      <c r="M31" s="307"/>
      <c r="N31" s="86"/>
      <c r="O31" s="1161"/>
      <c r="P31" s="1162"/>
      <c r="Q31" s="1162"/>
      <c r="R31" s="1162"/>
      <c r="S31" s="1162"/>
      <c r="T31" s="1162"/>
      <c r="U31" s="1163"/>
    </row>
    <row r="32" spans="1:21" ht="15.75" thickBot="1" x14ac:dyDescent="0.3">
      <c r="A32" s="162" t="s">
        <v>314</v>
      </c>
      <c r="B32" s="301"/>
      <c r="C32" s="300"/>
      <c r="D32" s="301"/>
      <c r="E32" s="86"/>
      <c r="F32" s="162">
        <v>36</v>
      </c>
      <c r="G32" s="306"/>
      <c r="H32" s="314"/>
      <c r="I32" s="307"/>
      <c r="J32" s="305"/>
      <c r="K32" s="306"/>
      <c r="L32" s="314"/>
      <c r="M32" s="307"/>
      <c r="N32" s="86"/>
      <c r="O32" s="1164"/>
      <c r="P32" s="1165"/>
      <c r="Q32" s="1165"/>
      <c r="R32" s="1165"/>
      <c r="S32" s="1165"/>
      <c r="T32" s="1165"/>
      <c r="U32" s="1166"/>
    </row>
    <row r="33" spans="1:21" x14ac:dyDescent="0.25">
      <c r="A33" s="162" t="s">
        <v>315</v>
      </c>
      <c r="B33" s="301"/>
      <c r="C33" s="300"/>
      <c r="D33" s="301"/>
      <c r="E33" s="86"/>
      <c r="F33" s="162">
        <v>37</v>
      </c>
      <c r="G33" s="306"/>
      <c r="H33" s="314"/>
      <c r="I33" s="307"/>
      <c r="J33" s="305"/>
      <c r="K33" s="306"/>
      <c r="L33" s="314"/>
      <c r="M33" s="307"/>
      <c r="N33" s="86"/>
      <c r="O33" s="86"/>
      <c r="P33" s="86"/>
      <c r="Q33" s="86"/>
      <c r="R33" s="86"/>
      <c r="S33" s="86"/>
      <c r="T33" s="566"/>
      <c r="U33" s="566"/>
    </row>
    <row r="34" spans="1:21" x14ac:dyDescent="0.25">
      <c r="A34" s="162" t="s">
        <v>316</v>
      </c>
      <c r="B34" s="301"/>
      <c r="C34" s="300"/>
      <c r="D34" s="301"/>
      <c r="E34" s="86"/>
      <c r="F34" s="162">
        <v>38</v>
      </c>
      <c r="G34" s="306"/>
      <c r="H34" s="314"/>
      <c r="I34" s="307"/>
      <c r="J34" s="305"/>
      <c r="K34" s="306"/>
      <c r="L34" s="314"/>
      <c r="M34" s="307"/>
      <c r="N34" s="86"/>
      <c r="O34" s="86"/>
      <c r="P34" s="86"/>
      <c r="Q34" s="86"/>
      <c r="R34" s="86"/>
      <c r="S34" s="86"/>
      <c r="T34" s="566"/>
      <c r="U34" s="566"/>
    </row>
    <row r="35" spans="1:21" x14ac:dyDescent="0.25">
      <c r="A35" s="162" t="s">
        <v>317</v>
      </c>
      <c r="B35" s="301"/>
      <c r="C35" s="300"/>
      <c r="D35" s="301"/>
      <c r="E35" s="86"/>
      <c r="F35" s="162">
        <v>39</v>
      </c>
      <c r="G35" s="306"/>
      <c r="H35" s="314"/>
      <c r="I35" s="307"/>
      <c r="J35" s="305"/>
      <c r="K35" s="306"/>
      <c r="L35" s="314"/>
      <c r="M35" s="307"/>
      <c r="N35" s="86"/>
      <c r="O35" s="86"/>
      <c r="P35" s="86"/>
      <c r="Q35" s="86"/>
      <c r="R35" s="86"/>
      <c r="S35" s="86"/>
      <c r="T35" s="566"/>
      <c r="U35" s="566"/>
    </row>
    <row r="36" spans="1:21" x14ac:dyDescent="0.25">
      <c r="A36" s="162" t="s">
        <v>318</v>
      </c>
      <c r="B36" s="301"/>
      <c r="C36" s="300"/>
      <c r="D36" s="301"/>
      <c r="E36" s="86"/>
      <c r="F36" s="162">
        <v>40</v>
      </c>
      <c r="G36" s="306"/>
      <c r="H36" s="314"/>
      <c r="I36" s="307"/>
      <c r="J36" s="305"/>
      <c r="K36" s="306"/>
      <c r="L36" s="314"/>
      <c r="M36" s="307"/>
      <c r="N36" s="86"/>
      <c r="O36" s="86"/>
      <c r="P36" s="86"/>
      <c r="Q36" s="86"/>
      <c r="R36" s="86"/>
      <c r="S36" s="86"/>
      <c r="T36" s="566"/>
      <c r="U36" s="566"/>
    </row>
    <row r="37" spans="1:21" x14ac:dyDescent="0.25">
      <c r="A37" s="162" t="s">
        <v>319</v>
      </c>
      <c r="B37" s="301"/>
      <c r="C37" s="300"/>
      <c r="D37" s="301"/>
      <c r="E37" s="86"/>
      <c r="F37" s="162">
        <v>41</v>
      </c>
      <c r="G37" s="306"/>
      <c r="H37" s="314"/>
      <c r="I37" s="307"/>
      <c r="J37" s="305"/>
      <c r="K37" s="306"/>
      <c r="L37" s="314"/>
      <c r="M37" s="307"/>
      <c r="N37" s="86"/>
      <c r="O37" s="86"/>
      <c r="P37" s="86"/>
      <c r="Q37" s="86"/>
      <c r="R37" s="86"/>
      <c r="S37" s="86"/>
      <c r="T37" s="566"/>
      <c r="U37" s="566"/>
    </row>
    <row r="38" spans="1:21" ht="14.45" customHeight="1" x14ac:dyDescent="0.25">
      <c r="A38" s="162" t="s">
        <v>320</v>
      </c>
      <c r="B38" s="301"/>
      <c r="C38" s="300"/>
      <c r="D38" s="301"/>
      <c r="E38" s="86"/>
      <c r="F38" s="162">
        <v>42</v>
      </c>
      <c r="G38" s="306"/>
      <c r="H38" s="314"/>
      <c r="I38" s="307"/>
      <c r="J38" s="305"/>
      <c r="K38" s="306"/>
      <c r="L38" s="314"/>
      <c r="M38" s="307"/>
      <c r="N38" s="86"/>
      <c r="O38" s="86"/>
      <c r="P38" s="86"/>
      <c r="Q38" s="86"/>
      <c r="R38" s="86"/>
      <c r="S38" s="86"/>
      <c r="T38" s="566"/>
      <c r="U38" s="566"/>
    </row>
    <row r="39" spans="1:21" x14ac:dyDescent="0.25">
      <c r="A39" s="162" t="s">
        <v>321</v>
      </c>
      <c r="B39" s="301"/>
      <c r="C39" s="300"/>
      <c r="D39" s="301"/>
      <c r="E39" s="86"/>
      <c r="F39" s="162">
        <v>43</v>
      </c>
      <c r="G39" s="306"/>
      <c r="H39" s="314"/>
      <c r="I39" s="307"/>
      <c r="J39" s="305"/>
      <c r="K39" s="306"/>
      <c r="L39" s="314"/>
      <c r="M39" s="307"/>
      <c r="N39" s="86"/>
      <c r="O39" s="86"/>
      <c r="P39" s="86"/>
      <c r="Q39" s="86"/>
      <c r="R39" s="86"/>
      <c r="S39" s="86"/>
      <c r="T39" s="566"/>
      <c r="U39" s="566"/>
    </row>
    <row r="40" spans="1:21" x14ac:dyDescent="0.25">
      <c r="A40" s="162" t="s">
        <v>322</v>
      </c>
      <c r="B40" s="301"/>
      <c r="C40" s="300"/>
      <c r="D40" s="301"/>
      <c r="E40" s="86"/>
      <c r="F40" s="162">
        <v>44</v>
      </c>
      <c r="G40" s="306"/>
      <c r="H40" s="314"/>
      <c r="I40" s="307"/>
      <c r="J40" s="305"/>
      <c r="K40" s="306"/>
      <c r="L40" s="314"/>
      <c r="M40" s="307"/>
      <c r="N40" s="86"/>
      <c r="O40" s="86"/>
      <c r="P40" s="86"/>
      <c r="Q40" s="86"/>
      <c r="R40" s="86"/>
      <c r="S40" s="86"/>
      <c r="T40" s="566"/>
      <c r="U40" s="566"/>
    </row>
    <row r="41" spans="1:21" x14ac:dyDescent="0.25">
      <c r="A41" s="336" t="s">
        <v>373</v>
      </c>
      <c r="B41" s="301"/>
      <c r="C41" s="300"/>
      <c r="D41" s="302"/>
      <c r="E41" s="86"/>
      <c r="F41" s="162">
        <v>45</v>
      </c>
      <c r="G41" s="306"/>
      <c r="H41" s="314"/>
      <c r="I41" s="307"/>
      <c r="J41" s="305"/>
      <c r="K41" s="306"/>
      <c r="L41" s="314"/>
      <c r="M41" s="307"/>
      <c r="N41" s="86"/>
      <c r="O41" s="86"/>
      <c r="P41" s="86"/>
      <c r="Q41" s="86"/>
      <c r="R41" s="86"/>
      <c r="S41" s="86"/>
      <c r="T41" s="566"/>
      <c r="U41" s="566"/>
    </row>
    <row r="42" spans="1:21" x14ac:dyDescent="0.25">
      <c r="A42" s="336" t="s">
        <v>374</v>
      </c>
      <c r="B42" s="301"/>
      <c r="C42" s="300"/>
      <c r="D42" s="301"/>
      <c r="E42" s="86"/>
      <c r="F42" s="162">
        <v>46</v>
      </c>
      <c r="G42" s="306"/>
      <c r="H42" s="314"/>
      <c r="I42" s="307"/>
      <c r="J42" s="305"/>
      <c r="K42" s="306"/>
      <c r="L42" s="314"/>
      <c r="M42" s="307"/>
      <c r="N42" s="86"/>
      <c r="O42" s="86"/>
      <c r="P42" s="86"/>
      <c r="Q42" s="86"/>
      <c r="R42" s="86"/>
      <c r="S42" s="86"/>
      <c r="T42" s="566"/>
      <c r="U42" s="566"/>
    </row>
    <row r="43" spans="1:21" x14ac:dyDescent="0.25">
      <c r="A43" s="336" t="s">
        <v>375</v>
      </c>
      <c r="B43" s="340"/>
      <c r="C43" s="169"/>
      <c r="D43" s="340"/>
      <c r="E43" s="86"/>
      <c r="F43" s="162">
        <v>47</v>
      </c>
      <c r="G43" s="306"/>
      <c r="H43" s="314"/>
      <c r="I43" s="307"/>
      <c r="J43" s="305"/>
      <c r="K43" s="306"/>
      <c r="L43" s="314"/>
      <c r="M43" s="307"/>
      <c r="N43" s="86"/>
      <c r="O43" s="86"/>
      <c r="P43" s="86"/>
      <c r="Q43" s="86"/>
      <c r="R43" s="86"/>
      <c r="S43" s="86"/>
      <c r="T43" s="566"/>
      <c r="U43" s="566"/>
    </row>
    <row r="44" spans="1:21" x14ac:dyDescent="0.25">
      <c r="A44" s="336" t="s">
        <v>376</v>
      </c>
      <c r="B44" s="340"/>
      <c r="C44" s="169"/>
      <c r="D44" s="340"/>
      <c r="E44" s="86"/>
      <c r="F44" s="162">
        <v>48</v>
      </c>
      <c r="G44" s="306"/>
      <c r="H44" s="314"/>
      <c r="I44" s="307"/>
      <c r="J44" s="305"/>
      <c r="K44" s="306"/>
      <c r="L44" s="314"/>
      <c r="M44" s="307"/>
      <c r="N44" s="86"/>
      <c r="O44" s="86"/>
      <c r="P44" s="86"/>
      <c r="Q44" s="86"/>
      <c r="R44" s="86"/>
      <c r="S44" s="86"/>
      <c r="T44" s="566"/>
      <c r="U44" s="566"/>
    </row>
    <row r="45" spans="1:21" x14ac:dyDescent="0.25">
      <c r="A45" s="336" t="s">
        <v>377</v>
      </c>
      <c r="B45" s="340"/>
      <c r="C45" s="169"/>
      <c r="D45" s="340"/>
      <c r="E45" s="86"/>
      <c r="F45" s="162">
        <v>49</v>
      </c>
      <c r="G45" s="306"/>
      <c r="H45" s="314"/>
      <c r="I45" s="307"/>
      <c r="J45" s="305"/>
      <c r="K45" s="306"/>
      <c r="L45" s="314"/>
      <c r="M45" s="307"/>
      <c r="N45" s="86"/>
      <c r="O45" s="86"/>
      <c r="P45" s="86"/>
      <c r="Q45" s="86"/>
      <c r="R45" s="86"/>
      <c r="S45" s="86"/>
      <c r="T45" s="566"/>
      <c r="U45" s="566"/>
    </row>
    <row r="46" spans="1:21" x14ac:dyDescent="0.25">
      <c r="A46" s="336" t="s">
        <v>378</v>
      </c>
      <c r="B46" s="340"/>
      <c r="C46" s="169"/>
      <c r="D46" s="340"/>
      <c r="E46" s="86"/>
      <c r="F46" s="162">
        <v>50</v>
      </c>
      <c r="G46" s="306"/>
      <c r="H46" s="314"/>
      <c r="I46" s="307"/>
      <c r="J46" s="305"/>
      <c r="K46" s="306"/>
      <c r="L46" s="314"/>
      <c r="M46" s="307"/>
      <c r="N46" s="86"/>
      <c r="O46" s="86"/>
      <c r="P46" s="86"/>
      <c r="Q46" s="86"/>
      <c r="R46" s="86"/>
      <c r="S46" s="86"/>
      <c r="T46" s="566"/>
      <c r="U46" s="566"/>
    </row>
    <row r="47" spans="1:21" x14ac:dyDescent="0.25">
      <c r="A47" s="336" t="s">
        <v>379</v>
      </c>
      <c r="B47" s="340"/>
      <c r="C47" s="169"/>
      <c r="D47" s="340"/>
      <c r="E47" s="86"/>
      <c r="F47" s="162">
        <v>51</v>
      </c>
      <c r="G47" s="306"/>
      <c r="H47" s="314"/>
      <c r="I47" s="307"/>
      <c r="J47" s="305"/>
      <c r="K47" s="306"/>
      <c r="L47" s="314"/>
      <c r="M47" s="307"/>
      <c r="N47" s="86"/>
      <c r="O47" s="86"/>
      <c r="P47" s="86"/>
      <c r="Q47" s="86"/>
      <c r="R47" s="86"/>
      <c r="S47" s="86"/>
      <c r="T47" s="566"/>
      <c r="U47" s="566"/>
    </row>
    <row r="48" spans="1:21" x14ac:dyDescent="0.25">
      <c r="A48" s="336" t="s">
        <v>380</v>
      </c>
      <c r="B48" s="340"/>
      <c r="C48" s="169"/>
      <c r="D48" s="340"/>
      <c r="E48" s="86"/>
      <c r="F48" s="162">
        <v>52</v>
      </c>
      <c r="G48" s="306"/>
      <c r="H48" s="314"/>
      <c r="I48" s="307"/>
      <c r="J48" s="305"/>
      <c r="K48" s="306"/>
      <c r="L48" s="314"/>
      <c r="M48" s="307"/>
      <c r="N48" s="86"/>
      <c r="O48" s="86"/>
      <c r="P48" s="86"/>
      <c r="Q48" s="86"/>
      <c r="R48" s="86"/>
      <c r="S48" s="86"/>
      <c r="T48" s="86"/>
      <c r="U48" s="86"/>
    </row>
    <row r="49" spans="1:21" x14ac:dyDescent="0.25">
      <c r="A49" s="336" t="s">
        <v>381</v>
      </c>
      <c r="B49" s="340"/>
      <c r="C49" s="169"/>
      <c r="D49" s="340"/>
      <c r="E49" s="86"/>
      <c r="F49" s="162">
        <v>53</v>
      </c>
      <c r="G49" s="306"/>
      <c r="H49" s="314"/>
      <c r="I49" s="307"/>
      <c r="J49" s="305"/>
      <c r="K49" s="306"/>
      <c r="L49" s="314"/>
      <c r="M49" s="307"/>
      <c r="N49" s="86"/>
      <c r="O49" s="86"/>
      <c r="P49" s="86"/>
      <c r="Q49" s="86"/>
      <c r="R49" s="86"/>
      <c r="S49" s="86"/>
      <c r="T49" s="86"/>
      <c r="U49" s="86"/>
    </row>
    <row r="50" spans="1:21" x14ac:dyDescent="0.25">
      <c r="A50" s="336" t="s">
        <v>382</v>
      </c>
      <c r="B50" s="340"/>
      <c r="C50" s="169"/>
      <c r="D50" s="340"/>
      <c r="E50" s="86"/>
      <c r="F50" s="162">
        <v>54</v>
      </c>
      <c r="G50" s="306"/>
      <c r="H50" s="314"/>
      <c r="I50" s="307"/>
      <c r="J50" s="305"/>
      <c r="K50" s="306"/>
      <c r="L50" s="314"/>
      <c r="M50" s="307"/>
      <c r="N50" s="86"/>
      <c r="O50" s="86"/>
      <c r="P50" s="86"/>
      <c r="Q50" s="86"/>
      <c r="R50" s="86"/>
      <c r="S50" s="86"/>
      <c r="T50" s="86"/>
      <c r="U50" s="86"/>
    </row>
    <row r="51" spans="1:21" x14ac:dyDescent="0.25">
      <c r="A51" s="336" t="s">
        <v>383</v>
      </c>
      <c r="B51" s="340"/>
      <c r="C51" s="169"/>
      <c r="D51" s="340"/>
      <c r="E51" s="86"/>
      <c r="F51" s="162">
        <v>55</v>
      </c>
      <c r="G51" s="306"/>
      <c r="H51" s="314"/>
      <c r="I51" s="307"/>
      <c r="J51" s="305"/>
      <c r="K51" s="306"/>
      <c r="L51" s="314"/>
      <c r="M51" s="307"/>
      <c r="N51" s="86"/>
      <c r="O51" s="86"/>
      <c r="P51" s="86"/>
      <c r="Q51" s="86"/>
      <c r="R51" s="86"/>
      <c r="S51" s="86"/>
      <c r="T51" s="86"/>
      <c r="U51" s="86"/>
    </row>
    <row r="52" spans="1:21" x14ac:dyDescent="0.25">
      <c r="A52" s="336" t="s">
        <v>384</v>
      </c>
      <c r="B52" s="340"/>
      <c r="C52" s="169"/>
      <c r="D52" s="340"/>
      <c r="E52" s="86"/>
      <c r="F52" s="162">
        <v>56</v>
      </c>
      <c r="G52" s="306"/>
      <c r="H52" s="314"/>
      <c r="I52" s="307"/>
      <c r="J52" s="305"/>
      <c r="K52" s="306"/>
      <c r="L52" s="314"/>
      <c r="M52" s="307"/>
      <c r="N52" s="86"/>
      <c r="O52" s="86"/>
      <c r="P52" s="86"/>
      <c r="Q52" s="86"/>
      <c r="R52" s="86"/>
      <c r="S52" s="86"/>
      <c r="T52" s="86"/>
      <c r="U52" s="86"/>
    </row>
    <row r="53" spans="1:21" x14ac:dyDescent="0.25">
      <c r="A53" s="336" t="s">
        <v>385</v>
      </c>
      <c r="B53" s="340"/>
      <c r="C53" s="169"/>
      <c r="D53" s="340"/>
      <c r="E53" s="86"/>
      <c r="F53" s="162">
        <v>57</v>
      </c>
      <c r="G53" s="306"/>
      <c r="H53" s="314"/>
      <c r="I53" s="307"/>
      <c r="J53" s="305"/>
      <c r="K53" s="306"/>
      <c r="L53" s="314"/>
      <c r="M53" s="307"/>
      <c r="N53" s="86"/>
      <c r="O53" s="86"/>
      <c r="P53" s="86"/>
      <c r="Q53" s="86"/>
      <c r="R53" s="86"/>
      <c r="S53" s="86"/>
      <c r="T53" s="86"/>
      <c r="U53" s="86"/>
    </row>
    <row r="54" spans="1:21" x14ac:dyDescent="0.25">
      <c r="A54" s="336" t="s">
        <v>386</v>
      </c>
      <c r="B54" s="340"/>
      <c r="C54" s="169"/>
      <c r="D54" s="340"/>
      <c r="E54" s="86"/>
      <c r="F54" s="162">
        <v>58</v>
      </c>
      <c r="G54" s="306"/>
      <c r="H54" s="314"/>
      <c r="I54" s="307"/>
      <c r="J54" s="305"/>
      <c r="K54" s="306"/>
      <c r="L54" s="314"/>
      <c r="M54" s="307"/>
      <c r="N54" s="86"/>
      <c r="O54" s="86"/>
      <c r="P54" s="86"/>
      <c r="Q54" s="86"/>
      <c r="R54" s="86"/>
      <c r="S54" s="86"/>
      <c r="T54" s="86"/>
      <c r="U54" s="86"/>
    </row>
    <row r="55" spans="1:21" x14ac:dyDescent="0.25">
      <c r="A55" s="336" t="s">
        <v>387</v>
      </c>
      <c r="B55" s="340"/>
      <c r="C55" s="169"/>
      <c r="D55" s="340"/>
      <c r="E55" s="86"/>
      <c r="F55" s="162">
        <v>59</v>
      </c>
      <c r="G55" s="306"/>
      <c r="H55" s="314"/>
      <c r="I55" s="307"/>
      <c r="J55" s="305"/>
      <c r="K55" s="306"/>
      <c r="L55" s="314"/>
      <c r="M55" s="307"/>
      <c r="N55" s="86"/>
      <c r="O55" s="86"/>
      <c r="P55" s="86"/>
      <c r="Q55" s="86"/>
      <c r="R55" s="86"/>
      <c r="S55" s="86"/>
      <c r="T55" s="86"/>
      <c r="U55" s="86"/>
    </row>
    <row r="56" spans="1:21" x14ac:dyDescent="0.25">
      <c r="A56" s="336" t="s">
        <v>388</v>
      </c>
      <c r="B56" s="340"/>
      <c r="C56" s="169"/>
      <c r="D56" s="340"/>
      <c r="E56" s="86"/>
      <c r="F56" s="162">
        <v>60</v>
      </c>
      <c r="G56" s="306"/>
      <c r="H56" s="314"/>
      <c r="I56" s="307"/>
      <c r="J56" s="305"/>
      <c r="K56" s="306"/>
      <c r="L56" s="314"/>
      <c r="M56" s="307"/>
      <c r="N56" s="86"/>
      <c r="O56" s="86"/>
      <c r="P56" s="86"/>
      <c r="Q56" s="86"/>
      <c r="R56" s="86"/>
      <c r="S56" s="86"/>
      <c r="T56" s="86"/>
      <c r="U56" s="86"/>
    </row>
    <row r="57" spans="1:21" x14ac:dyDescent="0.25">
      <c r="A57" s="336" t="s">
        <v>389</v>
      </c>
      <c r="B57" s="340"/>
      <c r="C57" s="169"/>
      <c r="D57" s="340"/>
      <c r="E57" s="86"/>
      <c r="F57" s="162">
        <v>61</v>
      </c>
      <c r="G57" s="306"/>
      <c r="H57" s="314"/>
      <c r="I57" s="307"/>
      <c r="J57" s="305"/>
      <c r="K57" s="306"/>
      <c r="L57" s="314"/>
      <c r="M57" s="307"/>
      <c r="N57" s="86"/>
      <c r="O57" s="86"/>
      <c r="P57" s="86"/>
      <c r="Q57" s="86"/>
      <c r="R57" s="86"/>
      <c r="S57" s="86"/>
      <c r="T57" s="86"/>
      <c r="U57" s="86"/>
    </row>
    <row r="58" spans="1:21" x14ac:dyDescent="0.25">
      <c r="A58" s="336" t="s">
        <v>390</v>
      </c>
      <c r="B58" s="340"/>
      <c r="C58" s="169"/>
      <c r="D58" s="340"/>
      <c r="E58" s="86"/>
      <c r="F58" s="162">
        <v>62</v>
      </c>
      <c r="G58" s="306"/>
      <c r="H58" s="314"/>
      <c r="I58" s="307"/>
      <c r="J58" s="305"/>
      <c r="K58" s="306"/>
      <c r="L58" s="314"/>
      <c r="M58" s="307"/>
      <c r="N58" s="86"/>
      <c r="O58" s="86"/>
      <c r="P58" s="86"/>
      <c r="Q58" s="86"/>
      <c r="R58" s="86"/>
      <c r="S58" s="86"/>
      <c r="T58" s="86"/>
      <c r="U58" s="86"/>
    </row>
    <row r="59" spans="1:21" x14ac:dyDescent="0.25">
      <c r="A59" s="336" t="s">
        <v>391</v>
      </c>
      <c r="B59" s="340"/>
      <c r="C59" s="169"/>
      <c r="D59" s="340"/>
      <c r="E59" s="86"/>
      <c r="F59" s="162">
        <v>63</v>
      </c>
      <c r="G59" s="306"/>
      <c r="H59" s="314"/>
      <c r="I59" s="307"/>
      <c r="J59" s="305"/>
      <c r="K59" s="306"/>
      <c r="L59" s="314"/>
      <c r="M59" s="307"/>
      <c r="N59" s="86"/>
      <c r="O59" s="86"/>
      <c r="P59" s="86"/>
      <c r="Q59" s="86"/>
      <c r="R59" s="86"/>
      <c r="S59" s="86"/>
      <c r="T59" s="86"/>
      <c r="U59" s="86"/>
    </row>
    <row r="60" spans="1:21" x14ac:dyDescent="0.25">
      <c r="A60" s="336" t="s">
        <v>392</v>
      </c>
      <c r="B60" s="340"/>
      <c r="C60" s="169"/>
      <c r="D60" s="340"/>
      <c r="E60" s="86"/>
      <c r="F60" s="162">
        <v>64</v>
      </c>
      <c r="G60" s="306"/>
      <c r="H60" s="314"/>
      <c r="I60" s="307"/>
      <c r="J60" s="305"/>
      <c r="K60" s="306"/>
      <c r="L60" s="314"/>
      <c r="M60" s="307"/>
      <c r="N60" s="86"/>
      <c r="O60" s="86"/>
      <c r="P60" s="86"/>
      <c r="Q60" s="86"/>
      <c r="R60" s="86"/>
      <c r="S60" s="86"/>
      <c r="T60" s="86"/>
      <c r="U60" s="86"/>
    </row>
    <row r="61" spans="1:21" x14ac:dyDescent="0.25">
      <c r="A61" s="336" t="s">
        <v>393</v>
      </c>
      <c r="B61" s="340"/>
      <c r="C61" s="169"/>
      <c r="D61" s="340"/>
      <c r="E61" s="86"/>
      <c r="F61" s="162">
        <v>65</v>
      </c>
      <c r="G61" s="306"/>
      <c r="H61" s="314"/>
      <c r="I61" s="307"/>
      <c r="J61" s="305"/>
      <c r="K61" s="306"/>
      <c r="L61" s="314"/>
      <c r="M61" s="307"/>
      <c r="N61" s="86"/>
      <c r="O61" s="86"/>
      <c r="P61" s="86"/>
      <c r="Q61" s="86"/>
      <c r="R61" s="86"/>
      <c r="S61" s="86"/>
      <c r="T61" s="86"/>
      <c r="U61" s="86"/>
    </row>
    <row r="62" spans="1:21" x14ac:dyDescent="0.25">
      <c r="A62" s="336" t="s">
        <v>394</v>
      </c>
      <c r="B62" s="340"/>
      <c r="C62" s="169"/>
      <c r="D62" s="340"/>
      <c r="E62" s="86"/>
      <c r="F62" s="162">
        <v>66</v>
      </c>
      <c r="G62" s="306"/>
      <c r="H62" s="314"/>
      <c r="I62" s="307"/>
      <c r="J62" s="305"/>
      <c r="K62" s="306"/>
      <c r="L62" s="314"/>
      <c r="M62" s="307"/>
      <c r="N62" s="86"/>
      <c r="O62" s="86"/>
      <c r="P62" s="86"/>
      <c r="Q62" s="86"/>
      <c r="R62" s="86"/>
      <c r="S62" s="86"/>
      <c r="T62" s="86"/>
      <c r="U62" s="86"/>
    </row>
    <row r="63" spans="1:21" x14ac:dyDescent="0.25">
      <c r="A63" s="336" t="s">
        <v>395</v>
      </c>
      <c r="B63" s="340"/>
      <c r="C63" s="169"/>
      <c r="D63" s="340"/>
      <c r="E63" s="86"/>
      <c r="F63" s="162">
        <v>67</v>
      </c>
      <c r="G63" s="306"/>
      <c r="H63" s="314"/>
      <c r="I63" s="307"/>
      <c r="J63" s="305"/>
      <c r="K63" s="306"/>
      <c r="L63" s="314"/>
      <c r="M63" s="307"/>
      <c r="N63" s="86"/>
      <c r="O63" s="86"/>
      <c r="P63" s="86"/>
      <c r="Q63" s="86"/>
      <c r="R63" s="86"/>
      <c r="S63" s="86"/>
      <c r="T63" s="86"/>
      <c r="U63" s="86"/>
    </row>
    <row r="64" spans="1:21" x14ac:dyDescent="0.25">
      <c r="A64" s="336" t="s">
        <v>396</v>
      </c>
      <c r="B64" s="340"/>
      <c r="C64" s="169"/>
      <c r="D64" s="340"/>
      <c r="E64" s="86"/>
      <c r="F64" s="162">
        <v>68</v>
      </c>
      <c r="G64" s="306"/>
      <c r="H64" s="314"/>
      <c r="I64" s="307"/>
      <c r="J64" s="305"/>
      <c r="K64" s="306"/>
      <c r="L64" s="314"/>
      <c r="M64" s="307"/>
      <c r="N64" s="86"/>
      <c r="O64" s="86"/>
      <c r="P64" s="86"/>
      <c r="Q64" s="86"/>
      <c r="R64" s="86"/>
      <c r="S64" s="86"/>
      <c r="T64" s="86"/>
      <c r="U64" s="86"/>
    </row>
    <row r="65" spans="1:21" x14ac:dyDescent="0.25">
      <c r="A65" s="336" t="s">
        <v>397</v>
      </c>
      <c r="B65" s="340"/>
      <c r="C65" s="169"/>
      <c r="D65" s="340"/>
      <c r="E65" s="86"/>
      <c r="F65" s="162">
        <v>69</v>
      </c>
      <c r="G65" s="306"/>
      <c r="H65" s="314"/>
      <c r="I65" s="307"/>
      <c r="J65" s="305"/>
      <c r="K65" s="306"/>
      <c r="L65" s="314"/>
      <c r="M65" s="307"/>
      <c r="N65" s="86"/>
      <c r="O65" s="86"/>
      <c r="P65" s="86"/>
      <c r="Q65" s="86"/>
      <c r="R65" s="86"/>
      <c r="S65" s="86"/>
      <c r="T65" s="86"/>
      <c r="U65" s="86"/>
    </row>
    <row r="66" spans="1:21" ht="15.75" thickBot="1" x14ac:dyDescent="0.3">
      <c r="A66" s="337" t="s">
        <v>398</v>
      </c>
      <c r="B66" s="341"/>
      <c r="C66" s="169"/>
      <c r="D66" s="341"/>
      <c r="E66" s="86"/>
      <c r="F66" s="163" t="s">
        <v>325</v>
      </c>
      <c r="G66" s="308"/>
      <c r="H66" s="458"/>
      <c r="I66" s="309"/>
      <c r="J66" s="305"/>
      <c r="K66" s="308"/>
      <c r="L66" s="458"/>
      <c r="M66" s="309"/>
      <c r="N66" s="86"/>
      <c r="O66" s="86"/>
      <c r="P66" s="86"/>
      <c r="Q66" s="86"/>
      <c r="R66" s="86"/>
      <c r="S66" s="86"/>
      <c r="T66" s="86"/>
      <c r="U66" s="86"/>
    </row>
    <row r="67" spans="1:21" ht="15.75" thickBot="1" x14ac:dyDescent="0.3">
      <c r="A67" s="334" t="s">
        <v>323</v>
      </c>
      <c r="B67" s="339">
        <f>SUM(B15:B66)</f>
        <v>0</v>
      </c>
      <c r="C67" s="169"/>
      <c r="D67" s="339">
        <f>SUM(D15:D66)</f>
        <v>0</v>
      </c>
      <c r="E67" s="86"/>
      <c r="F67" s="173" t="s">
        <v>323</v>
      </c>
      <c r="G67" s="310">
        <f>SUM(G15:G66)</f>
        <v>0</v>
      </c>
      <c r="H67" s="468">
        <f>SUM(H15:H66)</f>
        <v>0</v>
      </c>
      <c r="I67" s="311">
        <f t="shared" ref="I67:M67" si="1">SUM(I15:I66)</f>
        <v>0</v>
      </c>
      <c r="J67" s="305"/>
      <c r="K67" s="310">
        <f t="shared" si="1"/>
        <v>0</v>
      </c>
      <c r="L67" s="468">
        <f t="shared" si="1"/>
        <v>0</v>
      </c>
      <c r="M67" s="311">
        <f t="shared" si="1"/>
        <v>0</v>
      </c>
      <c r="N67" s="86"/>
    </row>
  </sheetData>
  <mergeCells count="19">
    <mergeCell ref="O29:U32"/>
    <mergeCell ref="P13:R13"/>
    <mergeCell ref="P19:R19"/>
    <mergeCell ref="S13:T13"/>
    <mergeCell ref="U13:U14"/>
    <mergeCell ref="P17:R17"/>
    <mergeCell ref="P18:R18"/>
    <mergeCell ref="O12:U12"/>
    <mergeCell ref="D13:D14"/>
    <mergeCell ref="F13:F14"/>
    <mergeCell ref="G13:I13"/>
    <mergeCell ref="O21:U28"/>
    <mergeCell ref="K13:M13"/>
    <mergeCell ref="A13:A14"/>
    <mergeCell ref="B13:B14"/>
    <mergeCell ref="A9:M9"/>
    <mergeCell ref="A10:M10"/>
    <mergeCell ref="A12:D12"/>
    <mergeCell ref="F12:M12"/>
  </mergeCells>
  <dataValidations count="1">
    <dataValidation type="whole" operator="greaterThanOrEqual" allowBlank="1" showInputMessage="1" showErrorMessage="1" error="Please enter a whole number greater than or equal to 0." sqref="D15:D41 B15:B41 G15:I66 K15:M66 P15:T19" xr:uid="{00000000-0002-0000-0800-000000000000}">
      <formula1>0</formula1>
    </dataValidation>
  </dataValidations>
  <pageMargins left="0.7" right="0.7" top="0.75" bottom="0.75" header="0.3" footer="0.3"/>
  <pageSetup paperSize="5" scale="67"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V68"/>
  <sheetViews>
    <sheetView topLeftCell="A48" workbookViewId="0">
      <selection activeCell="O10" sqref="O10"/>
    </sheetView>
  </sheetViews>
  <sheetFormatPr defaultColWidth="9.140625" defaultRowHeight="15" x14ac:dyDescent="0.25"/>
  <cols>
    <col min="1" max="1" width="13.7109375" style="87" customWidth="1"/>
    <col min="2" max="2" width="10.7109375" style="87" customWidth="1"/>
    <col min="3" max="3" width="2.85546875" style="170" customWidth="1"/>
    <col min="4" max="4" width="10.7109375" style="87" customWidth="1"/>
    <col min="5" max="5" width="9.140625" style="87" customWidth="1"/>
    <col min="6" max="9" width="10.7109375" style="87" customWidth="1"/>
    <col min="10" max="10" width="2.85546875" style="87" customWidth="1"/>
    <col min="11" max="13" width="10.7109375" style="87" customWidth="1"/>
    <col min="14" max="14" width="9.140625" style="87"/>
    <col min="15" max="15" width="40.7109375" style="87" customWidth="1"/>
    <col min="16" max="21" width="10.7109375" style="87" customWidth="1"/>
    <col min="22" max="16384" width="9.140625" style="87"/>
  </cols>
  <sheetData>
    <row r="1" spans="1:22" s="85" customFormat="1" ht="15" customHeight="1" x14ac:dyDescent="0.25">
      <c r="C1" s="167"/>
    </row>
    <row r="2" spans="1:22" s="85" customFormat="1" ht="15" customHeight="1" x14ac:dyDescent="0.25">
      <c r="C2" s="167"/>
    </row>
    <row r="3" spans="1:22" s="85" customFormat="1" ht="15" customHeight="1" x14ac:dyDescent="0.25">
      <c r="C3" s="167"/>
    </row>
    <row r="4" spans="1:22" s="85" customFormat="1" ht="15" customHeight="1" x14ac:dyDescent="0.25">
      <c r="C4" s="167"/>
    </row>
    <row r="5" spans="1:22" s="85" customFormat="1" ht="15" customHeight="1" x14ac:dyDescent="0.25">
      <c r="C5" s="167"/>
    </row>
    <row r="6" spans="1:22" s="85" customFormat="1" ht="15" customHeight="1" x14ac:dyDescent="0.25">
      <c r="C6" s="167"/>
    </row>
    <row r="7" spans="1:22" s="85" customFormat="1" ht="15" hidden="1" customHeight="1" x14ac:dyDescent="0.25">
      <c r="C7" s="167"/>
    </row>
    <row r="8" spans="1:22" s="85" customFormat="1" ht="15" hidden="1" customHeight="1" x14ac:dyDescent="0.25">
      <c r="C8" s="167"/>
    </row>
    <row r="9" spans="1:22" ht="18.75" x14ac:dyDescent="0.25">
      <c r="A9" s="1172" t="s">
        <v>363</v>
      </c>
      <c r="B9" s="1172"/>
      <c r="C9" s="1172"/>
      <c r="D9" s="1172"/>
      <c r="E9" s="1172"/>
      <c r="F9" s="1172"/>
      <c r="G9" s="1172"/>
      <c r="H9" s="1172"/>
      <c r="I9" s="1172"/>
      <c r="J9" s="1172"/>
      <c r="K9" s="1172"/>
      <c r="L9" s="1172"/>
      <c r="M9" s="1172"/>
      <c r="N9" s="86"/>
      <c r="O9" s="86"/>
      <c r="P9" s="86"/>
      <c r="Q9" s="86"/>
      <c r="R9" s="86"/>
      <c r="S9" s="86"/>
      <c r="T9" s="86"/>
      <c r="U9" s="86"/>
      <c r="V9" s="566"/>
    </row>
    <row r="10" spans="1:22" ht="18.75" x14ac:dyDescent="0.25">
      <c r="A10" s="1228" t="s">
        <v>610</v>
      </c>
      <c r="B10" s="1228"/>
      <c r="C10" s="1228"/>
      <c r="D10" s="1228"/>
      <c r="E10" s="1228"/>
      <c r="F10" s="1228"/>
      <c r="G10" s="1228"/>
      <c r="H10" s="1228"/>
      <c r="I10" s="1228"/>
      <c r="J10" s="920"/>
      <c r="K10" s="920"/>
      <c r="L10" s="920"/>
      <c r="M10" s="920"/>
      <c r="N10" s="86"/>
      <c r="O10" s="86"/>
      <c r="P10" s="86"/>
      <c r="Q10" s="86"/>
      <c r="R10" s="86"/>
      <c r="S10" s="86"/>
      <c r="T10" s="86"/>
      <c r="U10" s="86"/>
      <c r="V10" s="566"/>
    </row>
    <row r="11" spans="1:22" ht="18.75" x14ac:dyDescent="0.25">
      <c r="A11" s="929" t="s">
        <v>903</v>
      </c>
      <c r="B11" s="928"/>
      <c r="C11" s="928"/>
      <c r="D11" s="928"/>
      <c r="E11" s="928"/>
      <c r="F11" s="928"/>
      <c r="G11" s="928"/>
      <c r="H11" s="928"/>
      <c r="I11" s="928"/>
      <c r="J11" s="920"/>
      <c r="K11" s="920"/>
      <c r="L11" s="920"/>
      <c r="M11" s="920"/>
      <c r="N11" s="566"/>
      <c r="O11" s="566"/>
      <c r="P11" s="566"/>
      <c r="Q11" s="566"/>
      <c r="R11" s="566"/>
      <c r="S11" s="566"/>
      <c r="T11" s="566"/>
      <c r="U11" s="566"/>
      <c r="V11" s="566"/>
    </row>
    <row r="12" spans="1:22" x14ac:dyDescent="0.25">
      <c r="A12" s="86"/>
      <c r="B12" s="86"/>
      <c r="C12" s="168"/>
      <c r="D12" s="86"/>
      <c r="E12" s="86"/>
      <c r="F12" s="86"/>
      <c r="G12" s="86"/>
      <c r="H12" s="86"/>
      <c r="I12" s="86"/>
      <c r="J12" s="86"/>
      <c r="K12" s="86"/>
      <c r="L12" s="86"/>
      <c r="M12" s="86"/>
      <c r="N12" s="86"/>
      <c r="O12" s="86"/>
      <c r="P12" s="86"/>
      <c r="Q12" s="86"/>
      <c r="R12" s="86"/>
      <c r="S12" s="86"/>
      <c r="T12" s="86"/>
      <c r="U12" s="86"/>
      <c r="V12" s="566"/>
    </row>
    <row r="13" spans="1:22" ht="45" customHeight="1" thickBot="1" x14ac:dyDescent="0.3">
      <c r="A13" s="1173" t="s">
        <v>876</v>
      </c>
      <c r="B13" s="1173"/>
      <c r="C13" s="1173"/>
      <c r="D13" s="1173"/>
      <c r="E13" s="566"/>
      <c r="F13" s="1173" t="s">
        <v>877</v>
      </c>
      <c r="G13" s="1173"/>
      <c r="H13" s="1173"/>
      <c r="I13" s="1173"/>
      <c r="J13" s="1173"/>
      <c r="K13" s="1173"/>
      <c r="L13" s="1173"/>
      <c r="M13" s="1173"/>
      <c r="N13" s="566"/>
      <c r="O13" s="1173" t="s">
        <v>952</v>
      </c>
      <c r="P13" s="1174"/>
      <c r="Q13" s="1174"/>
      <c r="R13" s="1174"/>
      <c r="S13" s="1174"/>
      <c r="T13" s="1174"/>
      <c r="U13" s="1174"/>
      <c r="V13" s="566"/>
    </row>
    <row r="14" spans="1:22" x14ac:dyDescent="0.25">
      <c r="A14" s="1170"/>
      <c r="B14" s="1170" t="s">
        <v>167</v>
      </c>
      <c r="C14" s="169"/>
      <c r="D14" s="1170" t="s">
        <v>333</v>
      </c>
      <c r="E14" s="86"/>
      <c r="F14" s="1170"/>
      <c r="G14" s="1177" t="s">
        <v>167</v>
      </c>
      <c r="H14" s="1178"/>
      <c r="I14" s="1179"/>
      <c r="J14" s="86"/>
      <c r="K14" s="1177" t="s">
        <v>333</v>
      </c>
      <c r="L14" s="1178"/>
      <c r="M14" s="1179"/>
      <c r="N14" s="86"/>
      <c r="O14" s="393" t="s">
        <v>440</v>
      </c>
      <c r="P14" s="1177" t="s">
        <v>331</v>
      </c>
      <c r="Q14" s="1178"/>
      <c r="R14" s="1179"/>
      <c r="S14" s="1177" t="s">
        <v>332</v>
      </c>
      <c r="T14" s="1179"/>
      <c r="U14" s="1170" t="s">
        <v>323</v>
      </c>
      <c r="V14" s="566"/>
    </row>
    <row r="15" spans="1:22" ht="26.25" thickBot="1" x14ac:dyDescent="0.3">
      <c r="A15" s="1171"/>
      <c r="B15" s="1171"/>
      <c r="C15" s="169"/>
      <c r="D15" s="1171"/>
      <c r="E15" s="86"/>
      <c r="F15" s="1171"/>
      <c r="G15" s="164" t="s">
        <v>171</v>
      </c>
      <c r="H15" s="466" t="s">
        <v>170</v>
      </c>
      <c r="I15" s="469" t="s">
        <v>476</v>
      </c>
      <c r="J15" s="86"/>
      <c r="K15" s="164" t="s">
        <v>171</v>
      </c>
      <c r="L15" s="466" t="s">
        <v>170</v>
      </c>
      <c r="M15" s="469" t="s">
        <v>476</v>
      </c>
      <c r="N15" s="86"/>
      <c r="O15" s="414" t="s">
        <v>441</v>
      </c>
      <c r="P15" s="161" t="s">
        <v>326</v>
      </c>
      <c r="Q15" s="165" t="s">
        <v>327</v>
      </c>
      <c r="R15" s="166" t="s">
        <v>328</v>
      </c>
      <c r="S15" s="29" t="s">
        <v>366</v>
      </c>
      <c r="T15" s="166" t="s">
        <v>330</v>
      </c>
      <c r="U15" s="1171"/>
      <c r="V15" s="566"/>
    </row>
    <row r="16" spans="1:22" x14ac:dyDescent="0.25">
      <c r="A16" s="47" t="s">
        <v>297</v>
      </c>
      <c r="B16" s="299"/>
      <c r="C16" s="300"/>
      <c r="D16" s="299"/>
      <c r="E16" s="86"/>
      <c r="F16" s="47" t="s">
        <v>324</v>
      </c>
      <c r="G16" s="303"/>
      <c r="H16" s="467"/>
      <c r="I16" s="304"/>
      <c r="J16" s="305"/>
      <c r="K16" s="303"/>
      <c r="L16" s="467"/>
      <c r="M16" s="304"/>
      <c r="N16" s="86"/>
      <c r="O16" s="162" t="s">
        <v>239</v>
      </c>
      <c r="P16" s="306"/>
      <c r="Q16" s="314"/>
      <c r="R16" s="315"/>
      <c r="S16" s="306"/>
      <c r="T16" s="315"/>
      <c r="U16" s="316">
        <f t="shared" ref="U16:U17" si="0">SUM(P16:T16)</f>
        <v>0</v>
      </c>
      <c r="V16" s="566"/>
    </row>
    <row r="17" spans="1:22" x14ac:dyDescent="0.25">
      <c r="A17" s="162" t="s">
        <v>298</v>
      </c>
      <c r="B17" s="301"/>
      <c r="C17" s="300"/>
      <c r="D17" s="301"/>
      <c r="E17" s="86"/>
      <c r="F17" s="162">
        <v>20</v>
      </c>
      <c r="G17" s="306"/>
      <c r="H17" s="314"/>
      <c r="I17" s="307"/>
      <c r="J17" s="305"/>
      <c r="K17" s="306"/>
      <c r="L17" s="314"/>
      <c r="M17" s="307"/>
      <c r="N17" s="86"/>
      <c r="O17" s="163" t="s">
        <v>329</v>
      </c>
      <c r="P17" s="308"/>
      <c r="Q17" s="419"/>
      <c r="R17" s="420"/>
      <c r="S17" s="308"/>
      <c r="T17" s="420"/>
      <c r="U17" s="422">
        <f t="shared" si="0"/>
        <v>0</v>
      </c>
      <c r="V17" s="566"/>
    </row>
    <row r="18" spans="1:22" x14ac:dyDescent="0.25">
      <c r="A18" s="162" t="s">
        <v>299</v>
      </c>
      <c r="B18" s="301"/>
      <c r="C18" s="300"/>
      <c r="D18" s="301"/>
      <c r="E18" s="86"/>
      <c r="F18" s="162">
        <v>21</v>
      </c>
      <c r="G18" s="306"/>
      <c r="H18" s="314"/>
      <c r="I18" s="307"/>
      <c r="J18" s="305"/>
      <c r="K18" s="306"/>
      <c r="L18" s="314"/>
      <c r="M18" s="307"/>
      <c r="N18" s="86"/>
      <c r="O18" s="394" t="s">
        <v>442</v>
      </c>
      <c r="P18" s="1169"/>
      <c r="Q18" s="1048"/>
      <c r="R18" s="1069"/>
      <c r="S18" s="415"/>
      <c r="T18" s="416"/>
      <c r="U18" s="316">
        <f>SUM(P18:T18)</f>
        <v>0</v>
      </c>
      <c r="V18" s="566"/>
    </row>
    <row r="19" spans="1:22" x14ac:dyDescent="0.25">
      <c r="A19" s="162" t="s">
        <v>300</v>
      </c>
      <c r="B19" s="301"/>
      <c r="C19" s="300"/>
      <c r="D19" s="301"/>
      <c r="E19" s="86"/>
      <c r="F19" s="162">
        <v>22</v>
      </c>
      <c r="G19" s="306"/>
      <c r="H19" s="314"/>
      <c r="I19" s="307"/>
      <c r="J19" s="305"/>
      <c r="K19" s="306"/>
      <c r="L19" s="314"/>
      <c r="M19" s="307"/>
      <c r="N19" s="86"/>
      <c r="O19" s="441" t="s">
        <v>443</v>
      </c>
      <c r="P19" s="1169"/>
      <c r="Q19" s="1048"/>
      <c r="R19" s="1069"/>
      <c r="S19" s="415"/>
      <c r="T19" s="416"/>
      <c r="U19" s="316">
        <f>SUM(P19:T19)</f>
        <v>0</v>
      </c>
      <c r="V19" s="566"/>
    </row>
    <row r="20" spans="1:22" ht="15.75" thickBot="1" x14ac:dyDescent="0.3">
      <c r="A20" s="162" t="s">
        <v>301</v>
      </c>
      <c r="B20" s="301"/>
      <c r="C20" s="300"/>
      <c r="D20" s="301"/>
      <c r="E20" s="86"/>
      <c r="F20" s="162">
        <v>23</v>
      </c>
      <c r="G20" s="306"/>
      <c r="H20" s="314"/>
      <c r="I20" s="307"/>
      <c r="J20" s="305"/>
      <c r="K20" s="306"/>
      <c r="L20" s="314"/>
      <c r="M20" s="307"/>
      <c r="N20" s="86"/>
      <c r="O20" s="451" t="s">
        <v>467</v>
      </c>
      <c r="P20" s="1167"/>
      <c r="Q20" s="1058"/>
      <c r="R20" s="1168"/>
      <c r="S20" s="417"/>
      <c r="T20" s="418"/>
      <c r="U20" s="317">
        <f>SUM(P20:T20)</f>
        <v>0</v>
      </c>
      <c r="V20" s="566"/>
    </row>
    <row r="21" spans="1:22" x14ac:dyDescent="0.25">
      <c r="A21" s="162" t="s">
        <v>302</v>
      </c>
      <c r="B21" s="301"/>
      <c r="C21" s="300"/>
      <c r="D21" s="301"/>
      <c r="E21" s="86"/>
      <c r="F21" s="162">
        <v>24</v>
      </c>
      <c r="G21" s="306"/>
      <c r="H21" s="314"/>
      <c r="I21" s="307"/>
      <c r="J21" s="305"/>
      <c r="K21" s="306"/>
      <c r="L21" s="314"/>
      <c r="M21" s="307"/>
      <c r="N21" s="86"/>
      <c r="O21" s="86"/>
      <c r="P21" s="86"/>
      <c r="Q21" s="86"/>
      <c r="R21" s="86"/>
      <c r="S21" s="86"/>
      <c r="T21" s="86"/>
      <c r="U21" s="86"/>
      <c r="V21" s="566"/>
    </row>
    <row r="22" spans="1:22" ht="15.75" thickBot="1" x14ac:dyDescent="0.3">
      <c r="A22" s="162" t="s">
        <v>303</v>
      </c>
      <c r="B22" s="301"/>
      <c r="C22" s="300"/>
      <c r="D22" s="301"/>
      <c r="E22" s="86"/>
      <c r="F22" s="162">
        <v>25</v>
      </c>
      <c r="G22" s="306"/>
      <c r="H22" s="314"/>
      <c r="I22" s="307"/>
      <c r="J22" s="305"/>
      <c r="K22" s="306"/>
      <c r="L22" s="314"/>
      <c r="M22" s="307"/>
      <c r="N22" s="86"/>
      <c r="O22" s="86"/>
      <c r="P22" s="86"/>
      <c r="Q22" s="86"/>
      <c r="R22" s="86"/>
      <c r="S22" s="86"/>
      <c r="T22" s="566"/>
      <c r="U22" s="566"/>
      <c r="V22" s="566"/>
    </row>
    <row r="23" spans="1:22" ht="15" customHeight="1" x14ac:dyDescent="0.25">
      <c r="A23" s="162" t="s">
        <v>304</v>
      </c>
      <c r="B23" s="301"/>
      <c r="C23" s="300"/>
      <c r="D23" s="301"/>
      <c r="E23" s="86"/>
      <c r="F23" s="162">
        <v>26</v>
      </c>
      <c r="G23" s="306"/>
      <c r="H23" s="314"/>
      <c r="I23" s="307"/>
      <c r="J23" s="305"/>
      <c r="K23" s="306"/>
      <c r="L23" s="314"/>
      <c r="M23" s="307"/>
      <c r="N23" s="86"/>
      <c r="O23" s="1158" t="s">
        <v>933</v>
      </c>
      <c r="P23" s="1159"/>
      <c r="Q23" s="1159"/>
      <c r="R23" s="1159"/>
      <c r="S23" s="1159"/>
      <c r="T23" s="1159"/>
      <c r="U23" s="1160"/>
      <c r="V23" s="566"/>
    </row>
    <row r="24" spans="1:22" ht="15" customHeight="1" x14ac:dyDescent="0.25">
      <c r="A24" s="162" t="s">
        <v>305</v>
      </c>
      <c r="B24" s="301"/>
      <c r="C24" s="300"/>
      <c r="D24" s="301"/>
      <c r="E24" s="86"/>
      <c r="F24" s="162">
        <v>27</v>
      </c>
      <c r="G24" s="306"/>
      <c r="H24" s="314"/>
      <c r="I24" s="307"/>
      <c r="J24" s="305"/>
      <c r="K24" s="306"/>
      <c r="L24" s="314"/>
      <c r="M24" s="307"/>
      <c r="N24" s="86"/>
      <c r="O24" s="1161"/>
      <c r="P24" s="1162"/>
      <c r="Q24" s="1162"/>
      <c r="R24" s="1162"/>
      <c r="S24" s="1162"/>
      <c r="T24" s="1162"/>
      <c r="U24" s="1163"/>
      <c r="V24" s="566"/>
    </row>
    <row r="25" spans="1:22" ht="15" customHeight="1" x14ac:dyDescent="0.25">
      <c r="A25" s="162" t="s">
        <v>306</v>
      </c>
      <c r="B25" s="301"/>
      <c r="C25" s="300"/>
      <c r="D25" s="301"/>
      <c r="E25" s="86"/>
      <c r="F25" s="162">
        <v>28</v>
      </c>
      <c r="G25" s="306"/>
      <c r="H25" s="314"/>
      <c r="I25" s="307"/>
      <c r="J25" s="305"/>
      <c r="K25" s="306"/>
      <c r="L25" s="314"/>
      <c r="M25" s="307"/>
      <c r="N25" s="86"/>
      <c r="O25" s="1161"/>
      <c r="P25" s="1162"/>
      <c r="Q25" s="1162"/>
      <c r="R25" s="1162"/>
      <c r="S25" s="1162"/>
      <c r="T25" s="1162"/>
      <c r="U25" s="1163"/>
      <c r="V25" s="566"/>
    </row>
    <row r="26" spans="1:22" ht="15" customHeight="1" x14ac:dyDescent="0.25">
      <c r="A26" s="162" t="s">
        <v>307</v>
      </c>
      <c r="B26" s="301"/>
      <c r="C26" s="300"/>
      <c r="D26" s="301"/>
      <c r="E26" s="86"/>
      <c r="F26" s="162">
        <v>29</v>
      </c>
      <c r="G26" s="306"/>
      <c r="H26" s="314"/>
      <c r="I26" s="307"/>
      <c r="J26" s="305"/>
      <c r="K26" s="306"/>
      <c r="L26" s="314"/>
      <c r="M26" s="307"/>
      <c r="N26" s="86"/>
      <c r="O26" s="1161"/>
      <c r="P26" s="1162"/>
      <c r="Q26" s="1162"/>
      <c r="R26" s="1162"/>
      <c r="S26" s="1162"/>
      <c r="T26" s="1162"/>
      <c r="U26" s="1163"/>
      <c r="V26" s="566"/>
    </row>
    <row r="27" spans="1:22" ht="15" customHeight="1" x14ac:dyDescent="0.25">
      <c r="A27" s="162" t="s">
        <v>308</v>
      </c>
      <c r="B27" s="301"/>
      <c r="C27" s="300"/>
      <c r="D27" s="301"/>
      <c r="E27" s="86"/>
      <c r="F27" s="162">
        <v>30</v>
      </c>
      <c r="G27" s="306"/>
      <c r="H27" s="314"/>
      <c r="I27" s="307"/>
      <c r="J27" s="305"/>
      <c r="K27" s="306"/>
      <c r="L27" s="314"/>
      <c r="M27" s="307"/>
      <c r="N27" s="86"/>
      <c r="O27" s="1161"/>
      <c r="P27" s="1162"/>
      <c r="Q27" s="1162"/>
      <c r="R27" s="1162"/>
      <c r="S27" s="1162"/>
      <c r="T27" s="1162"/>
      <c r="U27" s="1163"/>
      <c r="V27" s="566"/>
    </row>
    <row r="28" spans="1:22" ht="15" customHeight="1" x14ac:dyDescent="0.25">
      <c r="A28" s="162" t="s">
        <v>309</v>
      </c>
      <c r="B28" s="301"/>
      <c r="C28" s="300"/>
      <c r="D28" s="301"/>
      <c r="E28" s="86"/>
      <c r="F28" s="162">
        <v>31</v>
      </c>
      <c r="G28" s="306"/>
      <c r="H28" s="314"/>
      <c r="I28" s="307"/>
      <c r="J28" s="305"/>
      <c r="K28" s="306"/>
      <c r="L28" s="314"/>
      <c r="M28" s="307"/>
      <c r="N28" s="86"/>
      <c r="O28" s="1161"/>
      <c r="P28" s="1162"/>
      <c r="Q28" s="1162"/>
      <c r="R28" s="1162"/>
      <c r="S28" s="1162"/>
      <c r="T28" s="1162"/>
      <c r="U28" s="1163"/>
      <c r="V28" s="566"/>
    </row>
    <row r="29" spans="1:22" ht="15" customHeight="1" x14ac:dyDescent="0.25">
      <c r="A29" s="162" t="s">
        <v>310</v>
      </c>
      <c r="B29" s="301"/>
      <c r="C29" s="300"/>
      <c r="D29" s="301"/>
      <c r="E29" s="86"/>
      <c r="F29" s="162">
        <v>32</v>
      </c>
      <c r="G29" s="306"/>
      <c r="H29" s="314"/>
      <c r="I29" s="307"/>
      <c r="J29" s="305"/>
      <c r="K29" s="306"/>
      <c r="L29" s="314"/>
      <c r="M29" s="307"/>
      <c r="N29" s="86"/>
      <c r="O29" s="1161"/>
      <c r="P29" s="1162"/>
      <c r="Q29" s="1162"/>
      <c r="R29" s="1162"/>
      <c r="S29" s="1162"/>
      <c r="T29" s="1162"/>
      <c r="U29" s="1163"/>
      <c r="V29" s="566"/>
    </row>
    <row r="30" spans="1:22" ht="15.75" customHeight="1" thickBot="1" x14ac:dyDescent="0.3">
      <c r="A30" s="162" t="s">
        <v>311</v>
      </c>
      <c r="B30" s="301"/>
      <c r="C30" s="300"/>
      <c r="D30" s="301"/>
      <c r="E30" s="86"/>
      <c r="F30" s="162">
        <v>33</v>
      </c>
      <c r="G30" s="306"/>
      <c r="H30" s="314"/>
      <c r="I30" s="307"/>
      <c r="J30" s="305"/>
      <c r="K30" s="306"/>
      <c r="L30" s="314"/>
      <c r="M30" s="307"/>
      <c r="N30" s="86"/>
      <c r="O30" s="1164"/>
      <c r="P30" s="1165"/>
      <c r="Q30" s="1165"/>
      <c r="R30" s="1165"/>
      <c r="S30" s="1165"/>
      <c r="T30" s="1165"/>
      <c r="U30" s="1166"/>
      <c r="V30" s="566"/>
    </row>
    <row r="31" spans="1:22" ht="15" customHeight="1" x14ac:dyDescent="0.25">
      <c r="A31" s="162" t="s">
        <v>312</v>
      </c>
      <c r="B31" s="301"/>
      <c r="C31" s="300"/>
      <c r="D31" s="301"/>
      <c r="E31" s="86"/>
      <c r="F31" s="162">
        <v>34</v>
      </c>
      <c r="G31" s="306"/>
      <c r="H31" s="314"/>
      <c r="I31" s="307"/>
      <c r="J31" s="305"/>
      <c r="K31" s="306"/>
      <c r="L31" s="314"/>
      <c r="M31" s="307"/>
      <c r="N31" s="86"/>
      <c r="O31" s="1158" t="s">
        <v>936</v>
      </c>
      <c r="P31" s="1159"/>
      <c r="Q31" s="1159"/>
      <c r="R31" s="1159"/>
      <c r="S31" s="1159"/>
      <c r="T31" s="1159"/>
      <c r="U31" s="1160"/>
      <c r="V31" s="566"/>
    </row>
    <row r="32" spans="1:22" ht="15" customHeight="1" x14ac:dyDescent="0.25">
      <c r="A32" s="162" t="s">
        <v>313</v>
      </c>
      <c r="B32" s="301"/>
      <c r="C32" s="300"/>
      <c r="D32" s="301"/>
      <c r="E32" s="86"/>
      <c r="F32" s="162">
        <v>35</v>
      </c>
      <c r="G32" s="306"/>
      <c r="H32" s="314"/>
      <c r="I32" s="307"/>
      <c r="J32" s="305"/>
      <c r="K32" s="306"/>
      <c r="L32" s="314"/>
      <c r="M32" s="307"/>
      <c r="N32" s="86"/>
      <c r="O32" s="1161"/>
      <c r="P32" s="1162"/>
      <c r="Q32" s="1162"/>
      <c r="R32" s="1162"/>
      <c r="S32" s="1162"/>
      <c r="T32" s="1162"/>
      <c r="U32" s="1163"/>
      <c r="V32" s="566"/>
    </row>
    <row r="33" spans="1:22" ht="15" customHeight="1" x14ac:dyDescent="0.25">
      <c r="A33" s="162" t="s">
        <v>314</v>
      </c>
      <c r="B33" s="301"/>
      <c r="C33" s="300"/>
      <c r="D33" s="301"/>
      <c r="E33" s="86"/>
      <c r="F33" s="162">
        <v>36</v>
      </c>
      <c r="G33" s="306"/>
      <c r="H33" s="314"/>
      <c r="I33" s="307"/>
      <c r="J33" s="305"/>
      <c r="K33" s="306"/>
      <c r="L33" s="314"/>
      <c r="M33" s="307"/>
      <c r="N33" s="86"/>
      <c r="O33" s="1161"/>
      <c r="P33" s="1162"/>
      <c r="Q33" s="1162"/>
      <c r="R33" s="1162"/>
      <c r="S33" s="1162"/>
      <c r="T33" s="1162"/>
      <c r="U33" s="1163"/>
      <c r="V33" s="566"/>
    </row>
    <row r="34" spans="1:22" ht="15.75" customHeight="1" thickBot="1" x14ac:dyDescent="0.3">
      <c r="A34" s="162" t="s">
        <v>315</v>
      </c>
      <c r="B34" s="301"/>
      <c r="C34" s="300"/>
      <c r="D34" s="301"/>
      <c r="E34" s="86"/>
      <c r="F34" s="162">
        <v>37</v>
      </c>
      <c r="G34" s="306"/>
      <c r="H34" s="314"/>
      <c r="I34" s="307"/>
      <c r="J34" s="305"/>
      <c r="K34" s="306"/>
      <c r="L34" s="314"/>
      <c r="M34" s="307"/>
      <c r="N34" s="86"/>
      <c r="O34" s="1164"/>
      <c r="P34" s="1165"/>
      <c r="Q34" s="1165"/>
      <c r="R34" s="1165"/>
      <c r="S34" s="1165"/>
      <c r="T34" s="1165"/>
      <c r="U34" s="1166"/>
      <c r="V34" s="566"/>
    </row>
    <row r="35" spans="1:22" x14ac:dyDescent="0.25">
      <c r="A35" s="162" t="s">
        <v>316</v>
      </c>
      <c r="B35" s="301"/>
      <c r="C35" s="300"/>
      <c r="D35" s="301"/>
      <c r="E35" s="86"/>
      <c r="F35" s="162">
        <v>38</v>
      </c>
      <c r="G35" s="306"/>
      <c r="H35" s="314"/>
      <c r="I35" s="307"/>
      <c r="J35" s="305"/>
      <c r="K35" s="306"/>
      <c r="L35" s="314"/>
      <c r="M35" s="307"/>
      <c r="N35" s="86"/>
      <c r="O35" s="86"/>
      <c r="P35" s="86"/>
      <c r="Q35" s="86"/>
      <c r="R35" s="86"/>
      <c r="S35" s="86"/>
      <c r="T35" s="566"/>
      <c r="U35" s="566"/>
      <c r="V35" s="566"/>
    </row>
    <row r="36" spans="1:22" x14ac:dyDescent="0.25">
      <c r="A36" s="162" t="s">
        <v>317</v>
      </c>
      <c r="B36" s="301"/>
      <c r="C36" s="300"/>
      <c r="D36" s="301"/>
      <c r="E36" s="86"/>
      <c r="F36" s="162">
        <v>39</v>
      </c>
      <c r="G36" s="306"/>
      <c r="H36" s="314"/>
      <c r="I36" s="307"/>
      <c r="J36" s="305"/>
      <c r="K36" s="306"/>
      <c r="L36" s="314"/>
      <c r="M36" s="307"/>
      <c r="N36" s="86"/>
      <c r="O36" s="86"/>
      <c r="P36" s="86"/>
      <c r="Q36" s="86"/>
      <c r="R36" s="86"/>
      <c r="S36" s="86"/>
      <c r="T36" s="566"/>
      <c r="U36" s="566"/>
      <c r="V36" s="566"/>
    </row>
    <row r="37" spans="1:22" x14ac:dyDescent="0.25">
      <c r="A37" s="162" t="s">
        <v>318</v>
      </c>
      <c r="B37" s="301"/>
      <c r="C37" s="300"/>
      <c r="D37" s="301"/>
      <c r="E37" s="86"/>
      <c r="F37" s="162">
        <v>40</v>
      </c>
      <c r="G37" s="306"/>
      <c r="H37" s="314"/>
      <c r="I37" s="307"/>
      <c r="J37" s="305"/>
      <c r="K37" s="306"/>
      <c r="L37" s="314"/>
      <c r="M37" s="307"/>
      <c r="N37" s="86"/>
      <c r="O37" s="86"/>
      <c r="P37" s="86"/>
      <c r="Q37" s="86"/>
      <c r="R37" s="86"/>
      <c r="S37" s="86"/>
      <c r="T37" s="566"/>
      <c r="U37" s="566"/>
      <c r="V37" s="566"/>
    </row>
    <row r="38" spans="1:22" x14ac:dyDescent="0.25">
      <c r="A38" s="162" t="s">
        <v>319</v>
      </c>
      <c r="B38" s="301"/>
      <c r="C38" s="300"/>
      <c r="D38" s="301"/>
      <c r="E38" s="86"/>
      <c r="F38" s="162">
        <v>41</v>
      </c>
      <c r="G38" s="306"/>
      <c r="H38" s="314"/>
      <c r="I38" s="307"/>
      <c r="J38" s="305"/>
      <c r="K38" s="306"/>
      <c r="L38" s="314"/>
      <c r="M38" s="307"/>
      <c r="N38" s="86"/>
      <c r="O38" s="86"/>
      <c r="P38" s="86"/>
      <c r="Q38" s="86"/>
      <c r="R38" s="86"/>
      <c r="S38" s="86"/>
      <c r="T38" s="566"/>
      <c r="U38" s="566"/>
      <c r="V38" s="566"/>
    </row>
    <row r="39" spans="1:22" ht="14.45" customHeight="1" x14ac:dyDescent="0.25">
      <c r="A39" s="162" t="s">
        <v>320</v>
      </c>
      <c r="B39" s="301"/>
      <c r="C39" s="300"/>
      <c r="D39" s="301"/>
      <c r="E39" s="86"/>
      <c r="F39" s="162">
        <v>42</v>
      </c>
      <c r="G39" s="306"/>
      <c r="H39" s="314"/>
      <c r="I39" s="307"/>
      <c r="J39" s="305"/>
      <c r="K39" s="306"/>
      <c r="L39" s="314"/>
      <c r="M39" s="307"/>
      <c r="N39" s="86"/>
      <c r="O39" s="86"/>
      <c r="P39" s="86"/>
      <c r="Q39" s="86"/>
      <c r="R39" s="86"/>
      <c r="S39" s="86"/>
      <c r="T39" s="566"/>
      <c r="U39" s="566"/>
      <c r="V39" s="566"/>
    </row>
    <row r="40" spans="1:22" x14ac:dyDescent="0.25">
      <c r="A40" s="162" t="s">
        <v>321</v>
      </c>
      <c r="B40" s="301"/>
      <c r="C40" s="300"/>
      <c r="D40" s="301"/>
      <c r="E40" s="86"/>
      <c r="F40" s="162">
        <v>43</v>
      </c>
      <c r="G40" s="306"/>
      <c r="H40" s="314"/>
      <c r="I40" s="307"/>
      <c r="J40" s="305"/>
      <c r="K40" s="306"/>
      <c r="L40" s="314"/>
      <c r="M40" s="307"/>
      <c r="N40" s="86"/>
      <c r="O40" s="86"/>
      <c r="P40" s="86"/>
      <c r="Q40" s="86"/>
      <c r="R40" s="86"/>
      <c r="S40" s="86"/>
      <c r="T40" s="566"/>
      <c r="U40" s="566"/>
      <c r="V40" s="566"/>
    </row>
    <row r="41" spans="1:22" x14ac:dyDescent="0.25">
      <c r="A41" s="162" t="s">
        <v>322</v>
      </c>
      <c r="B41" s="301"/>
      <c r="C41" s="300"/>
      <c r="D41" s="301"/>
      <c r="E41" s="86"/>
      <c r="F41" s="162">
        <v>44</v>
      </c>
      <c r="G41" s="306"/>
      <c r="H41" s="314"/>
      <c r="I41" s="307"/>
      <c r="J41" s="305"/>
      <c r="K41" s="306"/>
      <c r="L41" s="314"/>
      <c r="M41" s="307"/>
      <c r="N41" s="86"/>
      <c r="O41" s="86"/>
      <c r="P41" s="86"/>
      <c r="Q41" s="86"/>
      <c r="R41" s="86"/>
      <c r="S41" s="86"/>
      <c r="T41" s="566"/>
      <c r="U41" s="566"/>
      <c r="V41" s="566"/>
    </row>
    <row r="42" spans="1:22" x14ac:dyDescent="0.25">
      <c r="A42" s="336" t="s">
        <v>373</v>
      </c>
      <c r="B42" s="301"/>
      <c r="C42" s="300"/>
      <c r="D42" s="302"/>
      <c r="E42" s="86"/>
      <c r="F42" s="162">
        <v>45</v>
      </c>
      <c r="G42" s="306"/>
      <c r="H42" s="314"/>
      <c r="I42" s="307"/>
      <c r="J42" s="305"/>
      <c r="K42" s="306"/>
      <c r="L42" s="314"/>
      <c r="M42" s="307"/>
      <c r="N42" s="86"/>
      <c r="O42" s="86"/>
      <c r="P42" s="86"/>
      <c r="Q42" s="86"/>
      <c r="R42" s="86"/>
      <c r="S42" s="86"/>
      <c r="T42" s="566"/>
      <c r="U42" s="566"/>
      <c r="V42" s="566"/>
    </row>
    <row r="43" spans="1:22" x14ac:dyDescent="0.25">
      <c r="A43" s="336" t="s">
        <v>374</v>
      </c>
      <c r="B43" s="301"/>
      <c r="C43" s="300"/>
      <c r="D43" s="301"/>
      <c r="E43" s="86"/>
      <c r="F43" s="162">
        <v>46</v>
      </c>
      <c r="G43" s="306"/>
      <c r="H43" s="314"/>
      <c r="I43" s="307"/>
      <c r="J43" s="305"/>
      <c r="K43" s="306"/>
      <c r="L43" s="314"/>
      <c r="M43" s="307"/>
      <c r="N43" s="86"/>
      <c r="O43" s="86"/>
      <c r="P43" s="86"/>
      <c r="Q43" s="86"/>
      <c r="R43" s="86"/>
      <c r="S43" s="86"/>
      <c r="T43" s="566"/>
      <c r="U43" s="566"/>
      <c r="V43" s="566"/>
    </row>
    <row r="44" spans="1:22" x14ac:dyDescent="0.25">
      <c r="A44" s="336" t="s">
        <v>375</v>
      </c>
      <c r="B44" s="340"/>
      <c r="C44" s="169"/>
      <c r="D44" s="340"/>
      <c r="E44" s="86"/>
      <c r="F44" s="162">
        <v>47</v>
      </c>
      <c r="G44" s="306"/>
      <c r="H44" s="314"/>
      <c r="I44" s="307"/>
      <c r="J44" s="305"/>
      <c r="K44" s="306"/>
      <c r="L44" s="314"/>
      <c r="M44" s="307"/>
      <c r="N44" s="86"/>
      <c r="O44" s="86"/>
      <c r="P44" s="86"/>
      <c r="Q44" s="86"/>
      <c r="R44" s="86"/>
      <c r="S44" s="86"/>
      <c r="T44" s="566"/>
      <c r="U44" s="566"/>
      <c r="V44" s="566"/>
    </row>
    <row r="45" spans="1:22" x14ac:dyDescent="0.25">
      <c r="A45" s="336" t="s">
        <v>376</v>
      </c>
      <c r="B45" s="340"/>
      <c r="C45" s="169"/>
      <c r="D45" s="340"/>
      <c r="E45" s="86"/>
      <c r="F45" s="162">
        <v>48</v>
      </c>
      <c r="G45" s="306"/>
      <c r="H45" s="314"/>
      <c r="I45" s="307"/>
      <c r="J45" s="305"/>
      <c r="K45" s="306"/>
      <c r="L45" s="314"/>
      <c r="M45" s="307"/>
      <c r="N45" s="86"/>
      <c r="O45" s="86"/>
      <c r="P45" s="86"/>
      <c r="Q45" s="86"/>
      <c r="R45" s="86"/>
      <c r="S45" s="86"/>
      <c r="T45" s="566"/>
      <c r="U45" s="566"/>
      <c r="V45" s="566"/>
    </row>
    <row r="46" spans="1:22" x14ac:dyDescent="0.25">
      <c r="A46" s="336" t="s">
        <v>377</v>
      </c>
      <c r="B46" s="340"/>
      <c r="C46" s="169"/>
      <c r="D46" s="340"/>
      <c r="E46" s="86"/>
      <c r="F46" s="162">
        <v>49</v>
      </c>
      <c r="G46" s="306"/>
      <c r="H46" s="314"/>
      <c r="I46" s="307"/>
      <c r="J46" s="305"/>
      <c r="K46" s="306"/>
      <c r="L46" s="314"/>
      <c r="M46" s="307"/>
      <c r="N46" s="86"/>
      <c r="O46" s="86"/>
      <c r="P46" s="86"/>
      <c r="Q46" s="86"/>
      <c r="R46" s="86"/>
      <c r="S46" s="86"/>
      <c r="T46" s="566"/>
      <c r="U46" s="566"/>
      <c r="V46" s="566"/>
    </row>
    <row r="47" spans="1:22" x14ac:dyDescent="0.25">
      <c r="A47" s="336" t="s">
        <v>378</v>
      </c>
      <c r="B47" s="340"/>
      <c r="C47" s="169"/>
      <c r="D47" s="340"/>
      <c r="E47" s="86"/>
      <c r="F47" s="162">
        <v>50</v>
      </c>
      <c r="G47" s="306"/>
      <c r="H47" s="314"/>
      <c r="I47" s="307"/>
      <c r="J47" s="305"/>
      <c r="K47" s="306"/>
      <c r="L47" s="314"/>
      <c r="M47" s="307"/>
      <c r="N47" s="86"/>
      <c r="O47" s="86"/>
      <c r="P47" s="86"/>
      <c r="Q47" s="86"/>
      <c r="R47" s="86"/>
      <c r="S47" s="86"/>
      <c r="T47" s="566"/>
      <c r="U47" s="566"/>
      <c r="V47" s="566"/>
    </row>
    <row r="48" spans="1:22" x14ac:dyDescent="0.25">
      <c r="A48" s="336" t="s">
        <v>379</v>
      </c>
      <c r="B48" s="340"/>
      <c r="C48" s="169"/>
      <c r="D48" s="340"/>
      <c r="E48" s="86"/>
      <c r="F48" s="162">
        <v>51</v>
      </c>
      <c r="G48" s="306"/>
      <c r="H48" s="314"/>
      <c r="I48" s="307"/>
      <c r="J48" s="305"/>
      <c r="K48" s="306"/>
      <c r="L48" s="314"/>
      <c r="M48" s="307"/>
      <c r="N48" s="86"/>
      <c r="O48" s="86"/>
      <c r="P48" s="86"/>
      <c r="Q48" s="86"/>
      <c r="R48" s="86"/>
      <c r="S48" s="86"/>
      <c r="T48" s="566"/>
      <c r="U48" s="566"/>
      <c r="V48" s="566"/>
    </row>
    <row r="49" spans="1:22" x14ac:dyDescent="0.25">
      <c r="A49" s="336" t="s">
        <v>380</v>
      </c>
      <c r="B49" s="340"/>
      <c r="C49" s="169"/>
      <c r="D49" s="340"/>
      <c r="E49" s="86"/>
      <c r="F49" s="162">
        <v>52</v>
      </c>
      <c r="G49" s="306"/>
      <c r="H49" s="314"/>
      <c r="I49" s="307"/>
      <c r="J49" s="305"/>
      <c r="K49" s="306"/>
      <c r="L49" s="314"/>
      <c r="M49" s="307"/>
      <c r="N49" s="86"/>
      <c r="O49" s="86"/>
      <c r="P49" s="86"/>
      <c r="Q49" s="86"/>
      <c r="R49" s="86"/>
      <c r="S49" s="86"/>
      <c r="T49" s="86"/>
      <c r="U49" s="86"/>
      <c r="V49" s="566"/>
    </row>
    <row r="50" spans="1:22" x14ac:dyDescent="0.25">
      <c r="A50" s="336" t="s">
        <v>381</v>
      </c>
      <c r="B50" s="340"/>
      <c r="C50" s="169"/>
      <c r="D50" s="340"/>
      <c r="E50" s="86"/>
      <c r="F50" s="162">
        <v>53</v>
      </c>
      <c r="G50" s="306"/>
      <c r="H50" s="314"/>
      <c r="I50" s="307"/>
      <c r="J50" s="305"/>
      <c r="K50" s="306"/>
      <c r="L50" s="314"/>
      <c r="M50" s="307"/>
      <c r="N50" s="86"/>
      <c r="O50" s="86"/>
      <c r="P50" s="86"/>
      <c r="Q50" s="86"/>
      <c r="R50" s="86"/>
      <c r="S50" s="86"/>
      <c r="T50" s="86"/>
      <c r="U50" s="86"/>
      <c r="V50" s="566"/>
    </row>
    <row r="51" spans="1:22" x14ac:dyDescent="0.25">
      <c r="A51" s="336" t="s">
        <v>382</v>
      </c>
      <c r="B51" s="340"/>
      <c r="C51" s="169"/>
      <c r="D51" s="340"/>
      <c r="E51" s="86"/>
      <c r="F51" s="162">
        <v>54</v>
      </c>
      <c r="G51" s="306"/>
      <c r="H51" s="314"/>
      <c r="I51" s="307"/>
      <c r="J51" s="305"/>
      <c r="K51" s="306"/>
      <c r="L51" s="314"/>
      <c r="M51" s="307"/>
      <c r="N51" s="86"/>
      <c r="O51" s="86"/>
      <c r="P51" s="86"/>
      <c r="Q51" s="86"/>
      <c r="R51" s="86"/>
      <c r="S51" s="86"/>
      <c r="T51" s="86"/>
      <c r="U51" s="86"/>
      <c r="V51" s="566"/>
    </row>
    <row r="52" spans="1:22" x14ac:dyDescent="0.25">
      <c r="A52" s="336" t="s">
        <v>383</v>
      </c>
      <c r="B52" s="340"/>
      <c r="C52" s="169"/>
      <c r="D52" s="340"/>
      <c r="E52" s="86"/>
      <c r="F52" s="162">
        <v>55</v>
      </c>
      <c r="G52" s="306"/>
      <c r="H52" s="314"/>
      <c r="I52" s="307"/>
      <c r="J52" s="305"/>
      <c r="K52" s="306"/>
      <c r="L52" s="314"/>
      <c r="M52" s="307"/>
      <c r="N52" s="86"/>
      <c r="O52" s="86"/>
      <c r="P52" s="86"/>
      <c r="Q52" s="86"/>
      <c r="R52" s="86"/>
      <c r="S52" s="86"/>
      <c r="T52" s="86"/>
      <c r="U52" s="86"/>
      <c r="V52" s="566"/>
    </row>
    <row r="53" spans="1:22" x14ac:dyDescent="0.25">
      <c r="A53" s="336" t="s">
        <v>384</v>
      </c>
      <c r="B53" s="340"/>
      <c r="C53" s="169"/>
      <c r="D53" s="340"/>
      <c r="E53" s="86"/>
      <c r="F53" s="162">
        <v>56</v>
      </c>
      <c r="G53" s="306"/>
      <c r="H53" s="314"/>
      <c r="I53" s="307"/>
      <c r="J53" s="305"/>
      <c r="K53" s="306"/>
      <c r="L53" s="314"/>
      <c r="M53" s="307"/>
      <c r="N53" s="86"/>
      <c r="O53" s="86"/>
      <c r="P53" s="86"/>
      <c r="Q53" s="86"/>
      <c r="R53" s="86"/>
      <c r="S53" s="86"/>
      <c r="T53" s="86"/>
      <c r="U53" s="86"/>
      <c r="V53" s="566"/>
    </row>
    <row r="54" spans="1:22" x14ac:dyDescent="0.25">
      <c r="A54" s="336" t="s">
        <v>385</v>
      </c>
      <c r="B54" s="340"/>
      <c r="C54" s="169"/>
      <c r="D54" s="340"/>
      <c r="E54" s="86"/>
      <c r="F54" s="162">
        <v>57</v>
      </c>
      <c r="G54" s="306"/>
      <c r="H54" s="314"/>
      <c r="I54" s="307"/>
      <c r="J54" s="305"/>
      <c r="K54" s="306"/>
      <c r="L54" s="314"/>
      <c r="M54" s="307"/>
      <c r="N54" s="86"/>
      <c r="O54" s="86"/>
      <c r="P54" s="86"/>
      <c r="Q54" s="86"/>
      <c r="R54" s="86"/>
      <c r="S54" s="86"/>
      <c r="T54" s="86"/>
      <c r="U54" s="86"/>
      <c r="V54" s="566"/>
    </row>
    <row r="55" spans="1:22" x14ac:dyDescent="0.25">
      <c r="A55" s="336" t="s">
        <v>386</v>
      </c>
      <c r="B55" s="340"/>
      <c r="C55" s="169"/>
      <c r="D55" s="340"/>
      <c r="E55" s="86"/>
      <c r="F55" s="162">
        <v>58</v>
      </c>
      <c r="G55" s="306"/>
      <c r="H55" s="314"/>
      <c r="I55" s="307"/>
      <c r="J55" s="305"/>
      <c r="K55" s="306"/>
      <c r="L55" s="314"/>
      <c r="M55" s="307"/>
      <c r="N55" s="86"/>
      <c r="O55" s="86"/>
      <c r="P55" s="86"/>
      <c r="Q55" s="86"/>
      <c r="R55" s="86"/>
      <c r="S55" s="86"/>
      <c r="T55" s="86"/>
      <c r="U55" s="86"/>
      <c r="V55" s="566"/>
    </row>
    <row r="56" spans="1:22" x14ac:dyDescent="0.25">
      <c r="A56" s="336" t="s">
        <v>387</v>
      </c>
      <c r="B56" s="340"/>
      <c r="C56" s="169"/>
      <c r="D56" s="340"/>
      <c r="E56" s="86"/>
      <c r="F56" s="162">
        <v>59</v>
      </c>
      <c r="G56" s="306"/>
      <c r="H56" s="314"/>
      <c r="I56" s="307"/>
      <c r="J56" s="305"/>
      <c r="K56" s="306"/>
      <c r="L56" s="314"/>
      <c r="M56" s="307"/>
      <c r="N56" s="86"/>
      <c r="O56" s="86"/>
      <c r="P56" s="86"/>
      <c r="Q56" s="86"/>
      <c r="R56" s="86"/>
      <c r="S56" s="86"/>
      <c r="T56" s="86"/>
      <c r="U56" s="86"/>
      <c r="V56" s="566"/>
    </row>
    <row r="57" spans="1:22" x14ac:dyDescent="0.25">
      <c r="A57" s="336" t="s">
        <v>388</v>
      </c>
      <c r="B57" s="340"/>
      <c r="C57" s="169"/>
      <c r="D57" s="340"/>
      <c r="E57" s="86"/>
      <c r="F57" s="162">
        <v>60</v>
      </c>
      <c r="G57" s="306"/>
      <c r="H57" s="314"/>
      <c r="I57" s="307"/>
      <c r="J57" s="305"/>
      <c r="K57" s="306"/>
      <c r="L57" s="314"/>
      <c r="M57" s="307"/>
      <c r="N57" s="86"/>
      <c r="O57" s="86"/>
      <c r="P57" s="86"/>
      <c r="Q57" s="86"/>
      <c r="R57" s="86"/>
      <c r="S57" s="86"/>
      <c r="T57" s="86"/>
      <c r="U57" s="86"/>
      <c r="V57" s="566"/>
    </row>
    <row r="58" spans="1:22" x14ac:dyDescent="0.25">
      <c r="A58" s="336" t="s">
        <v>389</v>
      </c>
      <c r="B58" s="340"/>
      <c r="C58" s="169"/>
      <c r="D58" s="340"/>
      <c r="E58" s="86"/>
      <c r="F58" s="162">
        <v>61</v>
      </c>
      <c r="G58" s="306"/>
      <c r="H58" s="314"/>
      <c r="I58" s="307"/>
      <c r="J58" s="305"/>
      <c r="K58" s="306"/>
      <c r="L58" s="314"/>
      <c r="M58" s="307"/>
      <c r="N58" s="86"/>
      <c r="O58" s="86"/>
      <c r="P58" s="86"/>
      <c r="Q58" s="86"/>
      <c r="R58" s="86"/>
      <c r="S58" s="86"/>
      <c r="T58" s="86"/>
      <c r="U58" s="86"/>
      <c r="V58" s="566"/>
    </row>
    <row r="59" spans="1:22" x14ac:dyDescent="0.25">
      <c r="A59" s="336" t="s">
        <v>390</v>
      </c>
      <c r="B59" s="340"/>
      <c r="C59" s="169"/>
      <c r="D59" s="340"/>
      <c r="E59" s="86"/>
      <c r="F59" s="162">
        <v>62</v>
      </c>
      <c r="G59" s="306"/>
      <c r="H59" s="314"/>
      <c r="I59" s="307"/>
      <c r="J59" s="305"/>
      <c r="K59" s="306"/>
      <c r="L59" s="314"/>
      <c r="M59" s="307"/>
      <c r="N59" s="86"/>
      <c r="O59" s="86"/>
      <c r="P59" s="86"/>
      <c r="Q59" s="86"/>
      <c r="R59" s="86"/>
      <c r="S59" s="86"/>
      <c r="T59" s="86"/>
      <c r="U59" s="86"/>
      <c r="V59" s="566"/>
    </row>
    <row r="60" spans="1:22" x14ac:dyDescent="0.25">
      <c r="A60" s="336" t="s">
        <v>391</v>
      </c>
      <c r="B60" s="340"/>
      <c r="C60" s="169"/>
      <c r="D60" s="340"/>
      <c r="E60" s="86"/>
      <c r="F60" s="162">
        <v>63</v>
      </c>
      <c r="G60" s="306"/>
      <c r="H60" s="314"/>
      <c r="I60" s="307"/>
      <c r="J60" s="305"/>
      <c r="K60" s="306"/>
      <c r="L60" s="314"/>
      <c r="M60" s="307"/>
      <c r="N60" s="86"/>
      <c r="O60" s="86"/>
      <c r="P60" s="86"/>
      <c r="Q60" s="86"/>
      <c r="R60" s="86"/>
      <c r="S60" s="86"/>
      <c r="T60" s="86"/>
      <c r="U60" s="86"/>
      <c r="V60" s="566"/>
    </row>
    <row r="61" spans="1:22" x14ac:dyDescent="0.25">
      <c r="A61" s="336" t="s">
        <v>392</v>
      </c>
      <c r="B61" s="340"/>
      <c r="C61" s="169"/>
      <c r="D61" s="340"/>
      <c r="E61" s="86"/>
      <c r="F61" s="162">
        <v>64</v>
      </c>
      <c r="G61" s="306"/>
      <c r="H61" s="314"/>
      <c r="I61" s="307"/>
      <c r="J61" s="305"/>
      <c r="K61" s="306"/>
      <c r="L61" s="314"/>
      <c r="M61" s="307"/>
      <c r="N61" s="86"/>
      <c r="O61" s="86"/>
      <c r="P61" s="86"/>
      <c r="Q61" s="86"/>
      <c r="R61" s="86"/>
      <c r="S61" s="86"/>
      <c r="T61" s="86"/>
      <c r="U61" s="86"/>
      <c r="V61" s="566"/>
    </row>
    <row r="62" spans="1:22" x14ac:dyDescent="0.25">
      <c r="A62" s="336" t="s">
        <v>393</v>
      </c>
      <c r="B62" s="340"/>
      <c r="C62" s="169"/>
      <c r="D62" s="340"/>
      <c r="E62" s="86"/>
      <c r="F62" s="162">
        <v>65</v>
      </c>
      <c r="G62" s="306"/>
      <c r="H62" s="314"/>
      <c r="I62" s="307"/>
      <c r="J62" s="305"/>
      <c r="K62" s="306"/>
      <c r="L62" s="314"/>
      <c r="M62" s="307"/>
      <c r="N62" s="86"/>
      <c r="O62" s="86"/>
      <c r="P62" s="86"/>
      <c r="Q62" s="86"/>
      <c r="R62" s="86"/>
      <c r="S62" s="86"/>
      <c r="T62" s="86"/>
      <c r="U62" s="86"/>
      <c r="V62" s="566"/>
    </row>
    <row r="63" spans="1:22" x14ac:dyDescent="0.25">
      <c r="A63" s="336" t="s">
        <v>394</v>
      </c>
      <c r="B63" s="340"/>
      <c r="C63" s="169"/>
      <c r="D63" s="340"/>
      <c r="E63" s="86"/>
      <c r="F63" s="162">
        <v>66</v>
      </c>
      <c r="G63" s="306"/>
      <c r="H63" s="314"/>
      <c r="I63" s="307"/>
      <c r="J63" s="305"/>
      <c r="K63" s="306"/>
      <c r="L63" s="314"/>
      <c r="M63" s="307"/>
      <c r="N63" s="86"/>
      <c r="O63" s="86"/>
      <c r="P63" s="86"/>
      <c r="Q63" s="86"/>
      <c r="R63" s="86"/>
      <c r="S63" s="86"/>
      <c r="T63" s="86"/>
      <c r="U63" s="86"/>
      <c r="V63" s="566"/>
    </row>
    <row r="64" spans="1:22" x14ac:dyDescent="0.25">
      <c r="A64" s="336" t="s">
        <v>395</v>
      </c>
      <c r="B64" s="340"/>
      <c r="C64" s="169"/>
      <c r="D64" s="340"/>
      <c r="E64" s="86"/>
      <c r="F64" s="162">
        <v>67</v>
      </c>
      <c r="G64" s="306"/>
      <c r="H64" s="314"/>
      <c r="I64" s="307"/>
      <c r="J64" s="305"/>
      <c r="K64" s="306"/>
      <c r="L64" s="314"/>
      <c r="M64" s="307"/>
      <c r="N64" s="86"/>
      <c r="O64" s="86"/>
      <c r="P64" s="86"/>
      <c r="Q64" s="86"/>
      <c r="R64" s="86"/>
      <c r="S64" s="86"/>
      <c r="T64" s="86"/>
      <c r="U64" s="86"/>
      <c r="V64" s="566"/>
    </row>
    <row r="65" spans="1:22" x14ac:dyDescent="0.25">
      <c r="A65" s="336" t="s">
        <v>396</v>
      </c>
      <c r="B65" s="340"/>
      <c r="C65" s="169"/>
      <c r="D65" s="340"/>
      <c r="E65" s="86"/>
      <c r="F65" s="162">
        <v>68</v>
      </c>
      <c r="G65" s="306"/>
      <c r="H65" s="314"/>
      <c r="I65" s="307"/>
      <c r="J65" s="305"/>
      <c r="K65" s="306"/>
      <c r="L65" s="314"/>
      <c r="M65" s="307"/>
      <c r="N65" s="86"/>
      <c r="O65" s="86"/>
      <c r="P65" s="86"/>
      <c r="Q65" s="86"/>
      <c r="R65" s="86"/>
      <c r="S65" s="86"/>
      <c r="T65" s="86"/>
      <c r="U65" s="86"/>
      <c r="V65" s="566"/>
    </row>
    <row r="66" spans="1:22" x14ac:dyDescent="0.25">
      <c r="A66" s="336" t="s">
        <v>397</v>
      </c>
      <c r="B66" s="340"/>
      <c r="C66" s="169"/>
      <c r="D66" s="340"/>
      <c r="E66" s="86"/>
      <c r="F66" s="162">
        <v>69</v>
      </c>
      <c r="G66" s="306"/>
      <c r="H66" s="314"/>
      <c r="I66" s="307"/>
      <c r="J66" s="305"/>
      <c r="K66" s="306"/>
      <c r="L66" s="314"/>
      <c r="M66" s="307"/>
      <c r="N66" s="86"/>
      <c r="O66" s="86"/>
      <c r="P66" s="86"/>
      <c r="Q66" s="86"/>
      <c r="R66" s="86"/>
      <c r="S66" s="86"/>
      <c r="T66" s="86"/>
      <c r="U66" s="86"/>
      <c r="V66" s="566"/>
    </row>
    <row r="67" spans="1:22" ht="15.75" thickBot="1" x14ac:dyDescent="0.3">
      <c r="A67" s="337" t="s">
        <v>398</v>
      </c>
      <c r="B67" s="341"/>
      <c r="C67" s="169"/>
      <c r="D67" s="341"/>
      <c r="E67" s="86"/>
      <c r="F67" s="163" t="s">
        <v>325</v>
      </c>
      <c r="G67" s="308"/>
      <c r="H67" s="458"/>
      <c r="I67" s="309"/>
      <c r="J67" s="305"/>
      <c r="K67" s="308"/>
      <c r="L67" s="458"/>
      <c r="M67" s="309"/>
      <c r="N67" s="86"/>
      <c r="O67" s="86"/>
      <c r="P67" s="86"/>
      <c r="Q67" s="86"/>
      <c r="R67" s="86"/>
      <c r="S67" s="86"/>
      <c r="T67" s="86"/>
      <c r="U67" s="86"/>
      <c r="V67" s="566"/>
    </row>
    <row r="68" spans="1:22" ht="15.75" thickBot="1" x14ac:dyDescent="0.3">
      <c r="A68" s="334" t="s">
        <v>323</v>
      </c>
      <c r="B68" s="339">
        <f>SUM(B16:B67)</f>
        <v>0</v>
      </c>
      <c r="C68" s="169"/>
      <c r="D68" s="339">
        <f>SUM(D16:D67)</f>
        <v>0</v>
      </c>
      <c r="E68" s="86"/>
      <c r="F68" s="173" t="s">
        <v>323</v>
      </c>
      <c r="G68" s="310">
        <f>SUM(G16:G67)</f>
        <v>0</v>
      </c>
      <c r="H68" s="468">
        <f>SUM(H16:H67)</f>
        <v>0</v>
      </c>
      <c r="I68" s="311">
        <f t="shared" ref="I68:M68" si="1">SUM(I16:I67)</f>
        <v>0</v>
      </c>
      <c r="J68" s="305"/>
      <c r="K68" s="310">
        <f t="shared" si="1"/>
        <v>0</v>
      </c>
      <c r="L68" s="468">
        <f t="shared" si="1"/>
        <v>0</v>
      </c>
      <c r="M68" s="311">
        <f t="shared" si="1"/>
        <v>0</v>
      </c>
      <c r="N68" s="86"/>
      <c r="O68" s="566"/>
      <c r="P68" s="566"/>
      <c r="Q68" s="566"/>
      <c r="R68" s="566"/>
      <c r="S68" s="566"/>
      <c r="T68" s="566"/>
      <c r="U68" s="566"/>
      <c r="V68" s="566"/>
    </row>
  </sheetData>
  <mergeCells count="19">
    <mergeCell ref="O23:U30"/>
    <mergeCell ref="O31:U34"/>
    <mergeCell ref="P14:R14"/>
    <mergeCell ref="P20:R20"/>
    <mergeCell ref="S14:T14"/>
    <mergeCell ref="U14:U15"/>
    <mergeCell ref="P18:R18"/>
    <mergeCell ref="P19:R19"/>
    <mergeCell ref="D14:D15"/>
    <mergeCell ref="F14:F15"/>
    <mergeCell ref="G14:I14"/>
    <mergeCell ref="K14:M14"/>
    <mergeCell ref="A14:A15"/>
    <mergeCell ref="B14:B15"/>
    <mergeCell ref="A9:M9"/>
    <mergeCell ref="A13:D13"/>
    <mergeCell ref="F13:M13"/>
    <mergeCell ref="O13:U13"/>
    <mergeCell ref="A10:I10"/>
  </mergeCells>
  <conditionalFormatting sqref="B68">
    <cfRule type="expression" dxfId="150" priority="9">
      <formula>AND(   $B$68&gt;0,   SUM($G$68:$I$68)&gt;0,   SUM($G$68:$I$68)&lt;&gt;$B$68 )</formula>
    </cfRule>
  </conditionalFormatting>
  <conditionalFormatting sqref="D68">
    <cfRule type="expression" dxfId="149" priority="8">
      <formula>AND($D$68&gt;0,   SUM($K$68:$M$68)&gt;0,   SUM($K$68:$M$68)&lt;&gt;$D$68)</formula>
    </cfRule>
  </conditionalFormatting>
  <conditionalFormatting sqref="G68:I68">
    <cfRule type="expression" dxfId="148" priority="7">
      <formula>AND(   $B$68&gt;0,   SUM($G$68:$I$68)&gt;0,   SUM($G$68:$I$68)&lt;&gt;$B$68 )</formula>
    </cfRule>
  </conditionalFormatting>
  <conditionalFormatting sqref="K68:M68">
    <cfRule type="expression" dxfId="147" priority="6">
      <formula>AND($D$68&gt;0,   SUM($K$68:$M$68)&gt;0,   SUM($K$68:$M$68)&lt;&gt;$D$68)</formula>
    </cfRule>
  </conditionalFormatting>
  <conditionalFormatting sqref="U16">
    <cfRule type="expression" dxfId="146" priority="5">
      <formula>AND($U$16&gt;0,($B$68+$D$68)&lt;&gt;$U$16)</formula>
    </cfRule>
  </conditionalFormatting>
  <conditionalFormatting sqref="U17">
    <cfRule type="expression" dxfId="145" priority="4">
      <formula>AND($U$17&gt;0,($B$68+$D$68)&lt;&gt;$U$17)</formula>
    </cfRule>
  </conditionalFormatting>
  <conditionalFormatting sqref="U18">
    <cfRule type="expression" dxfId="144" priority="3">
      <formula>AND($U$18&gt;0,($B$68+$D$68)&lt;&gt;$U$18)</formula>
    </cfRule>
  </conditionalFormatting>
  <conditionalFormatting sqref="U19">
    <cfRule type="expression" dxfId="143" priority="2">
      <formula>AND($U$19&gt;0,($B$68+$D$68)&lt;&gt;$U$19)</formula>
    </cfRule>
  </conditionalFormatting>
  <conditionalFormatting sqref="U20">
    <cfRule type="expression" dxfId="142" priority="1">
      <formula>AND($U$20&gt;0,($B$68+$D$68)&lt;&gt;$U$20)</formula>
    </cfRule>
  </conditionalFormatting>
  <dataValidations count="1">
    <dataValidation type="whole" operator="greaterThanOrEqual" allowBlank="1" showInputMessage="1" showErrorMessage="1" error="Please enter a whole number greater than or equal to 0." sqref="B16:B67 D16:D67 G16:I67 K16:M67 P16:T20" xr:uid="{00000000-0002-0000-0A00-000000000000}">
      <formula1>0</formula1>
    </dataValidation>
  </dataValidations>
  <pageMargins left="0.7" right="0.7" top="0.75" bottom="0.75" header="0.3" footer="0.3"/>
  <pageSetup paperSize="5" scale="67"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499984740745262"/>
    <pageSetUpPr fitToPage="1"/>
  </sheetPr>
  <dimension ref="A1:W350"/>
  <sheetViews>
    <sheetView zoomScaleNormal="100" workbookViewId="0">
      <selection activeCell="Z14" sqref="Z14"/>
    </sheetView>
  </sheetViews>
  <sheetFormatPr defaultColWidth="9.140625" defaultRowHeight="15" x14ac:dyDescent="0.25"/>
  <cols>
    <col min="1" max="1" width="56.42578125" style="87" customWidth="1"/>
    <col min="2" max="2" width="15.42578125" style="87" hidden="1" customWidth="1"/>
    <col min="3" max="9" width="13.7109375" style="87" hidden="1" customWidth="1"/>
    <col min="10" max="16" width="10.7109375" style="87" hidden="1" customWidth="1"/>
    <col min="17" max="17" width="13.7109375" style="87" customWidth="1"/>
    <col min="18" max="18" width="13.7109375" style="87" hidden="1" customWidth="1"/>
    <col min="19" max="20" width="13.7109375" style="87" customWidth="1"/>
    <col min="21" max="23" width="13.7109375" style="87" hidden="1" customWidth="1"/>
    <col min="24" max="16384" width="9.140625" style="87"/>
  </cols>
  <sheetData>
    <row r="1" spans="1:23" s="85" customFormat="1" ht="15" customHeight="1" x14ac:dyDescent="0.25"/>
    <row r="2" spans="1:23" s="85" customFormat="1" ht="15" customHeight="1" x14ac:dyDescent="0.25"/>
    <row r="3" spans="1:23" s="85" customFormat="1" ht="15" customHeight="1" x14ac:dyDescent="0.25"/>
    <row r="4" spans="1:23" s="85" customFormat="1" ht="15" customHeight="1" x14ac:dyDescent="0.25"/>
    <row r="5" spans="1:23" s="85" customFormat="1" ht="15" customHeight="1" x14ac:dyDescent="0.25"/>
    <row r="6" spans="1:23" s="85" customFormat="1" ht="15" customHeight="1" thickBot="1" x14ac:dyDescent="0.3"/>
    <row r="7" spans="1:23" s="85" customFormat="1" ht="15" hidden="1" customHeight="1" x14ac:dyDescent="0.25"/>
    <row r="8" spans="1:23" s="85" customFormat="1" ht="15" hidden="1" customHeight="1" thickBot="1" x14ac:dyDescent="0.3"/>
    <row r="9" spans="1:23" ht="18.75" x14ac:dyDescent="0.25">
      <c r="A9" s="1097" t="s">
        <v>189</v>
      </c>
      <c r="B9" s="1097"/>
      <c r="C9" s="1097"/>
      <c r="D9" s="1097"/>
      <c r="E9" s="1097"/>
      <c r="F9" s="1097"/>
      <c r="G9" s="1097"/>
      <c r="H9" s="1097"/>
      <c r="I9" s="1097"/>
      <c r="J9" s="1110" t="s">
        <v>521</v>
      </c>
      <c r="K9" s="1111"/>
      <c r="L9" s="1111"/>
      <c r="M9" s="1111"/>
      <c r="N9" s="1112"/>
      <c r="O9" s="629" t="str">
        <f>Home!J24</f>
        <v/>
      </c>
      <c r="P9" s="1095"/>
      <c r="Q9" s="1189"/>
      <c r="R9" s="1189"/>
      <c r="S9" s="1189"/>
      <c r="T9" s="641"/>
      <c r="U9" s="641"/>
      <c r="V9" s="86"/>
      <c r="W9" s="86"/>
    </row>
    <row r="10" spans="1:23" ht="19.5" thickBot="1" x14ac:dyDescent="0.3">
      <c r="A10" s="1097" t="s">
        <v>963</v>
      </c>
      <c r="B10" s="1097"/>
      <c r="C10" s="1097"/>
      <c r="D10" s="1097"/>
      <c r="E10" s="1097"/>
      <c r="F10" s="1097"/>
      <c r="G10" s="1097"/>
      <c r="H10" s="1097"/>
      <c r="I10" s="1097"/>
      <c r="J10" s="1113" t="s">
        <v>522</v>
      </c>
      <c r="K10" s="1114"/>
      <c r="L10" s="1114"/>
      <c r="M10" s="1114"/>
      <c r="N10" s="1115"/>
      <c r="O10" s="630" t="str">
        <f>Home!J25</f>
        <v/>
      </c>
      <c r="P10" s="1095"/>
      <c r="Q10" s="1189"/>
      <c r="R10" s="1189"/>
      <c r="S10" s="1189"/>
      <c r="T10" s="641"/>
      <c r="U10" s="641"/>
      <c r="V10" s="86"/>
      <c r="W10" s="86"/>
    </row>
    <row r="11" spans="1:23" ht="15.75" customHeight="1" thickBot="1" x14ac:dyDescent="0.3">
      <c r="A11" s="86" t="s">
        <v>186</v>
      </c>
      <c r="B11" s="86"/>
      <c r="C11" s="86"/>
      <c r="D11" s="86"/>
      <c r="E11" s="86"/>
      <c r="F11" s="86"/>
      <c r="G11" s="86"/>
      <c r="H11" s="86"/>
      <c r="I11" s="86"/>
      <c r="J11" s="86"/>
      <c r="K11" s="566"/>
      <c r="L11" s="86"/>
      <c r="M11" s="86"/>
      <c r="N11" s="86"/>
      <c r="O11" s="86"/>
      <c r="P11" s="86"/>
      <c r="Q11" s="86"/>
      <c r="R11" s="86"/>
      <c r="S11" s="86"/>
      <c r="T11" s="566"/>
      <c r="U11" s="566"/>
      <c r="V11" s="86"/>
      <c r="W11" s="86"/>
    </row>
    <row r="12" spans="1:23" ht="63" customHeight="1" thickBot="1" x14ac:dyDescent="0.3">
      <c r="A12" s="1124" t="s">
        <v>750</v>
      </c>
      <c r="B12" s="1151" t="s">
        <v>402</v>
      </c>
      <c r="C12" s="1101" t="s">
        <v>957</v>
      </c>
      <c r="D12" s="1102"/>
      <c r="E12" s="1102"/>
      <c r="F12" s="1102"/>
      <c r="G12" s="1102"/>
      <c r="H12" s="1102"/>
      <c r="I12" s="1103"/>
      <c r="J12" s="1142" t="s">
        <v>905</v>
      </c>
      <c r="K12" s="1143"/>
      <c r="L12" s="1143"/>
      <c r="M12" s="1143"/>
      <c r="N12" s="1143"/>
      <c r="O12" s="1143"/>
      <c r="P12" s="1143"/>
      <c r="Q12" s="1101" t="s">
        <v>963</v>
      </c>
      <c r="R12" s="1102"/>
      <c r="S12" s="1102"/>
      <c r="T12" s="1103"/>
      <c r="U12" s="1101" t="s">
        <v>872</v>
      </c>
      <c r="V12" s="1102"/>
      <c r="W12" s="1103"/>
    </row>
    <row r="13" spans="1:23" ht="15.75" customHeight="1" x14ac:dyDescent="0.25">
      <c r="A13" s="1125"/>
      <c r="B13" s="1152"/>
      <c r="C13" s="1098" t="s">
        <v>191</v>
      </c>
      <c r="D13" s="1149" t="s">
        <v>26</v>
      </c>
      <c r="E13" s="1233"/>
      <c r="F13" s="1234" t="s">
        <v>27</v>
      </c>
      <c r="G13" s="1235"/>
      <c r="H13" s="1229" t="s">
        <v>187</v>
      </c>
      <c r="I13" s="1231" t="s">
        <v>188</v>
      </c>
      <c r="J13" s="1116" t="s">
        <v>26</v>
      </c>
      <c r="K13" s="1233"/>
      <c r="L13" s="1144" t="s">
        <v>27</v>
      </c>
      <c r="M13" s="1145"/>
      <c r="N13" s="1145"/>
      <c r="O13" s="1145"/>
      <c r="P13" s="1146"/>
      <c r="Q13" s="1127" t="s">
        <v>293</v>
      </c>
      <c r="R13" s="1147" t="s">
        <v>873</v>
      </c>
      <c r="S13" s="1147" t="s">
        <v>874</v>
      </c>
      <c r="T13" s="1181" t="s">
        <v>875</v>
      </c>
      <c r="U13" s="1136" t="s">
        <v>947</v>
      </c>
      <c r="V13" s="1137"/>
      <c r="W13" s="1137" t="s">
        <v>904</v>
      </c>
    </row>
    <row r="14" spans="1:23" ht="51.75" customHeight="1" x14ac:dyDescent="0.25">
      <c r="A14" s="1125"/>
      <c r="B14" s="1152"/>
      <c r="C14" s="1099"/>
      <c r="D14" s="826" t="s">
        <v>340</v>
      </c>
      <c r="E14" s="617" t="s">
        <v>756</v>
      </c>
      <c r="F14" s="604" t="s">
        <v>340</v>
      </c>
      <c r="G14" s="602" t="s">
        <v>756</v>
      </c>
      <c r="H14" s="1230"/>
      <c r="I14" s="1232"/>
      <c r="J14" s="866" t="s">
        <v>179</v>
      </c>
      <c r="K14" s="868" t="s">
        <v>747</v>
      </c>
      <c r="L14" s="584" t="s">
        <v>179</v>
      </c>
      <c r="M14" s="820" t="s">
        <v>715</v>
      </c>
      <c r="N14" s="585" t="s">
        <v>705</v>
      </c>
      <c r="O14" s="585" t="s">
        <v>180</v>
      </c>
      <c r="P14" s="586" t="s">
        <v>182</v>
      </c>
      <c r="Q14" s="1128"/>
      <c r="R14" s="1148"/>
      <c r="S14" s="1148"/>
      <c r="T14" s="1182"/>
      <c r="U14" s="1138"/>
      <c r="V14" s="1139"/>
      <c r="W14" s="1139"/>
    </row>
    <row r="15" spans="1:23" ht="15.75" customHeight="1" thickBot="1" x14ac:dyDescent="0.3">
      <c r="A15" s="1126"/>
      <c r="B15" s="1153"/>
      <c r="C15" s="1018" t="s">
        <v>190</v>
      </c>
      <c r="D15" s="860" t="s">
        <v>29</v>
      </c>
      <c r="E15" s="890" t="s">
        <v>29</v>
      </c>
      <c r="F15" s="891" t="s">
        <v>29</v>
      </c>
      <c r="G15" s="870" t="s">
        <v>29</v>
      </c>
      <c r="H15" s="892" t="s">
        <v>28</v>
      </c>
      <c r="I15" s="893" t="s">
        <v>28</v>
      </c>
      <c r="J15" s="867" t="s">
        <v>178</v>
      </c>
      <c r="K15" s="869" t="s">
        <v>178</v>
      </c>
      <c r="L15" s="582" t="s">
        <v>178</v>
      </c>
      <c r="M15" s="587" t="s">
        <v>178</v>
      </c>
      <c r="N15" s="583" t="s">
        <v>178</v>
      </c>
      <c r="O15" s="583" t="s">
        <v>178</v>
      </c>
      <c r="P15" s="588" t="s">
        <v>178</v>
      </c>
      <c r="Q15" s="927" t="s">
        <v>178</v>
      </c>
      <c r="R15" s="46" t="s">
        <v>178</v>
      </c>
      <c r="S15" s="657" t="s">
        <v>178</v>
      </c>
      <c r="T15" s="356" t="s">
        <v>178</v>
      </c>
      <c r="U15" s="1138"/>
      <c r="V15" s="1139"/>
      <c r="W15" s="1139"/>
    </row>
    <row r="16" spans="1:23" ht="15.75" customHeight="1" thickBot="1" x14ac:dyDescent="0.3">
      <c r="A16" s="794"/>
      <c r="B16" s="343"/>
      <c r="C16" s="786" t="s">
        <v>174</v>
      </c>
      <c r="D16" s="786">
        <f t="shared" ref="D16:J16" si="0">SUM(D17:D350)</f>
        <v>0</v>
      </c>
      <c r="E16" s="786">
        <f t="shared" si="0"/>
        <v>0</v>
      </c>
      <c r="F16" s="786">
        <f t="shared" si="0"/>
        <v>0</v>
      </c>
      <c r="G16" s="786">
        <f t="shared" si="0"/>
        <v>0</v>
      </c>
      <c r="H16" s="780">
        <f t="shared" si="0"/>
        <v>0</v>
      </c>
      <c r="I16" s="780">
        <f t="shared" si="0"/>
        <v>0</v>
      </c>
      <c r="J16" s="792">
        <f t="shared" si="0"/>
        <v>0</v>
      </c>
      <c r="K16" s="792">
        <f t="shared" ref="K16:T16" si="1">SUM(K17:K350)</f>
        <v>0</v>
      </c>
      <c r="L16" s="792">
        <f t="shared" si="1"/>
        <v>0</v>
      </c>
      <c r="M16" s="792">
        <f t="shared" si="1"/>
        <v>0</v>
      </c>
      <c r="N16" s="792">
        <f t="shared" si="1"/>
        <v>0</v>
      </c>
      <c r="O16" s="792">
        <f t="shared" si="1"/>
        <v>0</v>
      </c>
      <c r="P16" s="792">
        <f t="shared" si="1"/>
        <v>0</v>
      </c>
      <c r="Q16" s="792">
        <f t="shared" si="1"/>
        <v>0</v>
      </c>
      <c r="R16" s="792">
        <f t="shared" si="1"/>
        <v>0</v>
      </c>
      <c r="S16" s="792">
        <f t="shared" si="1"/>
        <v>0</v>
      </c>
      <c r="T16" s="792">
        <f t="shared" si="1"/>
        <v>0</v>
      </c>
      <c r="U16" s="1140"/>
      <c r="V16" s="1141"/>
      <c r="W16" s="932" t="s">
        <v>470</v>
      </c>
    </row>
    <row r="17" spans="1:23" x14ac:dyDescent="0.25">
      <c r="A17" s="48"/>
      <c r="B17" s="185"/>
      <c r="C17" s="136"/>
      <c r="D17" s="49"/>
      <c r="E17" s="50"/>
      <c r="F17" s="174"/>
      <c r="G17" s="175"/>
      <c r="H17" s="188"/>
      <c r="I17" s="189"/>
      <c r="J17" s="840"/>
      <c r="K17" s="199"/>
      <c r="L17" s="195"/>
      <c r="M17" s="196"/>
      <c r="N17" s="196"/>
      <c r="O17" s="196"/>
      <c r="P17" s="197"/>
      <c r="Q17" s="198"/>
      <c r="R17" s="197"/>
      <c r="S17" s="197"/>
      <c r="T17" s="199"/>
      <c r="U17" s="1236"/>
      <c r="V17" s="1237"/>
      <c r="W17" s="931"/>
    </row>
    <row r="18" spans="1:23" x14ac:dyDescent="0.25">
      <c r="A18" s="51"/>
      <c r="B18" s="186"/>
      <c r="C18" s="137"/>
      <c r="D18" s="52"/>
      <c r="E18" s="53"/>
      <c r="F18" s="176"/>
      <c r="G18" s="177"/>
      <c r="H18" s="190"/>
      <c r="I18" s="191"/>
      <c r="J18" s="841"/>
      <c r="K18" s="205"/>
      <c r="L18" s="201"/>
      <c r="M18" s="202"/>
      <c r="N18" s="202"/>
      <c r="O18" s="202"/>
      <c r="P18" s="203"/>
      <c r="Q18" s="204"/>
      <c r="R18" s="203"/>
      <c r="S18" s="203"/>
      <c r="T18" s="205"/>
      <c r="U18" s="1238"/>
      <c r="V18" s="1239"/>
      <c r="W18" s="455"/>
    </row>
    <row r="19" spans="1:23" x14ac:dyDescent="0.25">
      <c r="A19" s="51"/>
      <c r="B19" s="186"/>
      <c r="C19" s="137"/>
      <c r="D19" s="52"/>
      <c r="E19" s="53"/>
      <c r="F19" s="176"/>
      <c r="G19" s="177"/>
      <c r="H19" s="190"/>
      <c r="I19" s="191"/>
      <c r="J19" s="841"/>
      <c r="K19" s="205"/>
      <c r="L19" s="201"/>
      <c r="M19" s="202"/>
      <c r="N19" s="202"/>
      <c r="O19" s="202"/>
      <c r="P19" s="203"/>
      <c r="Q19" s="204"/>
      <c r="R19" s="203"/>
      <c r="S19" s="203"/>
      <c r="T19" s="205"/>
      <c r="U19" s="1238"/>
      <c r="V19" s="1239"/>
      <c r="W19" s="455"/>
    </row>
    <row r="20" spans="1:23" x14ac:dyDescent="0.25">
      <c r="A20" s="51"/>
      <c r="B20" s="186"/>
      <c r="C20" s="137"/>
      <c r="D20" s="52"/>
      <c r="E20" s="53"/>
      <c r="F20" s="176"/>
      <c r="G20" s="177"/>
      <c r="H20" s="190"/>
      <c r="I20" s="191"/>
      <c r="J20" s="841"/>
      <c r="K20" s="205"/>
      <c r="L20" s="201"/>
      <c r="M20" s="202"/>
      <c r="N20" s="202"/>
      <c r="O20" s="202"/>
      <c r="P20" s="203"/>
      <c r="Q20" s="204"/>
      <c r="R20" s="203"/>
      <c r="S20" s="203"/>
      <c r="T20" s="205"/>
      <c r="U20" s="1238"/>
      <c r="V20" s="1239"/>
      <c r="W20" s="455"/>
    </row>
    <row r="21" spans="1:23" x14ac:dyDescent="0.25">
      <c r="A21" s="51"/>
      <c r="B21" s="186"/>
      <c r="C21" s="137"/>
      <c r="D21" s="52"/>
      <c r="E21" s="53"/>
      <c r="F21" s="176"/>
      <c r="G21" s="177"/>
      <c r="H21" s="190"/>
      <c r="I21" s="191"/>
      <c r="J21" s="841"/>
      <c r="K21" s="205"/>
      <c r="L21" s="201"/>
      <c r="M21" s="202"/>
      <c r="N21" s="202"/>
      <c r="O21" s="202"/>
      <c r="P21" s="203"/>
      <c r="Q21" s="204"/>
      <c r="R21" s="203"/>
      <c r="S21" s="203"/>
      <c r="T21" s="205"/>
      <c r="U21" s="1238"/>
      <c r="V21" s="1239"/>
      <c r="W21" s="455"/>
    </row>
    <row r="22" spans="1:23" x14ac:dyDescent="0.25">
      <c r="A22" s="51"/>
      <c r="B22" s="186"/>
      <c r="C22" s="137"/>
      <c r="D22" s="52"/>
      <c r="E22" s="53"/>
      <c r="F22" s="176"/>
      <c r="G22" s="177"/>
      <c r="H22" s="190"/>
      <c r="I22" s="191"/>
      <c r="J22" s="841"/>
      <c r="K22" s="205"/>
      <c r="L22" s="201"/>
      <c r="M22" s="202"/>
      <c r="N22" s="202"/>
      <c r="O22" s="202"/>
      <c r="P22" s="203"/>
      <c r="Q22" s="204"/>
      <c r="R22" s="203"/>
      <c r="S22" s="203"/>
      <c r="T22" s="205"/>
      <c r="U22" s="1238"/>
      <c r="V22" s="1239"/>
      <c r="W22" s="455"/>
    </row>
    <row r="23" spans="1:23" x14ac:dyDescent="0.25">
      <c r="A23" s="51"/>
      <c r="B23" s="186"/>
      <c r="C23" s="137"/>
      <c r="D23" s="52"/>
      <c r="E23" s="53"/>
      <c r="F23" s="176"/>
      <c r="G23" s="177"/>
      <c r="H23" s="190"/>
      <c r="I23" s="191"/>
      <c r="J23" s="841"/>
      <c r="K23" s="205"/>
      <c r="L23" s="201"/>
      <c r="M23" s="202"/>
      <c r="N23" s="202"/>
      <c r="O23" s="202"/>
      <c r="P23" s="203"/>
      <c r="Q23" s="204"/>
      <c r="R23" s="203"/>
      <c r="S23" s="203"/>
      <c r="T23" s="205"/>
      <c r="U23" s="1238"/>
      <c r="V23" s="1239"/>
      <c r="W23" s="455"/>
    </row>
    <row r="24" spans="1:23" x14ac:dyDescent="0.25">
      <c r="A24" s="51"/>
      <c r="B24" s="186"/>
      <c r="C24" s="137"/>
      <c r="D24" s="52"/>
      <c r="E24" s="53"/>
      <c r="F24" s="176"/>
      <c r="G24" s="177"/>
      <c r="H24" s="190"/>
      <c r="I24" s="191"/>
      <c r="J24" s="841"/>
      <c r="K24" s="205"/>
      <c r="L24" s="201"/>
      <c r="M24" s="202"/>
      <c r="N24" s="202"/>
      <c r="O24" s="202"/>
      <c r="P24" s="203"/>
      <c r="Q24" s="204"/>
      <c r="R24" s="203"/>
      <c r="S24" s="203"/>
      <c r="T24" s="205"/>
      <c r="U24" s="1238"/>
      <c r="V24" s="1239"/>
      <c r="W24" s="455"/>
    </row>
    <row r="25" spans="1:23" x14ac:dyDescent="0.25">
      <c r="A25" s="51"/>
      <c r="B25" s="186"/>
      <c r="C25" s="137"/>
      <c r="D25" s="52"/>
      <c r="E25" s="53"/>
      <c r="F25" s="176"/>
      <c r="G25" s="177"/>
      <c r="H25" s="190"/>
      <c r="I25" s="191"/>
      <c r="J25" s="841"/>
      <c r="K25" s="205"/>
      <c r="L25" s="201"/>
      <c r="M25" s="202"/>
      <c r="N25" s="202"/>
      <c r="O25" s="202"/>
      <c r="P25" s="203"/>
      <c r="Q25" s="204"/>
      <c r="R25" s="203"/>
      <c r="S25" s="203"/>
      <c r="T25" s="205"/>
      <c r="U25" s="1238"/>
      <c r="V25" s="1239"/>
      <c r="W25" s="455"/>
    </row>
    <row r="26" spans="1:23" x14ac:dyDescent="0.25">
      <c r="A26" s="51"/>
      <c r="B26" s="186"/>
      <c r="C26" s="137"/>
      <c r="D26" s="52"/>
      <c r="E26" s="53"/>
      <c r="F26" s="176"/>
      <c r="G26" s="177"/>
      <c r="H26" s="190"/>
      <c r="I26" s="191"/>
      <c r="J26" s="841"/>
      <c r="K26" s="205"/>
      <c r="L26" s="201"/>
      <c r="M26" s="202"/>
      <c r="N26" s="202"/>
      <c r="O26" s="202"/>
      <c r="P26" s="203"/>
      <c r="Q26" s="204"/>
      <c r="R26" s="203"/>
      <c r="S26" s="203"/>
      <c r="T26" s="205"/>
      <c r="U26" s="1238"/>
      <c r="V26" s="1239"/>
      <c r="W26" s="455"/>
    </row>
    <row r="27" spans="1:23" x14ac:dyDescent="0.25">
      <c r="A27" s="51"/>
      <c r="B27" s="186"/>
      <c r="C27" s="137"/>
      <c r="D27" s="52"/>
      <c r="E27" s="53"/>
      <c r="F27" s="176"/>
      <c r="G27" s="177"/>
      <c r="H27" s="190"/>
      <c r="I27" s="191"/>
      <c r="J27" s="841"/>
      <c r="K27" s="205"/>
      <c r="L27" s="201"/>
      <c r="M27" s="202"/>
      <c r="N27" s="202"/>
      <c r="O27" s="202"/>
      <c r="P27" s="203"/>
      <c r="Q27" s="204"/>
      <c r="R27" s="203"/>
      <c r="S27" s="203"/>
      <c r="T27" s="205"/>
      <c r="U27" s="1238"/>
      <c r="V27" s="1239"/>
      <c r="W27" s="455"/>
    </row>
    <row r="28" spans="1:23" x14ac:dyDescent="0.25">
      <c r="A28" s="51"/>
      <c r="B28" s="186"/>
      <c r="C28" s="137"/>
      <c r="D28" s="52"/>
      <c r="E28" s="53"/>
      <c r="F28" s="176"/>
      <c r="G28" s="177"/>
      <c r="H28" s="190"/>
      <c r="I28" s="191"/>
      <c r="J28" s="841"/>
      <c r="K28" s="205"/>
      <c r="L28" s="201"/>
      <c r="M28" s="202"/>
      <c r="N28" s="202"/>
      <c r="O28" s="202"/>
      <c r="P28" s="203"/>
      <c r="Q28" s="204"/>
      <c r="R28" s="203"/>
      <c r="S28" s="203"/>
      <c r="T28" s="205"/>
      <c r="U28" s="1238"/>
      <c r="V28" s="1239"/>
      <c r="W28" s="455"/>
    </row>
    <row r="29" spans="1:23" x14ac:dyDescent="0.25">
      <c r="A29" s="51"/>
      <c r="B29" s="186"/>
      <c r="C29" s="137"/>
      <c r="D29" s="52"/>
      <c r="E29" s="53"/>
      <c r="F29" s="176"/>
      <c r="G29" s="177"/>
      <c r="H29" s="190"/>
      <c r="I29" s="191"/>
      <c r="J29" s="841"/>
      <c r="K29" s="205"/>
      <c r="L29" s="201"/>
      <c r="M29" s="202"/>
      <c r="N29" s="202"/>
      <c r="O29" s="202"/>
      <c r="P29" s="203"/>
      <c r="Q29" s="204"/>
      <c r="R29" s="203"/>
      <c r="S29" s="203"/>
      <c r="T29" s="205"/>
      <c r="U29" s="1238"/>
      <c r="V29" s="1239"/>
      <c r="W29" s="455"/>
    </row>
    <row r="30" spans="1:23" x14ac:dyDescent="0.25">
      <c r="A30" s="51"/>
      <c r="B30" s="186"/>
      <c r="C30" s="137"/>
      <c r="D30" s="52"/>
      <c r="E30" s="53"/>
      <c r="F30" s="176"/>
      <c r="G30" s="177"/>
      <c r="H30" s="190"/>
      <c r="I30" s="191"/>
      <c r="J30" s="841"/>
      <c r="K30" s="205"/>
      <c r="L30" s="201"/>
      <c r="M30" s="202"/>
      <c r="N30" s="202"/>
      <c r="O30" s="202"/>
      <c r="P30" s="203"/>
      <c r="Q30" s="204"/>
      <c r="R30" s="203"/>
      <c r="S30" s="203"/>
      <c r="T30" s="205"/>
      <c r="U30" s="1238"/>
      <c r="V30" s="1239"/>
      <c r="W30" s="455"/>
    </row>
    <row r="31" spans="1:23" x14ac:dyDescent="0.25">
      <c r="A31" s="51"/>
      <c r="B31" s="186"/>
      <c r="C31" s="137"/>
      <c r="D31" s="52"/>
      <c r="E31" s="53"/>
      <c r="F31" s="176"/>
      <c r="G31" s="177"/>
      <c r="H31" s="190"/>
      <c r="I31" s="191"/>
      <c r="J31" s="841"/>
      <c r="K31" s="205"/>
      <c r="L31" s="201"/>
      <c r="M31" s="202"/>
      <c r="N31" s="202"/>
      <c r="O31" s="202"/>
      <c r="P31" s="203"/>
      <c r="Q31" s="204"/>
      <c r="R31" s="203"/>
      <c r="S31" s="203"/>
      <c r="T31" s="205"/>
      <c r="U31" s="1238"/>
      <c r="V31" s="1239"/>
      <c r="W31" s="455"/>
    </row>
    <row r="32" spans="1:23" x14ac:dyDescent="0.25">
      <c r="A32" s="51"/>
      <c r="B32" s="186"/>
      <c r="C32" s="137"/>
      <c r="D32" s="52"/>
      <c r="E32" s="53"/>
      <c r="F32" s="176"/>
      <c r="G32" s="177"/>
      <c r="H32" s="190"/>
      <c r="I32" s="191"/>
      <c r="J32" s="841"/>
      <c r="K32" s="205"/>
      <c r="L32" s="201"/>
      <c r="M32" s="202"/>
      <c r="N32" s="202"/>
      <c r="O32" s="202"/>
      <c r="P32" s="203"/>
      <c r="Q32" s="204"/>
      <c r="R32" s="203"/>
      <c r="S32" s="203"/>
      <c r="T32" s="205"/>
      <c r="U32" s="1238"/>
      <c r="V32" s="1239"/>
      <c r="W32" s="455"/>
    </row>
    <row r="33" spans="1:23" x14ac:dyDescent="0.25">
      <c r="A33" s="51"/>
      <c r="B33" s="186"/>
      <c r="C33" s="137"/>
      <c r="D33" s="52"/>
      <c r="E33" s="53"/>
      <c r="F33" s="176"/>
      <c r="G33" s="177"/>
      <c r="H33" s="190"/>
      <c r="I33" s="191"/>
      <c r="J33" s="841"/>
      <c r="K33" s="205"/>
      <c r="L33" s="201"/>
      <c r="M33" s="202"/>
      <c r="N33" s="202"/>
      <c r="O33" s="202"/>
      <c r="P33" s="203"/>
      <c r="Q33" s="204"/>
      <c r="R33" s="203"/>
      <c r="S33" s="203"/>
      <c r="T33" s="205"/>
      <c r="U33" s="1238"/>
      <c r="V33" s="1239"/>
      <c r="W33" s="455"/>
    </row>
    <row r="34" spans="1:23" x14ac:dyDescent="0.25">
      <c r="A34" s="51"/>
      <c r="B34" s="186"/>
      <c r="C34" s="137"/>
      <c r="D34" s="52"/>
      <c r="E34" s="53"/>
      <c r="F34" s="176"/>
      <c r="G34" s="177"/>
      <c r="H34" s="190"/>
      <c r="I34" s="191"/>
      <c r="J34" s="841"/>
      <c r="K34" s="205"/>
      <c r="L34" s="201"/>
      <c r="M34" s="202"/>
      <c r="N34" s="202"/>
      <c r="O34" s="202"/>
      <c r="P34" s="203"/>
      <c r="Q34" s="204"/>
      <c r="R34" s="203"/>
      <c r="S34" s="203"/>
      <c r="T34" s="205"/>
      <c r="U34" s="1238"/>
      <c r="V34" s="1239"/>
      <c r="W34" s="455"/>
    </row>
    <row r="35" spans="1:23" x14ac:dyDescent="0.25">
      <c r="A35" s="51"/>
      <c r="B35" s="186"/>
      <c r="C35" s="137"/>
      <c r="D35" s="52"/>
      <c r="E35" s="53"/>
      <c r="F35" s="176"/>
      <c r="G35" s="177"/>
      <c r="H35" s="190"/>
      <c r="I35" s="191"/>
      <c r="J35" s="841"/>
      <c r="K35" s="205"/>
      <c r="L35" s="201"/>
      <c r="M35" s="202"/>
      <c r="N35" s="202"/>
      <c r="O35" s="202"/>
      <c r="P35" s="203"/>
      <c r="Q35" s="204"/>
      <c r="R35" s="203"/>
      <c r="S35" s="203"/>
      <c r="T35" s="205"/>
      <c r="U35" s="1238"/>
      <c r="V35" s="1239"/>
      <c r="W35" s="455"/>
    </row>
    <row r="36" spans="1:23" x14ac:dyDescent="0.25">
      <c r="A36" s="51"/>
      <c r="B36" s="186"/>
      <c r="C36" s="137"/>
      <c r="D36" s="52"/>
      <c r="E36" s="53"/>
      <c r="F36" s="176"/>
      <c r="G36" s="177"/>
      <c r="H36" s="190"/>
      <c r="I36" s="191"/>
      <c r="J36" s="841"/>
      <c r="K36" s="205"/>
      <c r="L36" s="201"/>
      <c r="M36" s="202"/>
      <c r="N36" s="202"/>
      <c r="O36" s="202"/>
      <c r="P36" s="203"/>
      <c r="Q36" s="204"/>
      <c r="R36" s="203"/>
      <c r="S36" s="203"/>
      <c r="T36" s="205"/>
      <c r="U36" s="1238"/>
      <c r="V36" s="1239"/>
      <c r="W36" s="455"/>
    </row>
    <row r="37" spans="1:23" x14ac:dyDescent="0.25">
      <c r="A37" s="51"/>
      <c r="B37" s="186"/>
      <c r="C37" s="137"/>
      <c r="D37" s="52"/>
      <c r="E37" s="53"/>
      <c r="F37" s="176"/>
      <c r="G37" s="177"/>
      <c r="H37" s="190"/>
      <c r="I37" s="191"/>
      <c r="J37" s="841"/>
      <c r="K37" s="205"/>
      <c r="L37" s="201"/>
      <c r="M37" s="202"/>
      <c r="N37" s="202"/>
      <c r="O37" s="202"/>
      <c r="P37" s="203"/>
      <c r="Q37" s="204"/>
      <c r="R37" s="203"/>
      <c r="S37" s="203"/>
      <c r="T37" s="205"/>
      <c r="U37" s="1238"/>
      <c r="V37" s="1239"/>
      <c r="W37" s="455"/>
    </row>
    <row r="38" spans="1:23" x14ac:dyDescent="0.25">
      <c r="A38" s="51"/>
      <c r="B38" s="186"/>
      <c r="C38" s="137"/>
      <c r="D38" s="52"/>
      <c r="E38" s="53"/>
      <c r="F38" s="176"/>
      <c r="G38" s="177"/>
      <c r="H38" s="190"/>
      <c r="I38" s="191"/>
      <c r="J38" s="841"/>
      <c r="K38" s="205"/>
      <c r="L38" s="201"/>
      <c r="M38" s="202"/>
      <c r="N38" s="202"/>
      <c r="O38" s="202"/>
      <c r="P38" s="203"/>
      <c r="Q38" s="204"/>
      <c r="R38" s="203"/>
      <c r="S38" s="203"/>
      <c r="T38" s="205"/>
      <c r="U38" s="1238"/>
      <c r="V38" s="1239"/>
      <c r="W38" s="455"/>
    </row>
    <row r="39" spans="1:23" x14ac:dyDescent="0.25">
      <c r="A39" s="51"/>
      <c r="B39" s="186"/>
      <c r="C39" s="137"/>
      <c r="D39" s="52"/>
      <c r="E39" s="53"/>
      <c r="F39" s="176"/>
      <c r="G39" s="177"/>
      <c r="H39" s="190"/>
      <c r="I39" s="191"/>
      <c r="J39" s="841"/>
      <c r="K39" s="205"/>
      <c r="L39" s="201"/>
      <c r="M39" s="202"/>
      <c r="N39" s="202"/>
      <c r="O39" s="202"/>
      <c r="P39" s="203"/>
      <c r="Q39" s="204"/>
      <c r="R39" s="203"/>
      <c r="S39" s="203"/>
      <c r="T39" s="205"/>
      <c r="U39" s="1238"/>
      <c r="V39" s="1239"/>
      <c r="W39" s="455"/>
    </row>
    <row r="40" spans="1:23" x14ac:dyDescent="0.25">
      <c r="A40" s="51"/>
      <c r="B40" s="186"/>
      <c r="C40" s="137"/>
      <c r="D40" s="52"/>
      <c r="E40" s="53"/>
      <c r="F40" s="176"/>
      <c r="G40" s="177"/>
      <c r="H40" s="190"/>
      <c r="I40" s="191"/>
      <c r="J40" s="841"/>
      <c r="K40" s="205"/>
      <c r="L40" s="201"/>
      <c r="M40" s="202"/>
      <c r="N40" s="202"/>
      <c r="O40" s="202"/>
      <c r="P40" s="203"/>
      <c r="Q40" s="204"/>
      <c r="R40" s="203"/>
      <c r="S40" s="203"/>
      <c r="T40" s="205"/>
      <c r="U40" s="1238"/>
      <c r="V40" s="1239"/>
      <c r="W40" s="455"/>
    </row>
    <row r="41" spans="1:23" x14ac:dyDescent="0.25">
      <c r="A41" s="51"/>
      <c r="B41" s="186"/>
      <c r="C41" s="137"/>
      <c r="D41" s="52"/>
      <c r="E41" s="53"/>
      <c r="F41" s="176"/>
      <c r="G41" s="177"/>
      <c r="H41" s="190"/>
      <c r="I41" s="191"/>
      <c r="J41" s="841"/>
      <c r="K41" s="205"/>
      <c r="L41" s="201"/>
      <c r="M41" s="202"/>
      <c r="N41" s="202"/>
      <c r="O41" s="202"/>
      <c r="P41" s="203"/>
      <c r="Q41" s="204"/>
      <c r="R41" s="203"/>
      <c r="S41" s="203"/>
      <c r="T41" s="205"/>
      <c r="U41" s="1238"/>
      <c r="V41" s="1239"/>
      <c r="W41" s="455"/>
    </row>
    <row r="42" spans="1:23" x14ac:dyDescent="0.25">
      <c r="A42" s="51"/>
      <c r="B42" s="186"/>
      <c r="C42" s="137"/>
      <c r="D42" s="52"/>
      <c r="E42" s="53"/>
      <c r="F42" s="176"/>
      <c r="G42" s="177"/>
      <c r="H42" s="190"/>
      <c r="I42" s="191"/>
      <c r="J42" s="841"/>
      <c r="K42" s="205"/>
      <c r="L42" s="201"/>
      <c r="M42" s="202"/>
      <c r="N42" s="202"/>
      <c r="O42" s="202"/>
      <c r="P42" s="203"/>
      <c r="Q42" s="204"/>
      <c r="R42" s="203"/>
      <c r="S42" s="203"/>
      <c r="T42" s="205"/>
      <c r="U42" s="1238"/>
      <c r="V42" s="1239"/>
      <c r="W42" s="455"/>
    </row>
    <row r="43" spans="1:23" x14ac:dyDescent="0.25">
      <c r="A43" s="51"/>
      <c r="B43" s="186"/>
      <c r="C43" s="137"/>
      <c r="D43" s="52"/>
      <c r="E43" s="53"/>
      <c r="F43" s="176"/>
      <c r="G43" s="177"/>
      <c r="H43" s="190"/>
      <c r="I43" s="191"/>
      <c r="J43" s="841"/>
      <c r="K43" s="205"/>
      <c r="L43" s="201"/>
      <c r="M43" s="202"/>
      <c r="N43" s="202"/>
      <c r="O43" s="202"/>
      <c r="P43" s="203"/>
      <c r="Q43" s="204"/>
      <c r="R43" s="203"/>
      <c r="S43" s="203"/>
      <c r="T43" s="205"/>
      <c r="U43" s="1238"/>
      <c r="V43" s="1239"/>
      <c r="W43" s="455"/>
    </row>
    <row r="44" spans="1:23" x14ac:dyDescent="0.25">
      <c r="A44" s="51"/>
      <c r="B44" s="186"/>
      <c r="C44" s="137"/>
      <c r="D44" s="52"/>
      <c r="E44" s="53"/>
      <c r="F44" s="176"/>
      <c r="G44" s="177"/>
      <c r="H44" s="190"/>
      <c r="I44" s="191"/>
      <c r="J44" s="841"/>
      <c r="K44" s="205"/>
      <c r="L44" s="201"/>
      <c r="M44" s="202"/>
      <c r="N44" s="202"/>
      <c r="O44" s="202"/>
      <c r="P44" s="203"/>
      <c r="Q44" s="204"/>
      <c r="R44" s="203"/>
      <c r="S44" s="203"/>
      <c r="T44" s="205"/>
      <c r="U44" s="1238"/>
      <c r="V44" s="1239"/>
      <c r="W44" s="455"/>
    </row>
    <row r="45" spans="1:23" x14ac:dyDescent="0.25">
      <c r="A45" s="51"/>
      <c r="B45" s="186"/>
      <c r="C45" s="137"/>
      <c r="D45" s="52"/>
      <c r="E45" s="53"/>
      <c r="F45" s="176"/>
      <c r="G45" s="177"/>
      <c r="H45" s="190"/>
      <c r="I45" s="191"/>
      <c r="J45" s="841"/>
      <c r="K45" s="205"/>
      <c r="L45" s="201"/>
      <c r="M45" s="202"/>
      <c r="N45" s="202"/>
      <c r="O45" s="202"/>
      <c r="P45" s="203"/>
      <c r="Q45" s="204"/>
      <c r="R45" s="203"/>
      <c r="S45" s="203"/>
      <c r="T45" s="205"/>
      <c r="U45" s="1238"/>
      <c r="V45" s="1239"/>
      <c r="W45" s="455"/>
    </row>
    <row r="46" spans="1:23" x14ac:dyDescent="0.25">
      <c r="A46" s="51"/>
      <c r="B46" s="186"/>
      <c r="C46" s="137"/>
      <c r="D46" s="52"/>
      <c r="E46" s="53"/>
      <c r="F46" s="176"/>
      <c r="G46" s="177"/>
      <c r="H46" s="190"/>
      <c r="I46" s="191"/>
      <c r="J46" s="841"/>
      <c r="K46" s="205"/>
      <c r="L46" s="201"/>
      <c r="M46" s="202"/>
      <c r="N46" s="202"/>
      <c r="O46" s="202"/>
      <c r="P46" s="203"/>
      <c r="Q46" s="204"/>
      <c r="R46" s="203"/>
      <c r="S46" s="203"/>
      <c r="T46" s="205"/>
      <c r="U46" s="1238"/>
      <c r="V46" s="1239"/>
      <c r="W46" s="455"/>
    </row>
    <row r="47" spans="1:23" x14ac:dyDescent="0.25">
      <c r="A47" s="51"/>
      <c r="B47" s="186"/>
      <c r="C47" s="137"/>
      <c r="D47" s="52"/>
      <c r="E47" s="53"/>
      <c r="F47" s="176"/>
      <c r="G47" s="177"/>
      <c r="H47" s="190"/>
      <c r="I47" s="191"/>
      <c r="J47" s="841"/>
      <c r="K47" s="205"/>
      <c r="L47" s="201"/>
      <c r="M47" s="202"/>
      <c r="N47" s="202"/>
      <c r="O47" s="202"/>
      <c r="P47" s="203"/>
      <c r="Q47" s="204"/>
      <c r="R47" s="203"/>
      <c r="S47" s="203"/>
      <c r="T47" s="205"/>
      <c r="U47" s="1238"/>
      <c r="V47" s="1239"/>
      <c r="W47" s="455"/>
    </row>
    <row r="48" spans="1:23" x14ac:dyDescent="0.25">
      <c r="A48" s="51"/>
      <c r="B48" s="186"/>
      <c r="C48" s="137"/>
      <c r="D48" s="52"/>
      <c r="E48" s="53"/>
      <c r="F48" s="176"/>
      <c r="G48" s="177"/>
      <c r="H48" s="190"/>
      <c r="I48" s="191"/>
      <c r="J48" s="841"/>
      <c r="K48" s="205"/>
      <c r="L48" s="201"/>
      <c r="M48" s="202"/>
      <c r="N48" s="202"/>
      <c r="O48" s="202"/>
      <c r="P48" s="203"/>
      <c r="Q48" s="204"/>
      <c r="R48" s="203"/>
      <c r="S48" s="203"/>
      <c r="T48" s="205"/>
      <c r="U48" s="1238"/>
      <c r="V48" s="1239"/>
      <c r="W48" s="455"/>
    </row>
    <row r="49" spans="1:23" x14ac:dyDescent="0.25">
      <c r="A49" s="51"/>
      <c r="B49" s="186"/>
      <c r="C49" s="137"/>
      <c r="D49" s="52"/>
      <c r="E49" s="53"/>
      <c r="F49" s="176"/>
      <c r="G49" s="177"/>
      <c r="H49" s="190"/>
      <c r="I49" s="191"/>
      <c r="J49" s="841"/>
      <c r="K49" s="205"/>
      <c r="L49" s="201"/>
      <c r="M49" s="202"/>
      <c r="N49" s="202"/>
      <c r="O49" s="202"/>
      <c r="P49" s="203"/>
      <c r="Q49" s="204"/>
      <c r="R49" s="203"/>
      <c r="S49" s="203"/>
      <c r="T49" s="205"/>
      <c r="U49" s="1238"/>
      <c r="V49" s="1239"/>
      <c r="W49" s="455"/>
    </row>
    <row r="50" spans="1:23" x14ac:dyDescent="0.25">
      <c r="A50" s="51"/>
      <c r="B50" s="186"/>
      <c r="C50" s="137"/>
      <c r="D50" s="52"/>
      <c r="E50" s="53"/>
      <c r="F50" s="176"/>
      <c r="G50" s="177"/>
      <c r="H50" s="190"/>
      <c r="I50" s="191"/>
      <c r="J50" s="841"/>
      <c r="K50" s="205"/>
      <c r="L50" s="201"/>
      <c r="M50" s="202"/>
      <c r="N50" s="202"/>
      <c r="O50" s="202"/>
      <c r="P50" s="203"/>
      <c r="Q50" s="204"/>
      <c r="R50" s="203"/>
      <c r="S50" s="203"/>
      <c r="T50" s="205"/>
      <c r="U50" s="1238"/>
      <c r="V50" s="1239"/>
      <c r="W50" s="455"/>
    </row>
    <row r="51" spans="1:23" x14ac:dyDescent="0.25">
      <c r="A51" s="51"/>
      <c r="B51" s="186"/>
      <c r="C51" s="137"/>
      <c r="D51" s="52"/>
      <c r="E51" s="53"/>
      <c r="F51" s="176"/>
      <c r="G51" s="177"/>
      <c r="H51" s="190"/>
      <c r="I51" s="191"/>
      <c r="J51" s="841"/>
      <c r="K51" s="205"/>
      <c r="L51" s="201"/>
      <c r="M51" s="202"/>
      <c r="N51" s="202"/>
      <c r="O51" s="202"/>
      <c r="P51" s="203"/>
      <c r="Q51" s="204"/>
      <c r="R51" s="203"/>
      <c r="S51" s="203"/>
      <c r="T51" s="205"/>
      <c r="U51" s="1238"/>
      <c r="V51" s="1239"/>
      <c r="W51" s="455"/>
    </row>
    <row r="52" spans="1:23" x14ac:dyDescent="0.25">
      <c r="A52" s="51"/>
      <c r="B52" s="186"/>
      <c r="C52" s="137"/>
      <c r="D52" s="52"/>
      <c r="E52" s="53"/>
      <c r="F52" s="176"/>
      <c r="G52" s="177"/>
      <c r="H52" s="190"/>
      <c r="I52" s="191"/>
      <c r="J52" s="841"/>
      <c r="K52" s="205"/>
      <c r="L52" s="201"/>
      <c r="M52" s="202"/>
      <c r="N52" s="202"/>
      <c r="O52" s="202"/>
      <c r="P52" s="203"/>
      <c r="Q52" s="204"/>
      <c r="R52" s="203"/>
      <c r="S52" s="203"/>
      <c r="T52" s="205"/>
      <c r="U52" s="1238"/>
      <c r="V52" s="1239"/>
      <c r="W52" s="455"/>
    </row>
    <row r="53" spans="1:23" x14ac:dyDescent="0.25">
      <c r="A53" s="51"/>
      <c r="B53" s="186"/>
      <c r="C53" s="137"/>
      <c r="D53" s="52"/>
      <c r="E53" s="53"/>
      <c r="F53" s="176"/>
      <c r="G53" s="177"/>
      <c r="H53" s="190"/>
      <c r="I53" s="191"/>
      <c r="J53" s="841"/>
      <c r="K53" s="205"/>
      <c r="L53" s="201"/>
      <c r="M53" s="202"/>
      <c r="N53" s="202"/>
      <c r="O53" s="202"/>
      <c r="P53" s="203"/>
      <c r="Q53" s="204"/>
      <c r="R53" s="203"/>
      <c r="S53" s="203"/>
      <c r="T53" s="205"/>
      <c r="U53" s="1238"/>
      <c r="V53" s="1239"/>
      <c r="W53" s="455"/>
    </row>
    <row r="54" spans="1:23" x14ac:dyDescent="0.25">
      <c r="A54" s="51"/>
      <c r="B54" s="186"/>
      <c r="C54" s="137"/>
      <c r="D54" s="52"/>
      <c r="E54" s="53"/>
      <c r="F54" s="176"/>
      <c r="G54" s="177"/>
      <c r="H54" s="190"/>
      <c r="I54" s="191"/>
      <c r="J54" s="841"/>
      <c r="K54" s="205"/>
      <c r="L54" s="201"/>
      <c r="M54" s="202"/>
      <c r="N54" s="202"/>
      <c r="O54" s="202"/>
      <c r="P54" s="203"/>
      <c r="Q54" s="204"/>
      <c r="R54" s="203"/>
      <c r="S54" s="203"/>
      <c r="T54" s="205"/>
      <c r="U54" s="1238"/>
      <c r="V54" s="1239"/>
      <c r="W54" s="455"/>
    </row>
    <row r="55" spans="1:23" x14ac:dyDescent="0.25">
      <c r="A55" s="51"/>
      <c r="B55" s="186"/>
      <c r="C55" s="137"/>
      <c r="D55" s="52"/>
      <c r="E55" s="53"/>
      <c r="F55" s="176"/>
      <c r="G55" s="177"/>
      <c r="H55" s="190"/>
      <c r="I55" s="191"/>
      <c r="J55" s="841"/>
      <c r="K55" s="205"/>
      <c r="L55" s="201"/>
      <c r="M55" s="202"/>
      <c r="N55" s="202"/>
      <c r="O55" s="202"/>
      <c r="P55" s="203"/>
      <c r="Q55" s="204"/>
      <c r="R55" s="203"/>
      <c r="S55" s="203"/>
      <c r="T55" s="205"/>
      <c r="U55" s="1238"/>
      <c r="V55" s="1239"/>
      <c r="W55" s="455"/>
    </row>
    <row r="56" spans="1:23" x14ac:dyDescent="0.25">
      <c r="A56" s="51"/>
      <c r="B56" s="186"/>
      <c r="C56" s="137"/>
      <c r="D56" s="52"/>
      <c r="E56" s="53"/>
      <c r="F56" s="176"/>
      <c r="G56" s="177"/>
      <c r="H56" s="190"/>
      <c r="I56" s="191"/>
      <c r="J56" s="841"/>
      <c r="K56" s="205"/>
      <c r="L56" s="201"/>
      <c r="M56" s="202"/>
      <c r="N56" s="202"/>
      <c r="O56" s="202"/>
      <c r="P56" s="203"/>
      <c r="Q56" s="204"/>
      <c r="R56" s="203"/>
      <c r="S56" s="203"/>
      <c r="T56" s="205"/>
      <c r="U56" s="1238"/>
      <c r="V56" s="1239"/>
      <c r="W56" s="455"/>
    </row>
    <row r="57" spans="1:23" x14ac:dyDescent="0.25">
      <c r="A57" s="51"/>
      <c r="B57" s="186"/>
      <c r="C57" s="137"/>
      <c r="D57" s="52"/>
      <c r="E57" s="53"/>
      <c r="F57" s="176"/>
      <c r="G57" s="177"/>
      <c r="H57" s="190"/>
      <c r="I57" s="191"/>
      <c r="J57" s="841"/>
      <c r="K57" s="205"/>
      <c r="L57" s="201"/>
      <c r="M57" s="202"/>
      <c r="N57" s="202"/>
      <c r="O57" s="202"/>
      <c r="P57" s="203"/>
      <c r="Q57" s="204"/>
      <c r="R57" s="203"/>
      <c r="S57" s="203"/>
      <c r="T57" s="205"/>
      <c r="U57" s="1238"/>
      <c r="V57" s="1239"/>
      <c r="W57" s="455"/>
    </row>
    <row r="58" spans="1:23" x14ac:dyDescent="0.25">
      <c r="A58" s="51"/>
      <c r="B58" s="186"/>
      <c r="C58" s="137"/>
      <c r="D58" s="52"/>
      <c r="E58" s="53"/>
      <c r="F58" s="176"/>
      <c r="G58" s="177"/>
      <c r="H58" s="190"/>
      <c r="I58" s="191"/>
      <c r="J58" s="841"/>
      <c r="K58" s="205"/>
      <c r="L58" s="201"/>
      <c r="M58" s="202"/>
      <c r="N58" s="202"/>
      <c r="O58" s="202"/>
      <c r="P58" s="203"/>
      <c r="Q58" s="204"/>
      <c r="R58" s="203"/>
      <c r="S58" s="203"/>
      <c r="T58" s="205"/>
      <c r="U58" s="1238"/>
      <c r="V58" s="1239"/>
      <c r="W58" s="455"/>
    </row>
    <row r="59" spans="1:23" x14ac:dyDescent="0.25">
      <c r="A59" s="51"/>
      <c r="B59" s="186"/>
      <c r="C59" s="137"/>
      <c r="D59" s="52"/>
      <c r="E59" s="53"/>
      <c r="F59" s="176"/>
      <c r="G59" s="177"/>
      <c r="H59" s="190"/>
      <c r="I59" s="191"/>
      <c r="J59" s="841"/>
      <c r="K59" s="205"/>
      <c r="L59" s="201"/>
      <c r="M59" s="202"/>
      <c r="N59" s="202"/>
      <c r="O59" s="202"/>
      <c r="P59" s="203"/>
      <c r="Q59" s="204"/>
      <c r="R59" s="203"/>
      <c r="S59" s="203"/>
      <c r="T59" s="205"/>
      <c r="U59" s="1238"/>
      <c r="V59" s="1239"/>
      <c r="W59" s="455"/>
    </row>
    <row r="60" spans="1:23" x14ac:dyDescent="0.25">
      <c r="A60" s="51"/>
      <c r="B60" s="186"/>
      <c r="C60" s="137"/>
      <c r="D60" s="52"/>
      <c r="E60" s="53"/>
      <c r="F60" s="176"/>
      <c r="G60" s="177"/>
      <c r="H60" s="190"/>
      <c r="I60" s="191"/>
      <c r="J60" s="841"/>
      <c r="K60" s="205"/>
      <c r="L60" s="201"/>
      <c r="M60" s="202"/>
      <c r="N60" s="202"/>
      <c r="O60" s="202"/>
      <c r="P60" s="203"/>
      <c r="Q60" s="204"/>
      <c r="R60" s="203"/>
      <c r="S60" s="203"/>
      <c r="T60" s="205"/>
      <c r="U60" s="1238"/>
      <c r="V60" s="1239"/>
      <c r="W60" s="455"/>
    </row>
    <row r="61" spans="1:23" x14ac:dyDescent="0.25">
      <c r="A61" s="51"/>
      <c r="B61" s="186"/>
      <c r="C61" s="137"/>
      <c r="D61" s="52"/>
      <c r="E61" s="53"/>
      <c r="F61" s="176"/>
      <c r="G61" s="177"/>
      <c r="H61" s="190"/>
      <c r="I61" s="191"/>
      <c r="J61" s="841"/>
      <c r="K61" s="205"/>
      <c r="L61" s="201"/>
      <c r="M61" s="202"/>
      <c r="N61" s="202"/>
      <c r="O61" s="202"/>
      <c r="P61" s="203"/>
      <c r="Q61" s="204"/>
      <c r="R61" s="203"/>
      <c r="S61" s="203"/>
      <c r="T61" s="205"/>
      <c r="U61" s="1238"/>
      <c r="V61" s="1239"/>
      <c r="W61" s="455"/>
    </row>
    <row r="62" spans="1:23" x14ac:dyDescent="0.25">
      <c r="A62" s="51"/>
      <c r="B62" s="186"/>
      <c r="C62" s="137"/>
      <c r="D62" s="52"/>
      <c r="E62" s="53"/>
      <c r="F62" s="176"/>
      <c r="G62" s="177"/>
      <c r="H62" s="190"/>
      <c r="I62" s="191"/>
      <c r="J62" s="841"/>
      <c r="K62" s="205"/>
      <c r="L62" s="201"/>
      <c r="M62" s="202"/>
      <c r="N62" s="202"/>
      <c r="O62" s="202"/>
      <c r="P62" s="203"/>
      <c r="Q62" s="204"/>
      <c r="R62" s="203"/>
      <c r="S62" s="203"/>
      <c r="T62" s="205"/>
      <c r="U62" s="1238"/>
      <c r="V62" s="1239"/>
      <c r="W62" s="455"/>
    </row>
    <row r="63" spans="1:23" x14ac:dyDescent="0.25">
      <c r="A63" s="51"/>
      <c r="B63" s="186"/>
      <c r="C63" s="137"/>
      <c r="D63" s="52"/>
      <c r="E63" s="53"/>
      <c r="F63" s="176"/>
      <c r="G63" s="177"/>
      <c r="H63" s="190"/>
      <c r="I63" s="191"/>
      <c r="J63" s="841"/>
      <c r="K63" s="205"/>
      <c r="L63" s="201"/>
      <c r="M63" s="202"/>
      <c r="N63" s="202"/>
      <c r="O63" s="202"/>
      <c r="P63" s="203"/>
      <c r="Q63" s="204"/>
      <c r="R63" s="203"/>
      <c r="S63" s="203"/>
      <c r="T63" s="205"/>
      <c r="U63" s="1238"/>
      <c r="V63" s="1239"/>
      <c r="W63" s="455"/>
    </row>
    <row r="64" spans="1:23" x14ac:dyDescent="0.25">
      <c r="A64" s="51"/>
      <c r="B64" s="186"/>
      <c r="C64" s="137"/>
      <c r="D64" s="52"/>
      <c r="E64" s="53"/>
      <c r="F64" s="176"/>
      <c r="G64" s="177"/>
      <c r="H64" s="190"/>
      <c r="I64" s="191"/>
      <c r="J64" s="841"/>
      <c r="K64" s="205"/>
      <c r="L64" s="201"/>
      <c r="M64" s="202"/>
      <c r="N64" s="202"/>
      <c r="O64" s="202"/>
      <c r="P64" s="203"/>
      <c r="Q64" s="204"/>
      <c r="R64" s="203"/>
      <c r="S64" s="203"/>
      <c r="T64" s="205"/>
      <c r="U64" s="1238"/>
      <c r="V64" s="1239"/>
      <c r="W64" s="455"/>
    </row>
    <row r="65" spans="1:23" x14ac:dyDescent="0.25">
      <c r="A65" s="51"/>
      <c r="B65" s="186"/>
      <c r="C65" s="137"/>
      <c r="D65" s="52"/>
      <c r="E65" s="53"/>
      <c r="F65" s="176"/>
      <c r="G65" s="177"/>
      <c r="H65" s="190"/>
      <c r="I65" s="191"/>
      <c r="J65" s="841"/>
      <c r="K65" s="205"/>
      <c r="L65" s="201"/>
      <c r="M65" s="202"/>
      <c r="N65" s="202"/>
      <c r="O65" s="202"/>
      <c r="P65" s="203"/>
      <c r="Q65" s="204"/>
      <c r="R65" s="203"/>
      <c r="S65" s="203"/>
      <c r="T65" s="205"/>
      <c r="U65" s="1238"/>
      <c r="V65" s="1239"/>
      <c r="W65" s="455"/>
    </row>
    <row r="66" spans="1:23" x14ac:dyDescent="0.25">
      <c r="A66" s="51"/>
      <c r="B66" s="186"/>
      <c r="C66" s="137"/>
      <c r="D66" s="52"/>
      <c r="E66" s="53"/>
      <c r="F66" s="176"/>
      <c r="G66" s="177"/>
      <c r="H66" s="190"/>
      <c r="I66" s="191"/>
      <c r="J66" s="841"/>
      <c r="K66" s="205"/>
      <c r="L66" s="201"/>
      <c r="M66" s="202"/>
      <c r="N66" s="202"/>
      <c r="O66" s="202"/>
      <c r="P66" s="203"/>
      <c r="Q66" s="204"/>
      <c r="R66" s="203"/>
      <c r="S66" s="203"/>
      <c r="T66" s="205"/>
      <c r="U66" s="1238"/>
      <c r="V66" s="1239"/>
      <c r="W66" s="455"/>
    </row>
    <row r="67" spans="1:23" x14ac:dyDescent="0.25">
      <c r="A67" s="51"/>
      <c r="B67" s="186"/>
      <c r="C67" s="137"/>
      <c r="D67" s="52"/>
      <c r="E67" s="53"/>
      <c r="F67" s="176"/>
      <c r="G67" s="177"/>
      <c r="H67" s="190"/>
      <c r="I67" s="191"/>
      <c r="J67" s="841"/>
      <c r="K67" s="205"/>
      <c r="L67" s="201"/>
      <c r="M67" s="202"/>
      <c r="N67" s="202"/>
      <c r="O67" s="202"/>
      <c r="P67" s="203"/>
      <c r="Q67" s="204"/>
      <c r="R67" s="203"/>
      <c r="S67" s="203"/>
      <c r="T67" s="205"/>
      <c r="U67" s="1238"/>
      <c r="V67" s="1239"/>
      <c r="W67" s="455"/>
    </row>
    <row r="68" spans="1:23" x14ac:dyDescent="0.25">
      <c r="A68" s="51"/>
      <c r="B68" s="186"/>
      <c r="C68" s="137"/>
      <c r="D68" s="52"/>
      <c r="E68" s="53"/>
      <c r="F68" s="176"/>
      <c r="G68" s="177"/>
      <c r="H68" s="190"/>
      <c r="I68" s="191"/>
      <c r="J68" s="841"/>
      <c r="K68" s="205"/>
      <c r="L68" s="201"/>
      <c r="M68" s="202"/>
      <c r="N68" s="202"/>
      <c r="O68" s="202"/>
      <c r="P68" s="203"/>
      <c r="Q68" s="204"/>
      <c r="R68" s="203"/>
      <c r="S68" s="203"/>
      <c r="T68" s="205"/>
      <c r="U68" s="1238"/>
      <c r="V68" s="1239"/>
      <c r="W68" s="455"/>
    </row>
    <row r="69" spans="1:23" x14ac:dyDescent="0.25">
      <c r="A69" s="51"/>
      <c r="B69" s="186"/>
      <c r="C69" s="137"/>
      <c r="D69" s="52"/>
      <c r="E69" s="53"/>
      <c r="F69" s="176"/>
      <c r="G69" s="177"/>
      <c r="H69" s="190"/>
      <c r="I69" s="191"/>
      <c r="J69" s="841"/>
      <c r="K69" s="205"/>
      <c r="L69" s="201"/>
      <c r="M69" s="202"/>
      <c r="N69" s="202"/>
      <c r="O69" s="202"/>
      <c r="P69" s="203"/>
      <c r="Q69" s="204"/>
      <c r="R69" s="203"/>
      <c r="S69" s="203"/>
      <c r="T69" s="205"/>
      <c r="U69" s="1238"/>
      <c r="V69" s="1239"/>
      <c r="W69" s="455"/>
    </row>
    <row r="70" spans="1:23" x14ac:dyDescent="0.25">
      <c r="A70" s="51"/>
      <c r="B70" s="186"/>
      <c r="C70" s="137"/>
      <c r="D70" s="52"/>
      <c r="E70" s="53"/>
      <c r="F70" s="176"/>
      <c r="G70" s="177"/>
      <c r="H70" s="190"/>
      <c r="I70" s="191"/>
      <c r="J70" s="841"/>
      <c r="K70" s="205"/>
      <c r="L70" s="201"/>
      <c r="M70" s="202"/>
      <c r="N70" s="202"/>
      <c r="O70" s="202"/>
      <c r="P70" s="203"/>
      <c r="Q70" s="204"/>
      <c r="R70" s="203"/>
      <c r="S70" s="203"/>
      <c r="T70" s="205"/>
      <c r="U70" s="1238"/>
      <c r="V70" s="1239"/>
      <c r="W70" s="455"/>
    </row>
    <row r="71" spans="1:23" x14ac:dyDescent="0.25">
      <c r="A71" s="51"/>
      <c r="B71" s="186"/>
      <c r="C71" s="137"/>
      <c r="D71" s="52"/>
      <c r="E71" s="53"/>
      <c r="F71" s="176"/>
      <c r="G71" s="177"/>
      <c r="H71" s="190"/>
      <c r="I71" s="191"/>
      <c r="J71" s="841"/>
      <c r="K71" s="205"/>
      <c r="L71" s="201"/>
      <c r="M71" s="202"/>
      <c r="N71" s="202"/>
      <c r="O71" s="202"/>
      <c r="P71" s="203"/>
      <c r="Q71" s="204"/>
      <c r="R71" s="203"/>
      <c r="S71" s="203"/>
      <c r="T71" s="205"/>
      <c r="U71" s="1238"/>
      <c r="V71" s="1239"/>
      <c r="W71" s="455"/>
    </row>
    <row r="72" spans="1:23" x14ac:dyDescent="0.25">
      <c r="A72" s="51"/>
      <c r="B72" s="186"/>
      <c r="C72" s="137"/>
      <c r="D72" s="52"/>
      <c r="E72" s="53"/>
      <c r="F72" s="176"/>
      <c r="G72" s="177"/>
      <c r="H72" s="190"/>
      <c r="I72" s="191"/>
      <c r="J72" s="841"/>
      <c r="K72" s="205"/>
      <c r="L72" s="201"/>
      <c r="M72" s="202"/>
      <c r="N72" s="202"/>
      <c r="O72" s="202"/>
      <c r="P72" s="203"/>
      <c r="Q72" s="204"/>
      <c r="R72" s="203"/>
      <c r="S72" s="203"/>
      <c r="T72" s="205"/>
      <c r="U72" s="1238"/>
      <c r="V72" s="1239"/>
      <c r="W72" s="455"/>
    </row>
    <row r="73" spans="1:23" x14ac:dyDescent="0.25">
      <c r="A73" s="51"/>
      <c r="B73" s="186"/>
      <c r="C73" s="137"/>
      <c r="D73" s="52"/>
      <c r="E73" s="53"/>
      <c r="F73" s="176"/>
      <c r="G73" s="177"/>
      <c r="H73" s="190"/>
      <c r="I73" s="191"/>
      <c r="J73" s="841"/>
      <c r="K73" s="205"/>
      <c r="L73" s="201"/>
      <c r="M73" s="202"/>
      <c r="N73" s="202"/>
      <c r="O73" s="202"/>
      <c r="P73" s="203"/>
      <c r="Q73" s="204"/>
      <c r="R73" s="203"/>
      <c r="S73" s="203"/>
      <c r="T73" s="205"/>
      <c r="U73" s="1238"/>
      <c r="V73" s="1239"/>
      <c r="W73" s="455"/>
    </row>
    <row r="74" spans="1:23" x14ac:dyDescent="0.25">
      <c r="A74" s="51"/>
      <c r="B74" s="186"/>
      <c r="C74" s="137"/>
      <c r="D74" s="52"/>
      <c r="E74" s="53"/>
      <c r="F74" s="176"/>
      <c r="G74" s="177"/>
      <c r="H74" s="190"/>
      <c r="I74" s="191"/>
      <c r="J74" s="841"/>
      <c r="K74" s="205"/>
      <c r="L74" s="201"/>
      <c r="M74" s="202"/>
      <c r="N74" s="202"/>
      <c r="O74" s="202"/>
      <c r="P74" s="203"/>
      <c r="Q74" s="204"/>
      <c r="R74" s="203"/>
      <c r="S74" s="203"/>
      <c r="T74" s="205"/>
      <c r="U74" s="1238"/>
      <c r="V74" s="1239"/>
      <c r="W74" s="455"/>
    </row>
    <row r="75" spans="1:23" x14ac:dyDescent="0.25">
      <c r="A75" s="51"/>
      <c r="B75" s="186"/>
      <c r="C75" s="137"/>
      <c r="D75" s="52"/>
      <c r="E75" s="53"/>
      <c r="F75" s="176"/>
      <c r="G75" s="177"/>
      <c r="H75" s="190"/>
      <c r="I75" s="191"/>
      <c r="J75" s="841"/>
      <c r="K75" s="205"/>
      <c r="L75" s="201"/>
      <c r="M75" s="202"/>
      <c r="N75" s="202"/>
      <c r="O75" s="202"/>
      <c r="P75" s="203"/>
      <c r="Q75" s="204"/>
      <c r="R75" s="203"/>
      <c r="S75" s="203"/>
      <c r="T75" s="205"/>
      <c r="U75" s="1238"/>
      <c r="V75" s="1239"/>
      <c r="W75" s="455"/>
    </row>
    <row r="76" spans="1:23" x14ac:dyDescent="0.25">
      <c r="A76" s="51"/>
      <c r="B76" s="186"/>
      <c r="C76" s="137"/>
      <c r="D76" s="52"/>
      <c r="E76" s="53"/>
      <c r="F76" s="176"/>
      <c r="G76" s="177"/>
      <c r="H76" s="190"/>
      <c r="I76" s="191"/>
      <c r="J76" s="841"/>
      <c r="K76" s="205"/>
      <c r="L76" s="201"/>
      <c r="M76" s="202"/>
      <c r="N76" s="202"/>
      <c r="O76" s="202"/>
      <c r="P76" s="203"/>
      <c r="Q76" s="204"/>
      <c r="R76" s="203"/>
      <c r="S76" s="203"/>
      <c r="T76" s="205"/>
      <c r="U76" s="1238"/>
      <c r="V76" s="1239"/>
      <c r="W76" s="455"/>
    </row>
    <row r="77" spans="1:23" x14ac:dyDescent="0.25">
      <c r="A77" s="51"/>
      <c r="B77" s="186"/>
      <c r="C77" s="137"/>
      <c r="D77" s="52"/>
      <c r="E77" s="53"/>
      <c r="F77" s="176"/>
      <c r="G77" s="177"/>
      <c r="H77" s="190"/>
      <c r="I77" s="191"/>
      <c r="J77" s="841"/>
      <c r="K77" s="205"/>
      <c r="L77" s="201"/>
      <c r="M77" s="202"/>
      <c r="N77" s="202"/>
      <c r="O77" s="202"/>
      <c r="P77" s="203"/>
      <c r="Q77" s="204"/>
      <c r="R77" s="203"/>
      <c r="S77" s="203"/>
      <c r="T77" s="205"/>
      <c r="U77" s="1238"/>
      <c r="V77" s="1239"/>
      <c r="W77" s="455"/>
    </row>
    <row r="78" spans="1:23" x14ac:dyDescent="0.25">
      <c r="A78" s="51"/>
      <c r="B78" s="186"/>
      <c r="C78" s="137"/>
      <c r="D78" s="52"/>
      <c r="E78" s="53"/>
      <c r="F78" s="176"/>
      <c r="G78" s="177"/>
      <c r="H78" s="190"/>
      <c r="I78" s="191"/>
      <c r="J78" s="841"/>
      <c r="K78" s="205"/>
      <c r="L78" s="201"/>
      <c r="M78" s="202"/>
      <c r="N78" s="202"/>
      <c r="O78" s="202"/>
      <c r="P78" s="203"/>
      <c r="Q78" s="204"/>
      <c r="R78" s="203"/>
      <c r="S78" s="203"/>
      <c r="T78" s="205"/>
      <c r="U78" s="1238"/>
      <c r="V78" s="1239"/>
      <c r="W78" s="455"/>
    </row>
    <row r="79" spans="1:23" x14ac:dyDescent="0.25">
      <c r="A79" s="51"/>
      <c r="B79" s="186"/>
      <c r="C79" s="137"/>
      <c r="D79" s="52"/>
      <c r="E79" s="53"/>
      <c r="F79" s="176"/>
      <c r="G79" s="177"/>
      <c r="H79" s="190"/>
      <c r="I79" s="191"/>
      <c r="J79" s="841"/>
      <c r="K79" s="205"/>
      <c r="L79" s="201"/>
      <c r="M79" s="202"/>
      <c r="N79" s="202"/>
      <c r="O79" s="202"/>
      <c r="P79" s="203"/>
      <c r="Q79" s="204"/>
      <c r="R79" s="203"/>
      <c r="S79" s="203"/>
      <c r="T79" s="205"/>
      <c r="U79" s="1238"/>
      <c r="V79" s="1239"/>
      <c r="W79" s="455"/>
    </row>
    <row r="80" spans="1:23" x14ac:dyDescent="0.25">
      <c r="A80" s="51"/>
      <c r="B80" s="186"/>
      <c r="C80" s="137"/>
      <c r="D80" s="52"/>
      <c r="E80" s="53"/>
      <c r="F80" s="176"/>
      <c r="G80" s="177"/>
      <c r="H80" s="190"/>
      <c r="I80" s="191"/>
      <c r="J80" s="841"/>
      <c r="K80" s="205"/>
      <c r="L80" s="201"/>
      <c r="M80" s="202"/>
      <c r="N80" s="202"/>
      <c r="O80" s="202"/>
      <c r="P80" s="203"/>
      <c r="Q80" s="204"/>
      <c r="R80" s="203"/>
      <c r="S80" s="203"/>
      <c r="T80" s="205"/>
      <c r="U80" s="1238"/>
      <c r="V80" s="1239"/>
      <c r="W80" s="455"/>
    </row>
    <row r="81" spans="1:23" x14ac:dyDescent="0.25">
      <c r="A81" s="51"/>
      <c r="B81" s="186"/>
      <c r="C81" s="137"/>
      <c r="D81" s="52"/>
      <c r="E81" s="53"/>
      <c r="F81" s="176"/>
      <c r="G81" s="177"/>
      <c r="H81" s="190"/>
      <c r="I81" s="191"/>
      <c r="J81" s="841"/>
      <c r="K81" s="205"/>
      <c r="L81" s="201"/>
      <c r="M81" s="202"/>
      <c r="N81" s="202"/>
      <c r="O81" s="202"/>
      <c r="P81" s="203"/>
      <c r="Q81" s="204"/>
      <c r="R81" s="203"/>
      <c r="S81" s="203"/>
      <c r="T81" s="205"/>
      <c r="U81" s="1238"/>
      <c r="V81" s="1239"/>
      <c r="W81" s="455"/>
    </row>
    <row r="82" spans="1:23" x14ac:dyDescent="0.25">
      <c r="A82" s="51"/>
      <c r="B82" s="186"/>
      <c r="C82" s="137"/>
      <c r="D82" s="52"/>
      <c r="E82" s="53"/>
      <c r="F82" s="176"/>
      <c r="G82" s="177"/>
      <c r="H82" s="190"/>
      <c r="I82" s="191"/>
      <c r="J82" s="841"/>
      <c r="K82" s="205"/>
      <c r="L82" s="201"/>
      <c r="M82" s="202"/>
      <c r="N82" s="202"/>
      <c r="O82" s="202"/>
      <c r="P82" s="203"/>
      <c r="Q82" s="204"/>
      <c r="R82" s="203"/>
      <c r="S82" s="203"/>
      <c r="T82" s="205"/>
      <c r="U82" s="1238"/>
      <c r="V82" s="1239"/>
      <c r="W82" s="455"/>
    </row>
    <row r="83" spans="1:23" x14ac:dyDescent="0.25">
      <c r="A83" s="51"/>
      <c r="B83" s="186"/>
      <c r="C83" s="137"/>
      <c r="D83" s="52"/>
      <c r="E83" s="53"/>
      <c r="F83" s="176"/>
      <c r="G83" s="177"/>
      <c r="H83" s="190"/>
      <c r="I83" s="191"/>
      <c r="J83" s="841"/>
      <c r="K83" s="205"/>
      <c r="L83" s="201"/>
      <c r="M83" s="202"/>
      <c r="N83" s="202"/>
      <c r="O83" s="202"/>
      <c r="P83" s="203"/>
      <c r="Q83" s="204"/>
      <c r="R83" s="203"/>
      <c r="S83" s="203"/>
      <c r="T83" s="205"/>
      <c r="U83" s="1238"/>
      <c r="V83" s="1239"/>
      <c r="W83" s="455"/>
    </row>
    <row r="84" spans="1:23" x14ac:dyDescent="0.25">
      <c r="A84" s="51"/>
      <c r="B84" s="186"/>
      <c r="C84" s="137"/>
      <c r="D84" s="52"/>
      <c r="E84" s="53"/>
      <c r="F84" s="176"/>
      <c r="G84" s="177"/>
      <c r="H84" s="190"/>
      <c r="I84" s="191"/>
      <c r="J84" s="841"/>
      <c r="K84" s="205"/>
      <c r="L84" s="201"/>
      <c r="M84" s="202"/>
      <c r="N84" s="202"/>
      <c r="O84" s="202"/>
      <c r="P84" s="203"/>
      <c r="Q84" s="204"/>
      <c r="R84" s="203"/>
      <c r="S84" s="203"/>
      <c r="T84" s="205"/>
      <c r="U84" s="1238"/>
      <c r="V84" s="1239"/>
      <c r="W84" s="455"/>
    </row>
    <row r="85" spans="1:23" x14ac:dyDescent="0.25">
      <c r="A85" s="51"/>
      <c r="B85" s="186"/>
      <c r="C85" s="137"/>
      <c r="D85" s="52"/>
      <c r="E85" s="53"/>
      <c r="F85" s="176"/>
      <c r="G85" s="177"/>
      <c r="H85" s="190"/>
      <c r="I85" s="191"/>
      <c r="J85" s="841"/>
      <c r="K85" s="205"/>
      <c r="L85" s="201"/>
      <c r="M85" s="202"/>
      <c r="N85" s="202"/>
      <c r="O85" s="202"/>
      <c r="P85" s="203"/>
      <c r="Q85" s="204"/>
      <c r="R85" s="203"/>
      <c r="S85" s="203"/>
      <c r="T85" s="205"/>
      <c r="U85" s="1238"/>
      <c r="V85" s="1239"/>
      <c r="W85" s="455"/>
    </row>
    <row r="86" spans="1:23" x14ac:dyDescent="0.25">
      <c r="A86" s="51"/>
      <c r="B86" s="186"/>
      <c r="C86" s="137"/>
      <c r="D86" s="52"/>
      <c r="E86" s="53"/>
      <c r="F86" s="176"/>
      <c r="G86" s="177"/>
      <c r="H86" s="190"/>
      <c r="I86" s="191"/>
      <c r="J86" s="841"/>
      <c r="K86" s="205"/>
      <c r="L86" s="201"/>
      <c r="M86" s="202"/>
      <c r="N86" s="202"/>
      <c r="O86" s="202"/>
      <c r="P86" s="203"/>
      <c r="Q86" s="204"/>
      <c r="R86" s="203"/>
      <c r="S86" s="203"/>
      <c r="T86" s="205"/>
      <c r="U86" s="1238"/>
      <c r="V86" s="1239"/>
      <c r="W86" s="455"/>
    </row>
    <row r="87" spans="1:23" x14ac:dyDescent="0.25">
      <c r="A87" s="51"/>
      <c r="B87" s="186"/>
      <c r="C87" s="137"/>
      <c r="D87" s="52"/>
      <c r="E87" s="53"/>
      <c r="F87" s="176"/>
      <c r="G87" s="177"/>
      <c r="H87" s="190"/>
      <c r="I87" s="191"/>
      <c r="J87" s="841"/>
      <c r="K87" s="205"/>
      <c r="L87" s="201"/>
      <c r="M87" s="202"/>
      <c r="N87" s="202"/>
      <c r="O87" s="202"/>
      <c r="P87" s="203"/>
      <c r="Q87" s="204"/>
      <c r="R87" s="203"/>
      <c r="S87" s="203"/>
      <c r="T87" s="205"/>
      <c r="U87" s="1238"/>
      <c r="V87" s="1239"/>
      <c r="W87" s="455"/>
    </row>
    <row r="88" spans="1:23" x14ac:dyDescent="0.25">
      <c r="A88" s="51"/>
      <c r="B88" s="186"/>
      <c r="C88" s="137"/>
      <c r="D88" s="52"/>
      <c r="E88" s="53"/>
      <c r="F88" s="176"/>
      <c r="G88" s="177"/>
      <c r="H88" s="190"/>
      <c r="I88" s="191"/>
      <c r="J88" s="841"/>
      <c r="K88" s="205"/>
      <c r="L88" s="201"/>
      <c r="M88" s="202"/>
      <c r="N88" s="202"/>
      <c r="O88" s="202"/>
      <c r="P88" s="203"/>
      <c r="Q88" s="204"/>
      <c r="R88" s="203"/>
      <c r="S88" s="203"/>
      <c r="T88" s="205"/>
      <c r="U88" s="1238"/>
      <c r="V88" s="1239"/>
      <c r="W88" s="455"/>
    </row>
    <row r="89" spans="1:23" x14ac:dyDescent="0.25">
      <c r="A89" s="51"/>
      <c r="B89" s="186"/>
      <c r="C89" s="137"/>
      <c r="D89" s="52"/>
      <c r="E89" s="53"/>
      <c r="F89" s="176"/>
      <c r="G89" s="177"/>
      <c r="H89" s="190"/>
      <c r="I89" s="191"/>
      <c r="J89" s="841"/>
      <c r="K89" s="205"/>
      <c r="L89" s="201"/>
      <c r="M89" s="202"/>
      <c r="N89" s="202"/>
      <c r="O89" s="202"/>
      <c r="P89" s="203"/>
      <c r="Q89" s="204"/>
      <c r="R89" s="203"/>
      <c r="S89" s="203"/>
      <c r="T89" s="205"/>
      <c r="U89" s="1238"/>
      <c r="V89" s="1239"/>
      <c r="W89" s="455"/>
    </row>
    <row r="90" spans="1:23" x14ac:dyDescent="0.25">
      <c r="A90" s="51"/>
      <c r="B90" s="186"/>
      <c r="C90" s="137"/>
      <c r="D90" s="52"/>
      <c r="E90" s="53"/>
      <c r="F90" s="176"/>
      <c r="G90" s="177"/>
      <c r="H90" s="190"/>
      <c r="I90" s="191"/>
      <c r="J90" s="841"/>
      <c r="K90" s="205"/>
      <c r="L90" s="201"/>
      <c r="M90" s="202"/>
      <c r="N90" s="202"/>
      <c r="O90" s="202"/>
      <c r="P90" s="203"/>
      <c r="Q90" s="204"/>
      <c r="R90" s="203"/>
      <c r="S90" s="203"/>
      <c r="T90" s="205"/>
      <c r="U90" s="1238"/>
      <c r="V90" s="1239"/>
      <c r="W90" s="455"/>
    </row>
    <row r="91" spans="1:23" x14ac:dyDescent="0.25">
      <c r="A91" s="51"/>
      <c r="B91" s="186"/>
      <c r="C91" s="137"/>
      <c r="D91" s="52"/>
      <c r="E91" s="53"/>
      <c r="F91" s="176"/>
      <c r="G91" s="177"/>
      <c r="H91" s="190"/>
      <c r="I91" s="191"/>
      <c r="J91" s="841"/>
      <c r="K91" s="205"/>
      <c r="L91" s="201"/>
      <c r="M91" s="202"/>
      <c r="N91" s="202"/>
      <c r="O91" s="202"/>
      <c r="P91" s="203"/>
      <c r="Q91" s="204"/>
      <c r="R91" s="203"/>
      <c r="S91" s="203"/>
      <c r="T91" s="205"/>
      <c r="U91" s="1238"/>
      <c r="V91" s="1239"/>
      <c r="W91" s="455"/>
    </row>
    <row r="92" spans="1:23" x14ac:dyDescent="0.25">
      <c r="A92" s="51"/>
      <c r="B92" s="186"/>
      <c r="C92" s="137"/>
      <c r="D92" s="52"/>
      <c r="E92" s="53"/>
      <c r="F92" s="176"/>
      <c r="G92" s="177"/>
      <c r="H92" s="190"/>
      <c r="I92" s="191"/>
      <c r="J92" s="841"/>
      <c r="K92" s="205"/>
      <c r="L92" s="201"/>
      <c r="M92" s="202"/>
      <c r="N92" s="202"/>
      <c r="O92" s="202"/>
      <c r="P92" s="203"/>
      <c r="Q92" s="204"/>
      <c r="R92" s="203"/>
      <c r="S92" s="203"/>
      <c r="T92" s="205"/>
      <c r="U92" s="1238"/>
      <c r="V92" s="1239"/>
      <c r="W92" s="455"/>
    </row>
    <row r="93" spans="1:23" x14ac:dyDescent="0.25">
      <c r="A93" s="51"/>
      <c r="B93" s="186"/>
      <c r="C93" s="137"/>
      <c r="D93" s="52"/>
      <c r="E93" s="53"/>
      <c r="F93" s="176"/>
      <c r="G93" s="177"/>
      <c r="H93" s="190"/>
      <c r="I93" s="191"/>
      <c r="J93" s="841"/>
      <c r="K93" s="205"/>
      <c r="L93" s="201"/>
      <c r="M93" s="202"/>
      <c r="N93" s="202"/>
      <c r="O93" s="202"/>
      <c r="P93" s="203"/>
      <c r="Q93" s="204"/>
      <c r="R93" s="203"/>
      <c r="S93" s="203"/>
      <c r="T93" s="205"/>
      <c r="U93" s="1238"/>
      <c r="V93" s="1239"/>
      <c r="W93" s="455"/>
    </row>
    <row r="94" spans="1:23" x14ac:dyDescent="0.25">
      <c r="A94" s="51"/>
      <c r="B94" s="186"/>
      <c r="C94" s="137"/>
      <c r="D94" s="52"/>
      <c r="E94" s="53"/>
      <c r="F94" s="176"/>
      <c r="G94" s="177"/>
      <c r="H94" s="190"/>
      <c r="I94" s="191"/>
      <c r="J94" s="841"/>
      <c r="K94" s="205"/>
      <c r="L94" s="201"/>
      <c r="M94" s="202"/>
      <c r="N94" s="202"/>
      <c r="O94" s="202"/>
      <c r="P94" s="203"/>
      <c r="Q94" s="204"/>
      <c r="R94" s="203"/>
      <c r="S94" s="203"/>
      <c r="T94" s="205"/>
      <c r="U94" s="1238"/>
      <c r="V94" s="1239"/>
      <c r="W94" s="455"/>
    </row>
    <row r="95" spans="1:23" x14ac:dyDescent="0.25">
      <c r="A95" s="51"/>
      <c r="B95" s="186"/>
      <c r="C95" s="137"/>
      <c r="D95" s="52"/>
      <c r="E95" s="53"/>
      <c r="F95" s="176"/>
      <c r="G95" s="177"/>
      <c r="H95" s="190"/>
      <c r="I95" s="191"/>
      <c r="J95" s="841"/>
      <c r="K95" s="205"/>
      <c r="L95" s="201"/>
      <c r="M95" s="202"/>
      <c r="N95" s="202"/>
      <c r="O95" s="202"/>
      <c r="P95" s="203"/>
      <c r="Q95" s="204"/>
      <c r="R95" s="203"/>
      <c r="S95" s="203"/>
      <c r="T95" s="205"/>
      <c r="U95" s="1238"/>
      <c r="V95" s="1239"/>
      <c r="W95" s="455"/>
    </row>
    <row r="96" spans="1:23" x14ac:dyDescent="0.25">
      <c r="A96" s="51"/>
      <c r="B96" s="186"/>
      <c r="C96" s="137"/>
      <c r="D96" s="52"/>
      <c r="E96" s="53"/>
      <c r="F96" s="176"/>
      <c r="G96" s="177"/>
      <c r="H96" s="190"/>
      <c r="I96" s="191"/>
      <c r="J96" s="841"/>
      <c r="K96" s="205"/>
      <c r="L96" s="201"/>
      <c r="M96" s="202"/>
      <c r="N96" s="202"/>
      <c r="O96" s="202"/>
      <c r="P96" s="203"/>
      <c r="Q96" s="204"/>
      <c r="R96" s="203"/>
      <c r="S96" s="203"/>
      <c r="T96" s="205"/>
      <c r="U96" s="1238"/>
      <c r="V96" s="1239"/>
      <c r="W96" s="455"/>
    </row>
    <row r="97" spans="1:23" x14ac:dyDescent="0.25">
      <c r="A97" s="51"/>
      <c r="B97" s="186"/>
      <c r="C97" s="137"/>
      <c r="D97" s="52"/>
      <c r="E97" s="53"/>
      <c r="F97" s="176"/>
      <c r="G97" s="177"/>
      <c r="H97" s="190"/>
      <c r="I97" s="191"/>
      <c r="J97" s="841"/>
      <c r="K97" s="205"/>
      <c r="L97" s="201"/>
      <c r="M97" s="202"/>
      <c r="N97" s="202"/>
      <c r="O97" s="202"/>
      <c r="P97" s="203"/>
      <c r="Q97" s="204"/>
      <c r="R97" s="203"/>
      <c r="S97" s="203"/>
      <c r="T97" s="205"/>
      <c r="U97" s="1238"/>
      <c r="V97" s="1239"/>
      <c r="W97" s="455"/>
    </row>
    <row r="98" spans="1:23" x14ac:dyDescent="0.25">
      <c r="A98" s="51"/>
      <c r="B98" s="186"/>
      <c r="C98" s="137"/>
      <c r="D98" s="52"/>
      <c r="E98" s="53"/>
      <c r="F98" s="176"/>
      <c r="G98" s="177"/>
      <c r="H98" s="190"/>
      <c r="I98" s="191"/>
      <c r="J98" s="841"/>
      <c r="K98" s="205"/>
      <c r="L98" s="201"/>
      <c r="M98" s="202"/>
      <c r="N98" s="202"/>
      <c r="O98" s="202"/>
      <c r="P98" s="203"/>
      <c r="Q98" s="204"/>
      <c r="R98" s="203"/>
      <c r="S98" s="203"/>
      <c r="T98" s="205"/>
      <c r="U98" s="1238"/>
      <c r="V98" s="1239"/>
      <c r="W98" s="455"/>
    </row>
    <row r="99" spans="1:23" x14ac:dyDescent="0.25">
      <c r="A99" s="51"/>
      <c r="B99" s="186"/>
      <c r="C99" s="137"/>
      <c r="D99" s="52"/>
      <c r="E99" s="53"/>
      <c r="F99" s="176"/>
      <c r="G99" s="177"/>
      <c r="H99" s="190"/>
      <c r="I99" s="191"/>
      <c r="J99" s="841"/>
      <c r="K99" s="205"/>
      <c r="L99" s="201"/>
      <c r="M99" s="202"/>
      <c r="N99" s="202"/>
      <c r="O99" s="202"/>
      <c r="P99" s="203"/>
      <c r="Q99" s="204"/>
      <c r="R99" s="203"/>
      <c r="S99" s="203"/>
      <c r="T99" s="205"/>
      <c r="U99" s="1238"/>
      <c r="V99" s="1239"/>
      <c r="W99" s="455"/>
    </row>
    <row r="100" spans="1:23" x14ac:dyDescent="0.25">
      <c r="A100" s="51"/>
      <c r="B100" s="186"/>
      <c r="C100" s="137"/>
      <c r="D100" s="52"/>
      <c r="E100" s="53"/>
      <c r="F100" s="176"/>
      <c r="G100" s="177"/>
      <c r="H100" s="190"/>
      <c r="I100" s="191"/>
      <c r="J100" s="841"/>
      <c r="K100" s="205"/>
      <c r="L100" s="201"/>
      <c r="M100" s="202"/>
      <c r="N100" s="202"/>
      <c r="O100" s="202"/>
      <c r="P100" s="203"/>
      <c r="Q100" s="204"/>
      <c r="R100" s="203"/>
      <c r="S100" s="203"/>
      <c r="T100" s="205"/>
      <c r="U100" s="1238"/>
      <c r="V100" s="1239"/>
      <c r="W100" s="455"/>
    </row>
    <row r="101" spans="1:23" x14ac:dyDescent="0.25">
      <c r="A101" s="51"/>
      <c r="B101" s="186"/>
      <c r="C101" s="137"/>
      <c r="D101" s="52"/>
      <c r="E101" s="53"/>
      <c r="F101" s="176"/>
      <c r="G101" s="177"/>
      <c r="H101" s="190"/>
      <c r="I101" s="191"/>
      <c r="J101" s="841"/>
      <c r="K101" s="205"/>
      <c r="L101" s="201"/>
      <c r="M101" s="202"/>
      <c r="N101" s="202"/>
      <c r="O101" s="202"/>
      <c r="P101" s="203"/>
      <c r="Q101" s="204"/>
      <c r="R101" s="203"/>
      <c r="S101" s="203"/>
      <c r="T101" s="205"/>
      <c r="U101" s="1238"/>
      <c r="V101" s="1239"/>
      <c r="W101" s="455"/>
    </row>
    <row r="102" spans="1:23" x14ac:dyDescent="0.25">
      <c r="A102" s="51"/>
      <c r="B102" s="186"/>
      <c r="C102" s="137"/>
      <c r="D102" s="52"/>
      <c r="E102" s="53"/>
      <c r="F102" s="176"/>
      <c r="G102" s="177"/>
      <c r="H102" s="190"/>
      <c r="I102" s="191"/>
      <c r="J102" s="841"/>
      <c r="K102" s="205"/>
      <c r="L102" s="201"/>
      <c r="M102" s="202"/>
      <c r="N102" s="202"/>
      <c r="O102" s="202"/>
      <c r="P102" s="203"/>
      <c r="Q102" s="204"/>
      <c r="R102" s="203"/>
      <c r="S102" s="203"/>
      <c r="T102" s="205"/>
      <c r="U102" s="1238"/>
      <c r="V102" s="1239"/>
      <c r="W102" s="455"/>
    </row>
    <row r="103" spans="1:23" x14ac:dyDescent="0.25">
      <c r="A103" s="51"/>
      <c r="B103" s="186"/>
      <c r="C103" s="137"/>
      <c r="D103" s="52"/>
      <c r="E103" s="53"/>
      <c r="F103" s="176"/>
      <c r="G103" s="177"/>
      <c r="H103" s="190"/>
      <c r="I103" s="191"/>
      <c r="J103" s="841"/>
      <c r="K103" s="205"/>
      <c r="L103" s="201"/>
      <c r="M103" s="202"/>
      <c r="N103" s="202"/>
      <c r="O103" s="202"/>
      <c r="P103" s="203"/>
      <c r="Q103" s="204"/>
      <c r="R103" s="203"/>
      <c r="S103" s="203"/>
      <c r="T103" s="205"/>
      <c r="U103" s="1238"/>
      <c r="V103" s="1239"/>
      <c r="W103" s="455"/>
    </row>
    <row r="104" spans="1:23" x14ac:dyDescent="0.25">
      <c r="A104" s="51"/>
      <c r="B104" s="186"/>
      <c r="C104" s="137"/>
      <c r="D104" s="52"/>
      <c r="E104" s="53"/>
      <c r="F104" s="176"/>
      <c r="G104" s="177"/>
      <c r="H104" s="190"/>
      <c r="I104" s="191"/>
      <c r="J104" s="841"/>
      <c r="K104" s="205"/>
      <c r="L104" s="201"/>
      <c r="M104" s="202"/>
      <c r="N104" s="202"/>
      <c r="O104" s="202"/>
      <c r="P104" s="203"/>
      <c r="Q104" s="204"/>
      <c r="R104" s="203"/>
      <c r="S104" s="203"/>
      <c r="T104" s="205"/>
      <c r="U104" s="1238"/>
      <c r="V104" s="1239"/>
      <c r="W104" s="455"/>
    </row>
    <row r="105" spans="1:23" x14ac:dyDescent="0.25">
      <c r="A105" s="51"/>
      <c r="B105" s="186"/>
      <c r="C105" s="137"/>
      <c r="D105" s="52"/>
      <c r="E105" s="53"/>
      <c r="F105" s="176"/>
      <c r="G105" s="177"/>
      <c r="H105" s="190"/>
      <c r="I105" s="191"/>
      <c r="J105" s="841"/>
      <c r="K105" s="205"/>
      <c r="L105" s="201"/>
      <c r="M105" s="202"/>
      <c r="N105" s="202"/>
      <c r="O105" s="202"/>
      <c r="P105" s="203"/>
      <c r="Q105" s="204"/>
      <c r="R105" s="203"/>
      <c r="S105" s="203"/>
      <c r="T105" s="205"/>
      <c r="U105" s="1238"/>
      <c r="V105" s="1239"/>
      <c r="W105" s="455"/>
    </row>
    <row r="106" spans="1:23" x14ac:dyDescent="0.25">
      <c r="A106" s="51"/>
      <c r="B106" s="186"/>
      <c r="C106" s="137"/>
      <c r="D106" s="52"/>
      <c r="E106" s="53"/>
      <c r="F106" s="176"/>
      <c r="G106" s="177"/>
      <c r="H106" s="190"/>
      <c r="I106" s="191"/>
      <c r="J106" s="841"/>
      <c r="K106" s="205"/>
      <c r="L106" s="201"/>
      <c r="M106" s="202"/>
      <c r="N106" s="202"/>
      <c r="O106" s="202"/>
      <c r="P106" s="203"/>
      <c r="Q106" s="204"/>
      <c r="R106" s="203"/>
      <c r="S106" s="203"/>
      <c r="T106" s="205"/>
      <c r="U106" s="1238"/>
      <c r="V106" s="1239"/>
      <c r="W106" s="455"/>
    </row>
    <row r="107" spans="1:23" x14ac:dyDescent="0.25">
      <c r="A107" s="51"/>
      <c r="B107" s="186"/>
      <c r="C107" s="137"/>
      <c r="D107" s="52"/>
      <c r="E107" s="53"/>
      <c r="F107" s="176"/>
      <c r="G107" s="177"/>
      <c r="H107" s="190"/>
      <c r="I107" s="191"/>
      <c r="J107" s="841"/>
      <c r="K107" s="205"/>
      <c r="L107" s="201"/>
      <c r="M107" s="202"/>
      <c r="N107" s="202"/>
      <c r="O107" s="202"/>
      <c r="P107" s="203"/>
      <c r="Q107" s="204"/>
      <c r="R107" s="203"/>
      <c r="S107" s="203"/>
      <c r="T107" s="205"/>
      <c r="U107" s="1238"/>
      <c r="V107" s="1239"/>
      <c r="W107" s="455"/>
    </row>
    <row r="108" spans="1:23" x14ac:dyDescent="0.25">
      <c r="A108" s="51"/>
      <c r="B108" s="186"/>
      <c r="C108" s="137"/>
      <c r="D108" s="52"/>
      <c r="E108" s="53"/>
      <c r="F108" s="176"/>
      <c r="G108" s="177"/>
      <c r="H108" s="190"/>
      <c r="I108" s="191"/>
      <c r="J108" s="841"/>
      <c r="K108" s="205"/>
      <c r="L108" s="201"/>
      <c r="M108" s="202"/>
      <c r="N108" s="202"/>
      <c r="O108" s="202"/>
      <c r="P108" s="203"/>
      <c r="Q108" s="204"/>
      <c r="R108" s="203"/>
      <c r="S108" s="203"/>
      <c r="T108" s="205"/>
      <c r="U108" s="1238"/>
      <c r="V108" s="1239"/>
      <c r="W108" s="455"/>
    </row>
    <row r="109" spans="1:23" x14ac:dyDescent="0.25">
      <c r="A109" s="51"/>
      <c r="B109" s="186"/>
      <c r="C109" s="137"/>
      <c r="D109" s="52"/>
      <c r="E109" s="53"/>
      <c r="F109" s="176"/>
      <c r="G109" s="177"/>
      <c r="H109" s="190"/>
      <c r="I109" s="191"/>
      <c r="J109" s="841"/>
      <c r="K109" s="205"/>
      <c r="L109" s="201"/>
      <c r="M109" s="202"/>
      <c r="N109" s="202"/>
      <c r="O109" s="202"/>
      <c r="P109" s="203"/>
      <c r="Q109" s="204"/>
      <c r="R109" s="203"/>
      <c r="S109" s="203"/>
      <c r="T109" s="205"/>
      <c r="U109" s="1238"/>
      <c r="V109" s="1239"/>
      <c r="W109" s="455"/>
    </row>
    <row r="110" spans="1:23" x14ac:dyDescent="0.25">
      <c r="A110" s="51"/>
      <c r="B110" s="186"/>
      <c r="C110" s="137"/>
      <c r="D110" s="52"/>
      <c r="E110" s="53"/>
      <c r="F110" s="176"/>
      <c r="G110" s="177"/>
      <c r="H110" s="190"/>
      <c r="I110" s="191"/>
      <c r="J110" s="841"/>
      <c r="K110" s="205"/>
      <c r="L110" s="201"/>
      <c r="M110" s="202"/>
      <c r="N110" s="202"/>
      <c r="O110" s="202"/>
      <c r="P110" s="203"/>
      <c r="Q110" s="204"/>
      <c r="R110" s="203"/>
      <c r="S110" s="203"/>
      <c r="T110" s="205"/>
      <c r="U110" s="1238"/>
      <c r="V110" s="1239"/>
      <c r="W110" s="455"/>
    </row>
    <row r="111" spans="1:23" x14ac:dyDescent="0.25">
      <c r="A111" s="51"/>
      <c r="B111" s="186"/>
      <c r="C111" s="137"/>
      <c r="D111" s="52"/>
      <c r="E111" s="53"/>
      <c r="F111" s="176"/>
      <c r="G111" s="177"/>
      <c r="H111" s="190"/>
      <c r="I111" s="191"/>
      <c r="J111" s="841"/>
      <c r="K111" s="205"/>
      <c r="L111" s="201"/>
      <c r="M111" s="202"/>
      <c r="N111" s="202"/>
      <c r="O111" s="202"/>
      <c r="P111" s="203"/>
      <c r="Q111" s="204"/>
      <c r="R111" s="203"/>
      <c r="S111" s="203"/>
      <c r="T111" s="205"/>
      <c r="U111" s="1238"/>
      <c r="V111" s="1239"/>
      <c r="W111" s="455"/>
    </row>
    <row r="112" spans="1:23" x14ac:dyDescent="0.25">
      <c r="A112" s="51"/>
      <c r="B112" s="186"/>
      <c r="C112" s="137"/>
      <c r="D112" s="52"/>
      <c r="E112" s="53"/>
      <c r="F112" s="176"/>
      <c r="G112" s="177"/>
      <c r="H112" s="190"/>
      <c r="I112" s="191"/>
      <c r="J112" s="841"/>
      <c r="K112" s="205"/>
      <c r="L112" s="201"/>
      <c r="M112" s="202"/>
      <c r="N112" s="202"/>
      <c r="O112" s="202"/>
      <c r="P112" s="203"/>
      <c r="Q112" s="204"/>
      <c r="R112" s="203"/>
      <c r="S112" s="203"/>
      <c r="T112" s="205"/>
      <c r="U112" s="1238"/>
      <c r="V112" s="1239"/>
      <c r="W112" s="455"/>
    </row>
    <row r="113" spans="1:23" x14ac:dyDescent="0.25">
      <c r="A113" s="51"/>
      <c r="B113" s="186"/>
      <c r="C113" s="137"/>
      <c r="D113" s="52"/>
      <c r="E113" s="53"/>
      <c r="F113" s="176"/>
      <c r="G113" s="177"/>
      <c r="H113" s="190"/>
      <c r="I113" s="191"/>
      <c r="J113" s="841"/>
      <c r="K113" s="205"/>
      <c r="L113" s="201"/>
      <c r="M113" s="202"/>
      <c r="N113" s="202"/>
      <c r="O113" s="202"/>
      <c r="P113" s="203"/>
      <c r="Q113" s="204"/>
      <c r="R113" s="203"/>
      <c r="S113" s="203"/>
      <c r="T113" s="205"/>
      <c r="U113" s="1238"/>
      <c r="V113" s="1239"/>
      <c r="W113" s="455"/>
    </row>
    <row r="114" spans="1:23" x14ac:dyDescent="0.25">
      <c r="A114" s="51"/>
      <c r="B114" s="186"/>
      <c r="C114" s="137"/>
      <c r="D114" s="52"/>
      <c r="E114" s="53"/>
      <c r="F114" s="176"/>
      <c r="G114" s="177"/>
      <c r="H114" s="190"/>
      <c r="I114" s="191"/>
      <c r="J114" s="841"/>
      <c r="K114" s="205"/>
      <c r="L114" s="201"/>
      <c r="M114" s="202"/>
      <c r="N114" s="202"/>
      <c r="O114" s="202"/>
      <c r="P114" s="203"/>
      <c r="Q114" s="204"/>
      <c r="R114" s="203"/>
      <c r="S114" s="203"/>
      <c r="T114" s="205"/>
      <c r="U114" s="1238"/>
      <c r="V114" s="1239"/>
      <c r="W114" s="455"/>
    </row>
    <row r="115" spans="1:23" x14ac:dyDescent="0.25">
      <c r="A115" s="51"/>
      <c r="B115" s="186"/>
      <c r="C115" s="137"/>
      <c r="D115" s="52"/>
      <c r="E115" s="53"/>
      <c r="F115" s="176"/>
      <c r="G115" s="177"/>
      <c r="H115" s="190"/>
      <c r="I115" s="191"/>
      <c r="J115" s="841"/>
      <c r="K115" s="205"/>
      <c r="L115" s="201"/>
      <c r="M115" s="202"/>
      <c r="N115" s="202"/>
      <c r="O115" s="202"/>
      <c r="P115" s="203"/>
      <c r="Q115" s="204"/>
      <c r="R115" s="203"/>
      <c r="S115" s="203"/>
      <c r="T115" s="205"/>
      <c r="U115" s="1238"/>
      <c r="V115" s="1239"/>
      <c r="W115" s="455"/>
    </row>
    <row r="116" spans="1:23" x14ac:dyDescent="0.25">
      <c r="A116" s="51"/>
      <c r="B116" s="186"/>
      <c r="C116" s="137"/>
      <c r="D116" s="52"/>
      <c r="E116" s="53"/>
      <c r="F116" s="176"/>
      <c r="G116" s="177"/>
      <c r="H116" s="190"/>
      <c r="I116" s="191"/>
      <c r="J116" s="841"/>
      <c r="K116" s="205"/>
      <c r="L116" s="201"/>
      <c r="M116" s="202"/>
      <c r="N116" s="202"/>
      <c r="O116" s="202"/>
      <c r="P116" s="203"/>
      <c r="Q116" s="204"/>
      <c r="R116" s="203"/>
      <c r="S116" s="203"/>
      <c r="T116" s="205"/>
      <c r="U116" s="1238"/>
      <c r="V116" s="1239"/>
      <c r="W116" s="455"/>
    </row>
    <row r="117" spans="1:23" x14ac:dyDescent="0.25">
      <c r="A117" s="51"/>
      <c r="B117" s="186"/>
      <c r="C117" s="137"/>
      <c r="D117" s="52"/>
      <c r="E117" s="53"/>
      <c r="F117" s="176"/>
      <c r="G117" s="177"/>
      <c r="H117" s="190"/>
      <c r="I117" s="191"/>
      <c r="J117" s="841"/>
      <c r="K117" s="205"/>
      <c r="L117" s="201"/>
      <c r="M117" s="202"/>
      <c r="N117" s="202"/>
      <c r="O117" s="202"/>
      <c r="P117" s="203"/>
      <c r="Q117" s="204"/>
      <c r="R117" s="203"/>
      <c r="S117" s="203"/>
      <c r="T117" s="205"/>
      <c r="U117" s="1238"/>
      <c r="V117" s="1239"/>
      <c r="W117" s="455"/>
    </row>
    <row r="118" spans="1:23" x14ac:dyDescent="0.25">
      <c r="A118" s="51"/>
      <c r="B118" s="186"/>
      <c r="C118" s="137"/>
      <c r="D118" s="52"/>
      <c r="E118" s="53"/>
      <c r="F118" s="176"/>
      <c r="G118" s="177"/>
      <c r="H118" s="190"/>
      <c r="I118" s="191"/>
      <c r="J118" s="841"/>
      <c r="K118" s="205"/>
      <c r="L118" s="201"/>
      <c r="M118" s="202"/>
      <c r="N118" s="202"/>
      <c r="O118" s="202"/>
      <c r="P118" s="203"/>
      <c r="Q118" s="204"/>
      <c r="R118" s="203"/>
      <c r="S118" s="203"/>
      <c r="T118" s="205"/>
      <c r="U118" s="1238"/>
      <c r="V118" s="1239"/>
      <c r="W118" s="455"/>
    </row>
    <row r="119" spans="1:23" x14ac:dyDescent="0.25">
      <c r="A119" s="51"/>
      <c r="B119" s="186"/>
      <c r="C119" s="137"/>
      <c r="D119" s="52"/>
      <c r="E119" s="53"/>
      <c r="F119" s="176"/>
      <c r="G119" s="177"/>
      <c r="H119" s="190"/>
      <c r="I119" s="191"/>
      <c r="J119" s="841"/>
      <c r="K119" s="205"/>
      <c r="L119" s="201"/>
      <c r="M119" s="202"/>
      <c r="N119" s="202"/>
      <c r="O119" s="202"/>
      <c r="P119" s="203"/>
      <c r="Q119" s="204"/>
      <c r="R119" s="203"/>
      <c r="S119" s="203"/>
      <c r="T119" s="205"/>
      <c r="U119" s="1238"/>
      <c r="V119" s="1239"/>
      <c r="W119" s="455"/>
    </row>
    <row r="120" spans="1:23" x14ac:dyDescent="0.25">
      <c r="A120" s="51"/>
      <c r="B120" s="186"/>
      <c r="C120" s="137"/>
      <c r="D120" s="52"/>
      <c r="E120" s="53"/>
      <c r="F120" s="176"/>
      <c r="G120" s="177"/>
      <c r="H120" s="190"/>
      <c r="I120" s="191"/>
      <c r="J120" s="841"/>
      <c r="K120" s="205"/>
      <c r="L120" s="201"/>
      <c r="M120" s="202"/>
      <c r="N120" s="202"/>
      <c r="O120" s="202"/>
      <c r="P120" s="203"/>
      <c r="Q120" s="204"/>
      <c r="R120" s="203"/>
      <c r="S120" s="203"/>
      <c r="T120" s="205"/>
      <c r="U120" s="1238"/>
      <c r="V120" s="1239"/>
      <c r="W120" s="455"/>
    </row>
    <row r="121" spans="1:23" x14ac:dyDescent="0.25">
      <c r="A121" s="51"/>
      <c r="B121" s="186"/>
      <c r="C121" s="137"/>
      <c r="D121" s="52"/>
      <c r="E121" s="53"/>
      <c r="F121" s="176"/>
      <c r="G121" s="177"/>
      <c r="H121" s="190"/>
      <c r="I121" s="191"/>
      <c r="J121" s="841"/>
      <c r="K121" s="205"/>
      <c r="L121" s="201"/>
      <c r="M121" s="202"/>
      <c r="N121" s="202"/>
      <c r="O121" s="202"/>
      <c r="P121" s="203"/>
      <c r="Q121" s="204"/>
      <c r="R121" s="203"/>
      <c r="S121" s="203"/>
      <c r="T121" s="205"/>
      <c r="U121" s="1238"/>
      <c r="V121" s="1239"/>
      <c r="W121" s="455"/>
    </row>
    <row r="122" spans="1:23" x14ac:dyDescent="0.25">
      <c r="A122" s="51"/>
      <c r="B122" s="186"/>
      <c r="C122" s="137"/>
      <c r="D122" s="52"/>
      <c r="E122" s="53"/>
      <c r="F122" s="176"/>
      <c r="G122" s="177"/>
      <c r="H122" s="190"/>
      <c r="I122" s="191"/>
      <c r="J122" s="841"/>
      <c r="K122" s="205"/>
      <c r="L122" s="201"/>
      <c r="M122" s="202"/>
      <c r="N122" s="202"/>
      <c r="O122" s="202"/>
      <c r="P122" s="203"/>
      <c r="Q122" s="204"/>
      <c r="R122" s="203"/>
      <c r="S122" s="203"/>
      <c r="T122" s="205"/>
      <c r="U122" s="1238"/>
      <c r="V122" s="1239"/>
      <c r="W122" s="455"/>
    </row>
    <row r="123" spans="1:23" x14ac:dyDescent="0.25">
      <c r="A123" s="51"/>
      <c r="B123" s="186"/>
      <c r="C123" s="137"/>
      <c r="D123" s="52"/>
      <c r="E123" s="53"/>
      <c r="F123" s="176"/>
      <c r="G123" s="177"/>
      <c r="H123" s="190"/>
      <c r="I123" s="191"/>
      <c r="J123" s="841"/>
      <c r="K123" s="205"/>
      <c r="L123" s="201"/>
      <c r="M123" s="202"/>
      <c r="N123" s="202"/>
      <c r="O123" s="202"/>
      <c r="P123" s="203"/>
      <c r="Q123" s="204"/>
      <c r="R123" s="203"/>
      <c r="S123" s="203"/>
      <c r="T123" s="205"/>
      <c r="U123" s="1238"/>
      <c r="V123" s="1239"/>
      <c r="W123" s="455"/>
    </row>
    <row r="124" spans="1:23" x14ac:dyDescent="0.25">
      <c r="A124" s="51"/>
      <c r="B124" s="186"/>
      <c r="C124" s="137"/>
      <c r="D124" s="52"/>
      <c r="E124" s="53"/>
      <c r="F124" s="176"/>
      <c r="G124" s="177"/>
      <c r="H124" s="190"/>
      <c r="I124" s="191"/>
      <c r="J124" s="841"/>
      <c r="K124" s="205"/>
      <c r="L124" s="201"/>
      <c r="M124" s="202"/>
      <c r="N124" s="202"/>
      <c r="O124" s="202"/>
      <c r="P124" s="203"/>
      <c r="Q124" s="204"/>
      <c r="R124" s="203"/>
      <c r="S124" s="203"/>
      <c r="T124" s="205"/>
      <c r="U124" s="1238"/>
      <c r="V124" s="1239"/>
      <c r="W124" s="455"/>
    </row>
    <row r="125" spans="1:23" x14ac:dyDescent="0.25">
      <c r="A125" s="51"/>
      <c r="B125" s="186"/>
      <c r="C125" s="137"/>
      <c r="D125" s="52"/>
      <c r="E125" s="53"/>
      <c r="F125" s="176"/>
      <c r="G125" s="177"/>
      <c r="H125" s="190"/>
      <c r="I125" s="191"/>
      <c r="J125" s="841"/>
      <c r="K125" s="205"/>
      <c r="L125" s="201"/>
      <c r="M125" s="202"/>
      <c r="N125" s="202"/>
      <c r="O125" s="202"/>
      <c r="P125" s="203"/>
      <c r="Q125" s="204"/>
      <c r="R125" s="203"/>
      <c r="S125" s="203"/>
      <c r="T125" s="205"/>
      <c r="U125" s="1238"/>
      <c r="V125" s="1239"/>
      <c r="W125" s="455"/>
    </row>
    <row r="126" spans="1:23" x14ac:dyDescent="0.25">
      <c r="A126" s="51"/>
      <c r="B126" s="186"/>
      <c r="C126" s="137"/>
      <c r="D126" s="52"/>
      <c r="E126" s="53"/>
      <c r="F126" s="176"/>
      <c r="G126" s="177"/>
      <c r="H126" s="190"/>
      <c r="I126" s="191"/>
      <c r="J126" s="841"/>
      <c r="K126" s="205"/>
      <c r="L126" s="201"/>
      <c r="M126" s="202"/>
      <c r="N126" s="202"/>
      <c r="O126" s="202"/>
      <c r="P126" s="203"/>
      <c r="Q126" s="204"/>
      <c r="R126" s="203"/>
      <c r="S126" s="203"/>
      <c r="T126" s="205"/>
      <c r="U126" s="1238"/>
      <c r="V126" s="1239"/>
      <c r="W126" s="455"/>
    </row>
    <row r="127" spans="1:23" x14ac:dyDescent="0.25">
      <c r="A127" s="51"/>
      <c r="B127" s="186"/>
      <c r="C127" s="137"/>
      <c r="D127" s="52"/>
      <c r="E127" s="53"/>
      <c r="F127" s="176"/>
      <c r="G127" s="177"/>
      <c r="H127" s="190"/>
      <c r="I127" s="191"/>
      <c r="J127" s="841"/>
      <c r="K127" s="205"/>
      <c r="L127" s="201"/>
      <c r="M127" s="202"/>
      <c r="N127" s="202"/>
      <c r="O127" s="202"/>
      <c r="P127" s="203"/>
      <c r="Q127" s="204"/>
      <c r="R127" s="203"/>
      <c r="S127" s="203"/>
      <c r="T127" s="205"/>
      <c r="U127" s="1238"/>
      <c r="V127" s="1239"/>
      <c r="W127" s="455"/>
    </row>
    <row r="128" spans="1:23" x14ac:dyDescent="0.25">
      <c r="A128" s="51"/>
      <c r="B128" s="186"/>
      <c r="C128" s="137"/>
      <c r="D128" s="52"/>
      <c r="E128" s="53"/>
      <c r="F128" s="176"/>
      <c r="G128" s="177"/>
      <c r="H128" s="190"/>
      <c r="I128" s="191"/>
      <c r="J128" s="841"/>
      <c r="K128" s="205"/>
      <c r="L128" s="201"/>
      <c r="M128" s="202"/>
      <c r="N128" s="202"/>
      <c r="O128" s="202"/>
      <c r="P128" s="203"/>
      <c r="Q128" s="204"/>
      <c r="R128" s="203"/>
      <c r="S128" s="203"/>
      <c r="T128" s="205"/>
      <c r="U128" s="1238"/>
      <c r="V128" s="1239"/>
      <c r="W128" s="455"/>
    </row>
    <row r="129" spans="1:23" x14ac:dyDescent="0.25">
      <c r="A129" s="51"/>
      <c r="B129" s="186"/>
      <c r="C129" s="137"/>
      <c r="D129" s="52"/>
      <c r="E129" s="53"/>
      <c r="F129" s="176"/>
      <c r="G129" s="177"/>
      <c r="H129" s="190"/>
      <c r="I129" s="191"/>
      <c r="J129" s="841"/>
      <c r="K129" s="205"/>
      <c r="L129" s="201"/>
      <c r="M129" s="202"/>
      <c r="N129" s="202"/>
      <c r="O129" s="202"/>
      <c r="P129" s="203"/>
      <c r="Q129" s="204"/>
      <c r="R129" s="203"/>
      <c r="S129" s="203"/>
      <c r="T129" s="205"/>
      <c r="U129" s="1238"/>
      <c r="V129" s="1239"/>
      <c r="W129" s="455"/>
    </row>
    <row r="130" spans="1:23" x14ac:dyDescent="0.25">
      <c r="A130" s="51"/>
      <c r="B130" s="186"/>
      <c r="C130" s="137"/>
      <c r="D130" s="52"/>
      <c r="E130" s="53"/>
      <c r="F130" s="176"/>
      <c r="G130" s="177"/>
      <c r="H130" s="190"/>
      <c r="I130" s="191"/>
      <c r="J130" s="841"/>
      <c r="K130" s="205"/>
      <c r="L130" s="201"/>
      <c r="M130" s="202"/>
      <c r="N130" s="202"/>
      <c r="O130" s="202"/>
      <c r="P130" s="203"/>
      <c r="Q130" s="204"/>
      <c r="R130" s="203"/>
      <c r="S130" s="203"/>
      <c r="T130" s="205"/>
      <c r="U130" s="1238"/>
      <c r="V130" s="1239"/>
      <c r="W130" s="455"/>
    </row>
    <row r="131" spans="1:23" x14ac:dyDescent="0.25">
      <c r="A131" s="51"/>
      <c r="B131" s="186"/>
      <c r="C131" s="137"/>
      <c r="D131" s="52"/>
      <c r="E131" s="53"/>
      <c r="F131" s="176"/>
      <c r="G131" s="177"/>
      <c r="H131" s="190"/>
      <c r="I131" s="191"/>
      <c r="J131" s="841"/>
      <c r="K131" s="205"/>
      <c r="L131" s="201"/>
      <c r="M131" s="202"/>
      <c r="N131" s="202"/>
      <c r="O131" s="202"/>
      <c r="P131" s="203"/>
      <c r="Q131" s="204"/>
      <c r="R131" s="203"/>
      <c r="S131" s="203"/>
      <c r="T131" s="205"/>
      <c r="U131" s="1238"/>
      <c r="V131" s="1239"/>
      <c r="W131" s="455"/>
    </row>
    <row r="132" spans="1:23" x14ac:dyDescent="0.25">
      <c r="A132" s="51"/>
      <c r="B132" s="186"/>
      <c r="C132" s="137"/>
      <c r="D132" s="52"/>
      <c r="E132" s="53"/>
      <c r="F132" s="176"/>
      <c r="G132" s="177"/>
      <c r="H132" s="190"/>
      <c r="I132" s="191"/>
      <c r="J132" s="841"/>
      <c r="K132" s="205"/>
      <c r="L132" s="201"/>
      <c r="M132" s="202"/>
      <c r="N132" s="202"/>
      <c r="O132" s="202"/>
      <c r="P132" s="203"/>
      <c r="Q132" s="204"/>
      <c r="R132" s="203"/>
      <c r="S132" s="203"/>
      <c r="T132" s="205"/>
      <c r="U132" s="1238"/>
      <c r="V132" s="1239"/>
      <c r="W132" s="455"/>
    </row>
    <row r="133" spans="1:23" x14ac:dyDescent="0.25">
      <c r="A133" s="51"/>
      <c r="B133" s="186"/>
      <c r="C133" s="137"/>
      <c r="D133" s="52"/>
      <c r="E133" s="53"/>
      <c r="F133" s="176"/>
      <c r="G133" s="177"/>
      <c r="H133" s="190"/>
      <c r="I133" s="191"/>
      <c r="J133" s="841"/>
      <c r="K133" s="205"/>
      <c r="L133" s="201"/>
      <c r="M133" s="202"/>
      <c r="N133" s="202"/>
      <c r="O133" s="202"/>
      <c r="P133" s="203"/>
      <c r="Q133" s="204"/>
      <c r="R133" s="203"/>
      <c r="S133" s="203"/>
      <c r="T133" s="205"/>
      <c r="U133" s="1238"/>
      <c r="V133" s="1239"/>
      <c r="W133" s="455"/>
    </row>
    <row r="134" spans="1:23" x14ac:dyDescent="0.25">
      <c r="A134" s="51"/>
      <c r="B134" s="186"/>
      <c r="C134" s="137"/>
      <c r="D134" s="52"/>
      <c r="E134" s="53"/>
      <c r="F134" s="176"/>
      <c r="G134" s="177"/>
      <c r="H134" s="190"/>
      <c r="I134" s="191"/>
      <c r="J134" s="841"/>
      <c r="K134" s="205"/>
      <c r="L134" s="201"/>
      <c r="M134" s="202"/>
      <c r="N134" s="202"/>
      <c r="O134" s="202"/>
      <c r="P134" s="203"/>
      <c r="Q134" s="204"/>
      <c r="R134" s="203"/>
      <c r="S134" s="203"/>
      <c r="T134" s="205"/>
      <c r="U134" s="1238"/>
      <c r="V134" s="1239"/>
      <c r="W134" s="455"/>
    </row>
    <row r="135" spans="1:23" x14ac:dyDescent="0.25">
      <c r="A135" s="51"/>
      <c r="B135" s="186"/>
      <c r="C135" s="137"/>
      <c r="D135" s="52"/>
      <c r="E135" s="53"/>
      <c r="F135" s="176"/>
      <c r="G135" s="177"/>
      <c r="H135" s="190"/>
      <c r="I135" s="191"/>
      <c r="J135" s="841"/>
      <c r="K135" s="205"/>
      <c r="L135" s="201"/>
      <c r="M135" s="202"/>
      <c r="N135" s="202"/>
      <c r="O135" s="202"/>
      <c r="P135" s="203"/>
      <c r="Q135" s="204"/>
      <c r="R135" s="203"/>
      <c r="S135" s="203"/>
      <c r="T135" s="205"/>
      <c r="U135" s="1238"/>
      <c r="V135" s="1239"/>
      <c r="W135" s="455"/>
    </row>
    <row r="136" spans="1:23" x14ac:dyDescent="0.25">
      <c r="A136" s="51"/>
      <c r="B136" s="186"/>
      <c r="C136" s="137"/>
      <c r="D136" s="52"/>
      <c r="E136" s="53"/>
      <c r="F136" s="176"/>
      <c r="G136" s="177"/>
      <c r="H136" s="190"/>
      <c r="I136" s="191"/>
      <c r="J136" s="841"/>
      <c r="K136" s="205"/>
      <c r="L136" s="201"/>
      <c r="M136" s="202"/>
      <c r="N136" s="202"/>
      <c r="O136" s="202"/>
      <c r="P136" s="203"/>
      <c r="Q136" s="204"/>
      <c r="R136" s="203"/>
      <c r="S136" s="203"/>
      <c r="T136" s="205"/>
      <c r="U136" s="1238"/>
      <c r="V136" s="1239"/>
      <c r="W136" s="455"/>
    </row>
    <row r="137" spans="1:23" x14ac:dyDescent="0.25">
      <c r="A137" s="51"/>
      <c r="B137" s="186"/>
      <c r="C137" s="137"/>
      <c r="D137" s="52"/>
      <c r="E137" s="53"/>
      <c r="F137" s="176"/>
      <c r="G137" s="177"/>
      <c r="H137" s="190"/>
      <c r="I137" s="191"/>
      <c r="J137" s="841"/>
      <c r="K137" s="205"/>
      <c r="L137" s="201"/>
      <c r="M137" s="202"/>
      <c r="N137" s="202"/>
      <c r="O137" s="202"/>
      <c r="P137" s="203"/>
      <c r="Q137" s="204"/>
      <c r="R137" s="203"/>
      <c r="S137" s="203"/>
      <c r="T137" s="205"/>
      <c r="U137" s="1238"/>
      <c r="V137" s="1239"/>
      <c r="W137" s="455"/>
    </row>
    <row r="138" spans="1:23" x14ac:dyDescent="0.25">
      <c r="A138" s="51"/>
      <c r="B138" s="186"/>
      <c r="C138" s="137"/>
      <c r="D138" s="52"/>
      <c r="E138" s="53"/>
      <c r="F138" s="176"/>
      <c r="G138" s="177"/>
      <c r="H138" s="190"/>
      <c r="I138" s="191"/>
      <c r="J138" s="841"/>
      <c r="K138" s="205"/>
      <c r="L138" s="201"/>
      <c r="M138" s="202"/>
      <c r="N138" s="202"/>
      <c r="O138" s="202"/>
      <c r="P138" s="203"/>
      <c r="Q138" s="204"/>
      <c r="R138" s="203"/>
      <c r="S138" s="203"/>
      <c r="T138" s="205"/>
      <c r="U138" s="1238"/>
      <c r="V138" s="1239"/>
      <c r="W138" s="455"/>
    </row>
    <row r="139" spans="1:23" x14ac:dyDescent="0.25">
      <c r="A139" s="51"/>
      <c r="B139" s="186"/>
      <c r="C139" s="137"/>
      <c r="D139" s="52"/>
      <c r="E139" s="53"/>
      <c r="F139" s="176"/>
      <c r="G139" s="177"/>
      <c r="H139" s="190"/>
      <c r="I139" s="191"/>
      <c r="J139" s="841"/>
      <c r="K139" s="205"/>
      <c r="L139" s="201"/>
      <c r="M139" s="202"/>
      <c r="N139" s="202"/>
      <c r="O139" s="202"/>
      <c r="P139" s="203"/>
      <c r="Q139" s="204"/>
      <c r="R139" s="203"/>
      <c r="S139" s="203"/>
      <c r="T139" s="205"/>
      <c r="U139" s="1238"/>
      <c r="V139" s="1239"/>
      <c r="W139" s="455"/>
    </row>
    <row r="140" spans="1:23" x14ac:dyDescent="0.25">
      <c r="A140" s="51"/>
      <c r="B140" s="186"/>
      <c r="C140" s="137"/>
      <c r="D140" s="52"/>
      <c r="E140" s="53"/>
      <c r="F140" s="176"/>
      <c r="G140" s="177"/>
      <c r="H140" s="190"/>
      <c r="I140" s="191"/>
      <c r="J140" s="841"/>
      <c r="K140" s="205"/>
      <c r="L140" s="201"/>
      <c r="M140" s="202"/>
      <c r="N140" s="202"/>
      <c r="O140" s="202"/>
      <c r="P140" s="203"/>
      <c r="Q140" s="204"/>
      <c r="R140" s="203"/>
      <c r="S140" s="203"/>
      <c r="T140" s="205"/>
      <c r="U140" s="1238"/>
      <c r="V140" s="1239"/>
      <c r="W140" s="455"/>
    </row>
    <row r="141" spans="1:23" x14ac:dyDescent="0.25">
      <c r="A141" s="51"/>
      <c r="B141" s="186"/>
      <c r="C141" s="137"/>
      <c r="D141" s="52"/>
      <c r="E141" s="53"/>
      <c r="F141" s="176"/>
      <c r="G141" s="177"/>
      <c r="H141" s="190"/>
      <c r="I141" s="191"/>
      <c r="J141" s="841"/>
      <c r="K141" s="205"/>
      <c r="L141" s="201"/>
      <c r="M141" s="202"/>
      <c r="N141" s="202"/>
      <c r="O141" s="202"/>
      <c r="P141" s="203"/>
      <c r="Q141" s="204"/>
      <c r="R141" s="203"/>
      <c r="S141" s="203"/>
      <c r="T141" s="205"/>
      <c r="U141" s="1238"/>
      <c r="V141" s="1239"/>
      <c r="W141" s="455"/>
    </row>
    <row r="142" spans="1:23" x14ac:dyDescent="0.25">
      <c r="A142" s="51"/>
      <c r="B142" s="186"/>
      <c r="C142" s="137"/>
      <c r="D142" s="52"/>
      <c r="E142" s="53"/>
      <c r="F142" s="176"/>
      <c r="G142" s="177"/>
      <c r="H142" s="190"/>
      <c r="I142" s="191"/>
      <c r="J142" s="841"/>
      <c r="K142" s="205"/>
      <c r="L142" s="201"/>
      <c r="M142" s="202"/>
      <c r="N142" s="202"/>
      <c r="O142" s="202"/>
      <c r="P142" s="203"/>
      <c r="Q142" s="204"/>
      <c r="R142" s="203"/>
      <c r="S142" s="203"/>
      <c r="T142" s="205"/>
      <c r="U142" s="1238"/>
      <c r="V142" s="1239"/>
      <c r="W142" s="455"/>
    </row>
    <row r="143" spans="1:23" x14ac:dyDescent="0.25">
      <c r="A143" s="51"/>
      <c r="B143" s="186"/>
      <c r="C143" s="137"/>
      <c r="D143" s="52"/>
      <c r="E143" s="53"/>
      <c r="F143" s="176"/>
      <c r="G143" s="177"/>
      <c r="H143" s="190"/>
      <c r="I143" s="191"/>
      <c r="J143" s="841"/>
      <c r="K143" s="205"/>
      <c r="L143" s="201"/>
      <c r="M143" s="202"/>
      <c r="N143" s="202"/>
      <c r="O143" s="202"/>
      <c r="P143" s="203"/>
      <c r="Q143" s="204"/>
      <c r="R143" s="203"/>
      <c r="S143" s="203"/>
      <c r="T143" s="205"/>
      <c r="U143" s="1238"/>
      <c r="V143" s="1239"/>
      <c r="W143" s="455"/>
    </row>
    <row r="144" spans="1:23" x14ac:dyDescent="0.25">
      <c r="A144" s="51"/>
      <c r="B144" s="186"/>
      <c r="C144" s="137"/>
      <c r="D144" s="52"/>
      <c r="E144" s="53"/>
      <c r="F144" s="176"/>
      <c r="G144" s="177"/>
      <c r="H144" s="190"/>
      <c r="I144" s="191"/>
      <c r="J144" s="841"/>
      <c r="K144" s="205"/>
      <c r="L144" s="201"/>
      <c r="M144" s="202"/>
      <c r="N144" s="202"/>
      <c r="O144" s="202"/>
      <c r="P144" s="203"/>
      <c r="Q144" s="204"/>
      <c r="R144" s="203"/>
      <c r="S144" s="203"/>
      <c r="T144" s="205"/>
      <c r="U144" s="1238"/>
      <c r="V144" s="1239"/>
      <c r="W144" s="455"/>
    </row>
    <row r="145" spans="1:23" x14ac:dyDescent="0.25">
      <c r="A145" s="51"/>
      <c r="B145" s="186"/>
      <c r="C145" s="137"/>
      <c r="D145" s="52"/>
      <c r="E145" s="53"/>
      <c r="F145" s="176"/>
      <c r="G145" s="177"/>
      <c r="H145" s="190"/>
      <c r="I145" s="191"/>
      <c r="J145" s="841"/>
      <c r="K145" s="205"/>
      <c r="L145" s="201"/>
      <c r="M145" s="202"/>
      <c r="N145" s="202"/>
      <c r="O145" s="202"/>
      <c r="P145" s="203"/>
      <c r="Q145" s="204"/>
      <c r="R145" s="203"/>
      <c r="S145" s="203"/>
      <c r="T145" s="205"/>
      <c r="U145" s="1238"/>
      <c r="V145" s="1239"/>
      <c r="W145" s="455"/>
    </row>
    <row r="146" spans="1:23" x14ac:dyDescent="0.25">
      <c r="A146" s="51"/>
      <c r="B146" s="186"/>
      <c r="C146" s="137"/>
      <c r="D146" s="52"/>
      <c r="E146" s="53"/>
      <c r="F146" s="176"/>
      <c r="G146" s="177"/>
      <c r="H146" s="190"/>
      <c r="I146" s="191"/>
      <c r="J146" s="841"/>
      <c r="K146" s="205"/>
      <c r="L146" s="201"/>
      <c r="M146" s="202"/>
      <c r="N146" s="202"/>
      <c r="O146" s="202"/>
      <c r="P146" s="203"/>
      <c r="Q146" s="204"/>
      <c r="R146" s="203"/>
      <c r="S146" s="203"/>
      <c r="T146" s="205"/>
      <c r="U146" s="1238"/>
      <c r="V146" s="1239"/>
      <c r="W146" s="455"/>
    </row>
    <row r="147" spans="1:23" x14ac:dyDescent="0.25">
      <c r="A147" s="51"/>
      <c r="B147" s="186"/>
      <c r="C147" s="137"/>
      <c r="D147" s="52"/>
      <c r="E147" s="53"/>
      <c r="F147" s="176"/>
      <c r="G147" s="177"/>
      <c r="H147" s="190"/>
      <c r="I147" s="191"/>
      <c r="J147" s="841"/>
      <c r="K147" s="205"/>
      <c r="L147" s="201"/>
      <c r="M147" s="202"/>
      <c r="N147" s="202"/>
      <c r="O147" s="202"/>
      <c r="P147" s="203"/>
      <c r="Q147" s="204"/>
      <c r="R147" s="203"/>
      <c r="S147" s="203"/>
      <c r="T147" s="205"/>
      <c r="U147" s="1238"/>
      <c r="V147" s="1239"/>
      <c r="W147" s="455"/>
    </row>
    <row r="148" spans="1:23" x14ac:dyDescent="0.25">
      <c r="A148" s="51"/>
      <c r="B148" s="186"/>
      <c r="C148" s="137"/>
      <c r="D148" s="52"/>
      <c r="E148" s="53"/>
      <c r="F148" s="176"/>
      <c r="G148" s="177"/>
      <c r="H148" s="190"/>
      <c r="I148" s="191"/>
      <c r="J148" s="841"/>
      <c r="K148" s="205"/>
      <c r="L148" s="201"/>
      <c r="M148" s="202"/>
      <c r="N148" s="202"/>
      <c r="O148" s="202"/>
      <c r="P148" s="203"/>
      <c r="Q148" s="204"/>
      <c r="R148" s="203"/>
      <c r="S148" s="203"/>
      <c r="T148" s="205"/>
      <c r="U148" s="1238"/>
      <c r="V148" s="1239"/>
      <c r="W148" s="455"/>
    </row>
    <row r="149" spans="1:23" x14ac:dyDescent="0.25">
      <c r="A149" s="51"/>
      <c r="B149" s="186"/>
      <c r="C149" s="137"/>
      <c r="D149" s="52"/>
      <c r="E149" s="53"/>
      <c r="F149" s="176"/>
      <c r="G149" s="177"/>
      <c r="H149" s="190"/>
      <c r="I149" s="191"/>
      <c r="J149" s="841"/>
      <c r="K149" s="205"/>
      <c r="L149" s="201"/>
      <c r="M149" s="202"/>
      <c r="N149" s="202"/>
      <c r="O149" s="202"/>
      <c r="P149" s="203"/>
      <c r="Q149" s="204"/>
      <c r="R149" s="203"/>
      <c r="S149" s="203"/>
      <c r="T149" s="205"/>
      <c r="U149" s="1238"/>
      <c r="V149" s="1239"/>
      <c r="W149" s="455"/>
    </row>
    <row r="150" spans="1:23" x14ac:dyDescent="0.25">
      <c r="A150" s="51"/>
      <c r="B150" s="186"/>
      <c r="C150" s="137"/>
      <c r="D150" s="52"/>
      <c r="E150" s="53"/>
      <c r="F150" s="176"/>
      <c r="G150" s="177"/>
      <c r="H150" s="190"/>
      <c r="I150" s="191"/>
      <c r="J150" s="841"/>
      <c r="K150" s="205"/>
      <c r="L150" s="201"/>
      <c r="M150" s="202"/>
      <c r="N150" s="202"/>
      <c r="O150" s="202"/>
      <c r="P150" s="203"/>
      <c r="Q150" s="204"/>
      <c r="R150" s="203"/>
      <c r="S150" s="203"/>
      <c r="T150" s="205"/>
      <c r="U150" s="1238"/>
      <c r="V150" s="1239"/>
      <c r="W150" s="455"/>
    </row>
    <row r="151" spans="1:23" x14ac:dyDescent="0.25">
      <c r="A151" s="51"/>
      <c r="B151" s="186"/>
      <c r="C151" s="137"/>
      <c r="D151" s="52"/>
      <c r="E151" s="53"/>
      <c r="F151" s="176"/>
      <c r="G151" s="177"/>
      <c r="H151" s="190"/>
      <c r="I151" s="191"/>
      <c r="J151" s="841"/>
      <c r="K151" s="205"/>
      <c r="L151" s="201"/>
      <c r="M151" s="202"/>
      <c r="N151" s="202"/>
      <c r="O151" s="202"/>
      <c r="P151" s="203"/>
      <c r="Q151" s="204"/>
      <c r="R151" s="203"/>
      <c r="S151" s="203"/>
      <c r="T151" s="205"/>
      <c r="U151" s="1238"/>
      <c r="V151" s="1239"/>
      <c r="W151" s="455"/>
    </row>
    <row r="152" spans="1:23" x14ac:dyDescent="0.25">
      <c r="A152" s="51"/>
      <c r="B152" s="186"/>
      <c r="C152" s="137"/>
      <c r="D152" s="52"/>
      <c r="E152" s="53"/>
      <c r="F152" s="176"/>
      <c r="G152" s="177"/>
      <c r="H152" s="190"/>
      <c r="I152" s="191"/>
      <c r="J152" s="841"/>
      <c r="K152" s="205"/>
      <c r="L152" s="201"/>
      <c r="M152" s="202"/>
      <c r="N152" s="202"/>
      <c r="O152" s="202"/>
      <c r="P152" s="203"/>
      <c r="Q152" s="204"/>
      <c r="R152" s="203"/>
      <c r="S152" s="203"/>
      <c r="T152" s="205"/>
      <c r="U152" s="1238"/>
      <c r="V152" s="1239"/>
      <c r="W152" s="455"/>
    </row>
    <row r="153" spans="1:23" x14ac:dyDescent="0.25">
      <c r="A153" s="51"/>
      <c r="B153" s="186"/>
      <c r="C153" s="137"/>
      <c r="D153" s="52"/>
      <c r="E153" s="53"/>
      <c r="F153" s="176"/>
      <c r="G153" s="177"/>
      <c r="H153" s="190"/>
      <c r="I153" s="191"/>
      <c r="J153" s="841"/>
      <c r="K153" s="205"/>
      <c r="L153" s="201"/>
      <c r="M153" s="202"/>
      <c r="N153" s="202"/>
      <c r="O153" s="202"/>
      <c r="P153" s="203"/>
      <c r="Q153" s="204"/>
      <c r="R153" s="203"/>
      <c r="S153" s="203"/>
      <c r="T153" s="205"/>
      <c r="U153" s="1238"/>
      <c r="V153" s="1239"/>
      <c r="W153" s="455"/>
    </row>
    <row r="154" spans="1:23" x14ac:dyDescent="0.25">
      <c r="A154" s="51"/>
      <c r="B154" s="186"/>
      <c r="C154" s="137"/>
      <c r="D154" s="52"/>
      <c r="E154" s="53"/>
      <c r="F154" s="176"/>
      <c r="G154" s="177"/>
      <c r="H154" s="190"/>
      <c r="I154" s="191"/>
      <c r="J154" s="841"/>
      <c r="K154" s="205"/>
      <c r="L154" s="201"/>
      <c r="M154" s="202"/>
      <c r="N154" s="202"/>
      <c r="O154" s="202"/>
      <c r="P154" s="203"/>
      <c r="Q154" s="204"/>
      <c r="R154" s="203"/>
      <c r="S154" s="203"/>
      <c r="T154" s="205"/>
      <c r="U154" s="1240"/>
      <c r="V154" s="1241"/>
      <c r="W154" s="455"/>
    </row>
    <row r="155" spans="1:23" x14ac:dyDescent="0.25">
      <c r="A155" s="51"/>
      <c r="B155" s="186"/>
      <c r="C155" s="137"/>
      <c r="D155" s="52"/>
      <c r="E155" s="53"/>
      <c r="F155" s="176"/>
      <c r="G155" s="177"/>
      <c r="H155" s="190"/>
      <c r="I155" s="191"/>
      <c r="J155" s="841"/>
      <c r="K155" s="205"/>
      <c r="L155" s="201"/>
      <c r="M155" s="202"/>
      <c r="N155" s="202"/>
      <c r="O155" s="202"/>
      <c r="P155" s="203"/>
      <c r="Q155" s="204"/>
      <c r="R155" s="203"/>
      <c r="S155" s="203"/>
      <c r="T155" s="205"/>
      <c r="U155" s="1240"/>
      <c r="V155" s="1241"/>
      <c r="W155" s="455"/>
    </row>
    <row r="156" spans="1:23" x14ac:dyDescent="0.25">
      <c r="A156" s="51"/>
      <c r="B156" s="186"/>
      <c r="C156" s="137"/>
      <c r="D156" s="52"/>
      <c r="E156" s="53"/>
      <c r="F156" s="176"/>
      <c r="G156" s="177"/>
      <c r="H156" s="190"/>
      <c r="I156" s="191"/>
      <c r="J156" s="841"/>
      <c r="K156" s="205"/>
      <c r="L156" s="201"/>
      <c r="M156" s="202"/>
      <c r="N156" s="202"/>
      <c r="O156" s="202"/>
      <c r="P156" s="203"/>
      <c r="Q156" s="204"/>
      <c r="R156" s="203"/>
      <c r="S156" s="203"/>
      <c r="T156" s="205"/>
      <c r="U156" s="1240"/>
      <c r="V156" s="1241"/>
      <c r="W156" s="455"/>
    </row>
    <row r="157" spans="1:23" x14ac:dyDescent="0.25">
      <c r="A157" s="51"/>
      <c r="B157" s="186"/>
      <c r="C157" s="137"/>
      <c r="D157" s="52"/>
      <c r="E157" s="53"/>
      <c r="F157" s="176"/>
      <c r="G157" s="177"/>
      <c r="H157" s="190"/>
      <c r="I157" s="191"/>
      <c r="J157" s="841"/>
      <c r="K157" s="205"/>
      <c r="L157" s="201"/>
      <c r="M157" s="202"/>
      <c r="N157" s="202"/>
      <c r="O157" s="202"/>
      <c r="P157" s="203"/>
      <c r="Q157" s="204"/>
      <c r="R157" s="203"/>
      <c r="S157" s="203"/>
      <c r="T157" s="205"/>
      <c r="U157" s="1240"/>
      <c r="V157" s="1241"/>
      <c r="W157" s="455"/>
    </row>
    <row r="158" spans="1:23" x14ac:dyDescent="0.25">
      <c r="A158" s="51"/>
      <c r="B158" s="186"/>
      <c r="C158" s="137"/>
      <c r="D158" s="52"/>
      <c r="E158" s="53"/>
      <c r="F158" s="176"/>
      <c r="G158" s="177"/>
      <c r="H158" s="190"/>
      <c r="I158" s="191"/>
      <c r="J158" s="841"/>
      <c r="K158" s="205"/>
      <c r="L158" s="201"/>
      <c r="M158" s="202"/>
      <c r="N158" s="202"/>
      <c r="O158" s="202"/>
      <c r="P158" s="203"/>
      <c r="Q158" s="204"/>
      <c r="R158" s="203"/>
      <c r="S158" s="203"/>
      <c r="T158" s="205"/>
      <c r="U158" s="1240"/>
      <c r="V158" s="1241"/>
      <c r="W158" s="455"/>
    </row>
    <row r="159" spans="1:23" x14ac:dyDescent="0.25">
      <c r="A159" s="51"/>
      <c r="B159" s="186"/>
      <c r="C159" s="137"/>
      <c r="D159" s="52"/>
      <c r="E159" s="53"/>
      <c r="F159" s="176"/>
      <c r="G159" s="177"/>
      <c r="H159" s="190"/>
      <c r="I159" s="191"/>
      <c r="J159" s="841"/>
      <c r="K159" s="205"/>
      <c r="L159" s="201"/>
      <c r="M159" s="202"/>
      <c r="N159" s="202"/>
      <c r="O159" s="202"/>
      <c r="P159" s="203"/>
      <c r="Q159" s="204"/>
      <c r="R159" s="203"/>
      <c r="S159" s="203"/>
      <c r="T159" s="205"/>
      <c r="U159" s="1240"/>
      <c r="V159" s="1241"/>
      <c r="W159" s="455"/>
    </row>
    <row r="160" spans="1:23" x14ac:dyDescent="0.25">
      <c r="A160" s="51"/>
      <c r="B160" s="186"/>
      <c r="C160" s="137"/>
      <c r="D160" s="52"/>
      <c r="E160" s="53"/>
      <c r="F160" s="176"/>
      <c r="G160" s="177"/>
      <c r="H160" s="190"/>
      <c r="I160" s="191"/>
      <c r="J160" s="841"/>
      <c r="K160" s="205"/>
      <c r="L160" s="201"/>
      <c r="M160" s="202"/>
      <c r="N160" s="202"/>
      <c r="O160" s="202"/>
      <c r="P160" s="203"/>
      <c r="Q160" s="204"/>
      <c r="R160" s="203"/>
      <c r="S160" s="203"/>
      <c r="T160" s="205"/>
      <c r="U160" s="1240"/>
      <c r="V160" s="1241"/>
      <c r="W160" s="455"/>
    </row>
    <row r="161" spans="1:23" x14ac:dyDescent="0.25">
      <c r="A161" s="51"/>
      <c r="B161" s="186"/>
      <c r="C161" s="137"/>
      <c r="D161" s="52"/>
      <c r="E161" s="53"/>
      <c r="F161" s="176"/>
      <c r="G161" s="177"/>
      <c r="H161" s="190"/>
      <c r="I161" s="191"/>
      <c r="J161" s="841"/>
      <c r="K161" s="205"/>
      <c r="L161" s="201"/>
      <c r="M161" s="202"/>
      <c r="N161" s="202"/>
      <c r="O161" s="202"/>
      <c r="P161" s="203"/>
      <c r="Q161" s="204"/>
      <c r="R161" s="203"/>
      <c r="S161" s="203"/>
      <c r="T161" s="205"/>
      <c r="U161" s="1240"/>
      <c r="V161" s="1241"/>
      <c r="W161" s="455"/>
    </row>
    <row r="162" spans="1:23" x14ac:dyDescent="0.25">
      <c r="A162" s="51"/>
      <c r="B162" s="186"/>
      <c r="C162" s="137"/>
      <c r="D162" s="52"/>
      <c r="E162" s="53"/>
      <c r="F162" s="176"/>
      <c r="G162" s="177"/>
      <c r="H162" s="190"/>
      <c r="I162" s="191"/>
      <c r="J162" s="841"/>
      <c r="K162" s="205"/>
      <c r="L162" s="201"/>
      <c r="M162" s="202"/>
      <c r="N162" s="202"/>
      <c r="O162" s="202"/>
      <c r="P162" s="203"/>
      <c r="Q162" s="204"/>
      <c r="R162" s="203"/>
      <c r="S162" s="203"/>
      <c r="T162" s="205"/>
      <c r="U162" s="1240"/>
      <c r="V162" s="1241"/>
      <c r="W162" s="455"/>
    </row>
    <row r="163" spans="1:23" x14ac:dyDescent="0.25">
      <c r="A163" s="51"/>
      <c r="B163" s="186"/>
      <c r="C163" s="137"/>
      <c r="D163" s="52"/>
      <c r="E163" s="53"/>
      <c r="F163" s="176"/>
      <c r="G163" s="177"/>
      <c r="H163" s="190"/>
      <c r="I163" s="191"/>
      <c r="J163" s="841"/>
      <c r="K163" s="205"/>
      <c r="L163" s="201"/>
      <c r="M163" s="202"/>
      <c r="N163" s="202"/>
      <c r="O163" s="202"/>
      <c r="P163" s="203"/>
      <c r="Q163" s="204"/>
      <c r="R163" s="203"/>
      <c r="S163" s="203"/>
      <c r="T163" s="205"/>
      <c r="U163" s="1240"/>
      <c r="V163" s="1241"/>
      <c r="W163" s="455"/>
    </row>
    <row r="164" spans="1:23" x14ac:dyDescent="0.25">
      <c r="A164" s="51"/>
      <c r="B164" s="186"/>
      <c r="C164" s="137"/>
      <c r="D164" s="52"/>
      <c r="E164" s="53"/>
      <c r="F164" s="176"/>
      <c r="G164" s="177"/>
      <c r="H164" s="190"/>
      <c r="I164" s="191"/>
      <c r="J164" s="841"/>
      <c r="K164" s="205"/>
      <c r="L164" s="201"/>
      <c r="M164" s="202"/>
      <c r="N164" s="202"/>
      <c r="O164" s="202"/>
      <c r="P164" s="203"/>
      <c r="Q164" s="204"/>
      <c r="R164" s="203"/>
      <c r="S164" s="203"/>
      <c r="T164" s="205"/>
      <c r="U164" s="1240"/>
      <c r="V164" s="1241"/>
      <c r="W164" s="455"/>
    </row>
    <row r="165" spans="1:23" x14ac:dyDescent="0.25">
      <c r="A165" s="51"/>
      <c r="B165" s="186"/>
      <c r="C165" s="137"/>
      <c r="D165" s="52"/>
      <c r="E165" s="53"/>
      <c r="F165" s="176"/>
      <c r="G165" s="177"/>
      <c r="H165" s="190"/>
      <c r="I165" s="191"/>
      <c r="J165" s="841"/>
      <c r="K165" s="205"/>
      <c r="L165" s="201"/>
      <c r="M165" s="202"/>
      <c r="N165" s="202"/>
      <c r="O165" s="202"/>
      <c r="P165" s="203"/>
      <c r="Q165" s="204"/>
      <c r="R165" s="203"/>
      <c r="S165" s="203"/>
      <c r="T165" s="205"/>
      <c r="U165" s="1240"/>
      <c r="V165" s="1241"/>
      <c r="W165" s="455"/>
    </row>
    <row r="166" spans="1:23" x14ac:dyDescent="0.25">
      <c r="A166" s="51"/>
      <c r="B166" s="186"/>
      <c r="C166" s="137"/>
      <c r="D166" s="52"/>
      <c r="E166" s="53"/>
      <c r="F166" s="176"/>
      <c r="G166" s="177"/>
      <c r="H166" s="190"/>
      <c r="I166" s="191"/>
      <c r="J166" s="841"/>
      <c r="K166" s="205"/>
      <c r="L166" s="201"/>
      <c r="M166" s="202"/>
      <c r="N166" s="202"/>
      <c r="O166" s="202"/>
      <c r="P166" s="203"/>
      <c r="Q166" s="204"/>
      <c r="R166" s="203"/>
      <c r="S166" s="203"/>
      <c r="T166" s="205"/>
      <c r="U166" s="1240"/>
      <c r="V166" s="1241"/>
      <c r="W166" s="455"/>
    </row>
    <row r="167" spans="1:23" x14ac:dyDescent="0.25">
      <c r="A167" s="51"/>
      <c r="B167" s="186"/>
      <c r="C167" s="137"/>
      <c r="D167" s="52"/>
      <c r="E167" s="53"/>
      <c r="F167" s="176"/>
      <c r="G167" s="177"/>
      <c r="H167" s="190"/>
      <c r="I167" s="191"/>
      <c r="J167" s="841"/>
      <c r="K167" s="205"/>
      <c r="L167" s="201"/>
      <c r="M167" s="202"/>
      <c r="N167" s="202"/>
      <c r="O167" s="202"/>
      <c r="P167" s="203"/>
      <c r="Q167" s="204"/>
      <c r="R167" s="203"/>
      <c r="S167" s="203"/>
      <c r="T167" s="205"/>
      <c r="U167" s="1240"/>
      <c r="V167" s="1241"/>
      <c r="W167" s="455"/>
    </row>
    <row r="168" spans="1:23" x14ac:dyDescent="0.25">
      <c r="A168" s="51"/>
      <c r="B168" s="186"/>
      <c r="C168" s="137"/>
      <c r="D168" s="52"/>
      <c r="E168" s="53"/>
      <c r="F168" s="176"/>
      <c r="G168" s="177"/>
      <c r="H168" s="190"/>
      <c r="I168" s="191"/>
      <c r="J168" s="841"/>
      <c r="K168" s="205"/>
      <c r="L168" s="201"/>
      <c r="M168" s="202"/>
      <c r="N168" s="202"/>
      <c r="O168" s="202"/>
      <c r="P168" s="203"/>
      <c r="Q168" s="204"/>
      <c r="R168" s="203"/>
      <c r="S168" s="203"/>
      <c r="T168" s="205"/>
      <c r="U168" s="1240"/>
      <c r="V168" s="1241"/>
      <c r="W168" s="455"/>
    </row>
    <row r="169" spans="1:23" x14ac:dyDescent="0.25">
      <c r="A169" s="51"/>
      <c r="B169" s="186"/>
      <c r="C169" s="137"/>
      <c r="D169" s="52"/>
      <c r="E169" s="53"/>
      <c r="F169" s="176"/>
      <c r="G169" s="177"/>
      <c r="H169" s="190"/>
      <c r="I169" s="191"/>
      <c r="J169" s="841"/>
      <c r="K169" s="205"/>
      <c r="L169" s="201"/>
      <c r="M169" s="202"/>
      <c r="N169" s="202"/>
      <c r="O169" s="202"/>
      <c r="P169" s="203"/>
      <c r="Q169" s="204"/>
      <c r="R169" s="203"/>
      <c r="S169" s="203"/>
      <c r="T169" s="205"/>
      <c r="U169" s="1240"/>
      <c r="V169" s="1241"/>
      <c r="W169" s="455"/>
    </row>
    <row r="170" spans="1:23" x14ac:dyDescent="0.25">
      <c r="A170" s="51"/>
      <c r="B170" s="186"/>
      <c r="C170" s="137"/>
      <c r="D170" s="52"/>
      <c r="E170" s="53"/>
      <c r="F170" s="176"/>
      <c r="G170" s="177"/>
      <c r="H170" s="190"/>
      <c r="I170" s="191"/>
      <c r="J170" s="841"/>
      <c r="K170" s="205"/>
      <c r="L170" s="201"/>
      <c r="M170" s="202"/>
      <c r="N170" s="202"/>
      <c r="O170" s="202"/>
      <c r="P170" s="203"/>
      <c r="Q170" s="204"/>
      <c r="R170" s="203"/>
      <c r="S170" s="203"/>
      <c r="T170" s="205"/>
      <c r="U170" s="1240"/>
      <c r="V170" s="1241"/>
      <c r="W170" s="455"/>
    </row>
    <row r="171" spans="1:23" x14ac:dyDescent="0.25">
      <c r="A171" s="51"/>
      <c r="B171" s="186"/>
      <c r="C171" s="137"/>
      <c r="D171" s="52"/>
      <c r="E171" s="53"/>
      <c r="F171" s="176"/>
      <c r="G171" s="177"/>
      <c r="H171" s="190"/>
      <c r="I171" s="191"/>
      <c r="J171" s="841"/>
      <c r="K171" s="205"/>
      <c r="L171" s="201"/>
      <c r="M171" s="202"/>
      <c r="N171" s="202"/>
      <c r="O171" s="202"/>
      <c r="P171" s="203"/>
      <c r="Q171" s="204"/>
      <c r="R171" s="203"/>
      <c r="S171" s="203"/>
      <c r="T171" s="205"/>
      <c r="U171" s="1240"/>
      <c r="V171" s="1241"/>
      <c r="W171" s="455"/>
    </row>
    <row r="172" spans="1:23" x14ac:dyDescent="0.25">
      <c r="A172" s="51"/>
      <c r="B172" s="186"/>
      <c r="C172" s="137"/>
      <c r="D172" s="52"/>
      <c r="E172" s="53"/>
      <c r="F172" s="176"/>
      <c r="G172" s="177"/>
      <c r="H172" s="190"/>
      <c r="I172" s="191"/>
      <c r="J172" s="841"/>
      <c r="K172" s="205"/>
      <c r="L172" s="201"/>
      <c r="M172" s="202"/>
      <c r="N172" s="202"/>
      <c r="O172" s="202"/>
      <c r="P172" s="203"/>
      <c r="Q172" s="204"/>
      <c r="R172" s="203"/>
      <c r="S172" s="203"/>
      <c r="T172" s="205"/>
      <c r="U172" s="1240"/>
      <c r="V172" s="1241"/>
      <c r="W172" s="455"/>
    </row>
    <row r="173" spans="1:23" x14ac:dyDescent="0.25">
      <c r="A173" s="51"/>
      <c r="B173" s="186"/>
      <c r="C173" s="137"/>
      <c r="D173" s="52"/>
      <c r="E173" s="53"/>
      <c r="F173" s="176"/>
      <c r="G173" s="177"/>
      <c r="H173" s="190"/>
      <c r="I173" s="191"/>
      <c r="J173" s="841"/>
      <c r="K173" s="205"/>
      <c r="L173" s="201"/>
      <c r="M173" s="202"/>
      <c r="N173" s="202"/>
      <c r="O173" s="202"/>
      <c r="P173" s="203"/>
      <c r="Q173" s="204"/>
      <c r="R173" s="203"/>
      <c r="S173" s="203"/>
      <c r="T173" s="205"/>
      <c r="U173" s="1240"/>
      <c r="V173" s="1241"/>
      <c r="W173" s="455"/>
    </row>
    <row r="174" spans="1:23" x14ac:dyDescent="0.25">
      <c r="A174" s="51"/>
      <c r="B174" s="186"/>
      <c r="C174" s="137"/>
      <c r="D174" s="52"/>
      <c r="E174" s="53"/>
      <c r="F174" s="176"/>
      <c r="G174" s="177"/>
      <c r="H174" s="190"/>
      <c r="I174" s="191"/>
      <c r="J174" s="841"/>
      <c r="K174" s="205"/>
      <c r="L174" s="201"/>
      <c r="M174" s="202"/>
      <c r="N174" s="202"/>
      <c r="O174" s="202"/>
      <c r="P174" s="203"/>
      <c r="Q174" s="204"/>
      <c r="R174" s="203"/>
      <c r="S174" s="203"/>
      <c r="T174" s="205"/>
      <c r="U174" s="1240"/>
      <c r="V174" s="1241"/>
      <c r="W174" s="455"/>
    </row>
    <row r="175" spans="1:23" x14ac:dyDescent="0.25">
      <c r="A175" s="51"/>
      <c r="B175" s="186"/>
      <c r="C175" s="137"/>
      <c r="D175" s="52"/>
      <c r="E175" s="53"/>
      <c r="F175" s="176"/>
      <c r="G175" s="177"/>
      <c r="H175" s="190"/>
      <c r="I175" s="191"/>
      <c r="J175" s="841"/>
      <c r="K175" s="205"/>
      <c r="L175" s="201"/>
      <c r="M175" s="202"/>
      <c r="N175" s="202"/>
      <c r="O175" s="202"/>
      <c r="P175" s="203"/>
      <c r="Q175" s="204"/>
      <c r="R175" s="203"/>
      <c r="S175" s="203"/>
      <c r="T175" s="205"/>
      <c r="U175" s="1240"/>
      <c r="V175" s="1241"/>
      <c r="W175" s="455"/>
    </row>
    <row r="176" spans="1:23" x14ac:dyDescent="0.25">
      <c r="A176" s="51"/>
      <c r="B176" s="186"/>
      <c r="C176" s="137"/>
      <c r="D176" s="52"/>
      <c r="E176" s="53"/>
      <c r="F176" s="176"/>
      <c r="G176" s="177"/>
      <c r="H176" s="190"/>
      <c r="I176" s="191"/>
      <c r="J176" s="841"/>
      <c r="K176" s="205"/>
      <c r="L176" s="201"/>
      <c r="M176" s="202"/>
      <c r="N176" s="202"/>
      <c r="O176" s="202"/>
      <c r="P176" s="203"/>
      <c r="Q176" s="204"/>
      <c r="R176" s="203"/>
      <c r="S176" s="203"/>
      <c r="T176" s="205"/>
      <c r="U176" s="1240"/>
      <c r="V176" s="1241"/>
      <c r="W176" s="455"/>
    </row>
    <row r="177" spans="1:23" x14ac:dyDescent="0.25">
      <c r="A177" s="51"/>
      <c r="B177" s="186"/>
      <c r="C177" s="137"/>
      <c r="D177" s="52"/>
      <c r="E177" s="53"/>
      <c r="F177" s="176"/>
      <c r="G177" s="177"/>
      <c r="H177" s="190"/>
      <c r="I177" s="191"/>
      <c r="J177" s="841"/>
      <c r="K177" s="205"/>
      <c r="L177" s="201"/>
      <c r="M177" s="202"/>
      <c r="N177" s="202"/>
      <c r="O177" s="202"/>
      <c r="P177" s="203"/>
      <c r="Q177" s="204"/>
      <c r="R177" s="203"/>
      <c r="S177" s="203"/>
      <c r="T177" s="205"/>
      <c r="U177" s="1240"/>
      <c r="V177" s="1241"/>
      <c r="W177" s="455"/>
    </row>
    <row r="178" spans="1:23" x14ac:dyDescent="0.25">
      <c r="A178" s="51"/>
      <c r="B178" s="186"/>
      <c r="C178" s="137"/>
      <c r="D178" s="52"/>
      <c r="E178" s="53"/>
      <c r="F178" s="176"/>
      <c r="G178" s="177"/>
      <c r="H178" s="190"/>
      <c r="I178" s="191"/>
      <c r="J178" s="841"/>
      <c r="K178" s="205"/>
      <c r="L178" s="201"/>
      <c r="M178" s="202"/>
      <c r="N178" s="202"/>
      <c r="O178" s="202"/>
      <c r="P178" s="203"/>
      <c r="Q178" s="204"/>
      <c r="R178" s="203"/>
      <c r="S178" s="203"/>
      <c r="T178" s="205"/>
      <c r="U178" s="1240"/>
      <c r="V178" s="1241"/>
      <c r="W178" s="455"/>
    </row>
    <row r="179" spans="1:23" x14ac:dyDescent="0.25">
      <c r="A179" s="51"/>
      <c r="B179" s="186"/>
      <c r="C179" s="137"/>
      <c r="D179" s="52"/>
      <c r="E179" s="53"/>
      <c r="F179" s="176"/>
      <c r="G179" s="177"/>
      <c r="H179" s="190"/>
      <c r="I179" s="191"/>
      <c r="J179" s="841"/>
      <c r="K179" s="205"/>
      <c r="L179" s="201"/>
      <c r="M179" s="202"/>
      <c r="N179" s="202"/>
      <c r="O179" s="202"/>
      <c r="P179" s="203"/>
      <c r="Q179" s="204"/>
      <c r="R179" s="203"/>
      <c r="S179" s="203"/>
      <c r="T179" s="205"/>
      <c r="U179" s="1240"/>
      <c r="V179" s="1241"/>
      <c r="W179" s="455"/>
    </row>
    <row r="180" spans="1:23" x14ac:dyDescent="0.25">
      <c r="A180" s="51"/>
      <c r="B180" s="186"/>
      <c r="C180" s="137"/>
      <c r="D180" s="52"/>
      <c r="E180" s="53"/>
      <c r="F180" s="176"/>
      <c r="G180" s="177"/>
      <c r="H180" s="190"/>
      <c r="I180" s="191"/>
      <c r="J180" s="841"/>
      <c r="K180" s="205"/>
      <c r="L180" s="201"/>
      <c r="M180" s="202"/>
      <c r="N180" s="202"/>
      <c r="O180" s="202"/>
      <c r="P180" s="203"/>
      <c r="Q180" s="204"/>
      <c r="R180" s="203"/>
      <c r="S180" s="203"/>
      <c r="T180" s="205"/>
      <c r="U180" s="1240"/>
      <c r="V180" s="1241"/>
      <c r="W180" s="455"/>
    </row>
    <row r="181" spans="1:23" x14ac:dyDescent="0.25">
      <c r="A181" s="51"/>
      <c r="B181" s="186"/>
      <c r="C181" s="137"/>
      <c r="D181" s="52"/>
      <c r="E181" s="53"/>
      <c r="F181" s="176"/>
      <c r="G181" s="177"/>
      <c r="H181" s="190"/>
      <c r="I181" s="191"/>
      <c r="J181" s="841"/>
      <c r="K181" s="205"/>
      <c r="L181" s="201"/>
      <c r="M181" s="202"/>
      <c r="N181" s="202"/>
      <c r="O181" s="202"/>
      <c r="P181" s="203"/>
      <c r="Q181" s="204"/>
      <c r="R181" s="203"/>
      <c r="S181" s="203"/>
      <c r="T181" s="205"/>
      <c r="U181" s="1240"/>
      <c r="V181" s="1241"/>
      <c r="W181" s="455"/>
    </row>
    <row r="182" spans="1:23" x14ac:dyDescent="0.25">
      <c r="A182" s="51"/>
      <c r="B182" s="186"/>
      <c r="C182" s="137"/>
      <c r="D182" s="52"/>
      <c r="E182" s="53"/>
      <c r="F182" s="176"/>
      <c r="G182" s="177"/>
      <c r="H182" s="190"/>
      <c r="I182" s="191"/>
      <c r="J182" s="841"/>
      <c r="K182" s="205"/>
      <c r="L182" s="201"/>
      <c r="M182" s="202"/>
      <c r="N182" s="202"/>
      <c r="O182" s="202"/>
      <c r="P182" s="203"/>
      <c r="Q182" s="204"/>
      <c r="R182" s="203"/>
      <c r="S182" s="203"/>
      <c r="T182" s="205"/>
      <c r="U182" s="1240"/>
      <c r="V182" s="1241"/>
      <c r="W182" s="455"/>
    </row>
    <row r="183" spans="1:23" x14ac:dyDescent="0.25">
      <c r="A183" s="51"/>
      <c r="B183" s="186"/>
      <c r="C183" s="137"/>
      <c r="D183" s="52"/>
      <c r="E183" s="53"/>
      <c r="F183" s="176"/>
      <c r="G183" s="177"/>
      <c r="H183" s="190"/>
      <c r="I183" s="191"/>
      <c r="J183" s="841"/>
      <c r="K183" s="205"/>
      <c r="L183" s="201"/>
      <c r="M183" s="202"/>
      <c r="N183" s="202"/>
      <c r="O183" s="202"/>
      <c r="P183" s="203"/>
      <c r="Q183" s="204"/>
      <c r="R183" s="203"/>
      <c r="S183" s="203"/>
      <c r="T183" s="205"/>
      <c r="U183" s="1240"/>
      <c r="V183" s="1241"/>
      <c r="W183" s="455"/>
    </row>
    <row r="184" spans="1:23" x14ac:dyDescent="0.25">
      <c r="A184" s="51"/>
      <c r="B184" s="186"/>
      <c r="C184" s="137"/>
      <c r="D184" s="52"/>
      <c r="E184" s="53"/>
      <c r="F184" s="176"/>
      <c r="G184" s="177"/>
      <c r="H184" s="190"/>
      <c r="I184" s="191"/>
      <c r="J184" s="841"/>
      <c r="K184" s="205"/>
      <c r="L184" s="201"/>
      <c r="M184" s="202"/>
      <c r="N184" s="202"/>
      <c r="O184" s="202"/>
      <c r="P184" s="203"/>
      <c r="Q184" s="204"/>
      <c r="R184" s="203"/>
      <c r="S184" s="203"/>
      <c r="T184" s="205"/>
      <c r="U184" s="1240"/>
      <c r="V184" s="1241"/>
      <c r="W184" s="455"/>
    </row>
    <row r="185" spans="1:23" x14ac:dyDescent="0.25">
      <c r="A185" s="51"/>
      <c r="B185" s="186"/>
      <c r="C185" s="137"/>
      <c r="D185" s="52"/>
      <c r="E185" s="53"/>
      <c r="F185" s="176"/>
      <c r="G185" s="177"/>
      <c r="H185" s="190"/>
      <c r="I185" s="191"/>
      <c r="J185" s="841"/>
      <c r="K185" s="205"/>
      <c r="L185" s="201"/>
      <c r="M185" s="202"/>
      <c r="N185" s="202"/>
      <c r="O185" s="202"/>
      <c r="P185" s="203"/>
      <c r="Q185" s="204"/>
      <c r="R185" s="203"/>
      <c r="S185" s="203"/>
      <c r="T185" s="205"/>
      <c r="U185" s="1240"/>
      <c r="V185" s="1241"/>
      <c r="W185" s="455"/>
    </row>
    <row r="186" spans="1:23" x14ac:dyDescent="0.25">
      <c r="A186" s="51"/>
      <c r="B186" s="186"/>
      <c r="C186" s="137"/>
      <c r="D186" s="52"/>
      <c r="E186" s="53"/>
      <c r="F186" s="176"/>
      <c r="G186" s="177"/>
      <c r="H186" s="190"/>
      <c r="I186" s="191"/>
      <c r="J186" s="841"/>
      <c r="K186" s="205"/>
      <c r="L186" s="201"/>
      <c r="M186" s="202"/>
      <c r="N186" s="202"/>
      <c r="O186" s="202"/>
      <c r="P186" s="203"/>
      <c r="Q186" s="204"/>
      <c r="R186" s="203"/>
      <c r="S186" s="203"/>
      <c r="T186" s="205"/>
      <c r="U186" s="1240"/>
      <c r="V186" s="1241"/>
      <c r="W186" s="455"/>
    </row>
    <row r="187" spans="1:23" x14ac:dyDescent="0.25">
      <c r="A187" s="51"/>
      <c r="B187" s="186"/>
      <c r="C187" s="137"/>
      <c r="D187" s="52"/>
      <c r="E187" s="53"/>
      <c r="F187" s="176"/>
      <c r="G187" s="177"/>
      <c r="H187" s="190"/>
      <c r="I187" s="191"/>
      <c r="J187" s="841"/>
      <c r="K187" s="205"/>
      <c r="L187" s="201"/>
      <c r="M187" s="202"/>
      <c r="N187" s="202"/>
      <c r="O187" s="202"/>
      <c r="P187" s="203"/>
      <c r="Q187" s="204"/>
      <c r="R187" s="203"/>
      <c r="S187" s="203"/>
      <c r="T187" s="205"/>
      <c r="U187" s="1240"/>
      <c r="V187" s="1241"/>
      <c r="W187" s="455"/>
    </row>
    <row r="188" spans="1:23" x14ac:dyDescent="0.25">
      <c r="A188" s="51"/>
      <c r="B188" s="186"/>
      <c r="C188" s="137"/>
      <c r="D188" s="52"/>
      <c r="E188" s="53"/>
      <c r="F188" s="176"/>
      <c r="G188" s="177"/>
      <c r="H188" s="190"/>
      <c r="I188" s="191"/>
      <c r="J188" s="841"/>
      <c r="K188" s="205"/>
      <c r="L188" s="201"/>
      <c r="M188" s="202"/>
      <c r="N188" s="202"/>
      <c r="O188" s="202"/>
      <c r="P188" s="203"/>
      <c r="Q188" s="204"/>
      <c r="R188" s="203"/>
      <c r="S188" s="203"/>
      <c r="T188" s="205"/>
      <c r="U188" s="1240"/>
      <c r="V188" s="1241"/>
      <c r="W188" s="455"/>
    </row>
    <row r="189" spans="1:23" x14ac:dyDescent="0.25">
      <c r="A189" s="51"/>
      <c r="B189" s="186"/>
      <c r="C189" s="137"/>
      <c r="D189" s="52"/>
      <c r="E189" s="53"/>
      <c r="F189" s="176"/>
      <c r="G189" s="177"/>
      <c r="H189" s="190"/>
      <c r="I189" s="191"/>
      <c r="J189" s="841"/>
      <c r="K189" s="205"/>
      <c r="L189" s="201"/>
      <c r="M189" s="202"/>
      <c r="N189" s="202"/>
      <c r="O189" s="202"/>
      <c r="P189" s="203"/>
      <c r="Q189" s="204"/>
      <c r="R189" s="203"/>
      <c r="S189" s="203"/>
      <c r="T189" s="205"/>
      <c r="U189" s="1240"/>
      <c r="V189" s="1241"/>
      <c r="W189" s="455"/>
    </row>
    <row r="190" spans="1:23" x14ac:dyDescent="0.25">
      <c r="A190" s="51"/>
      <c r="B190" s="186"/>
      <c r="C190" s="137"/>
      <c r="D190" s="52"/>
      <c r="E190" s="53"/>
      <c r="F190" s="176"/>
      <c r="G190" s="177"/>
      <c r="H190" s="190"/>
      <c r="I190" s="191"/>
      <c r="J190" s="841"/>
      <c r="K190" s="205"/>
      <c r="L190" s="201"/>
      <c r="M190" s="202"/>
      <c r="N190" s="202"/>
      <c r="O190" s="202"/>
      <c r="P190" s="203"/>
      <c r="Q190" s="204"/>
      <c r="R190" s="203"/>
      <c r="S190" s="203"/>
      <c r="T190" s="205"/>
      <c r="U190" s="1240"/>
      <c r="V190" s="1241"/>
      <c r="W190" s="455"/>
    </row>
    <row r="191" spans="1:23" x14ac:dyDescent="0.25">
      <c r="A191" s="51"/>
      <c r="B191" s="186"/>
      <c r="C191" s="137"/>
      <c r="D191" s="52"/>
      <c r="E191" s="53"/>
      <c r="F191" s="176"/>
      <c r="G191" s="177"/>
      <c r="H191" s="190"/>
      <c r="I191" s="191"/>
      <c r="J191" s="841"/>
      <c r="K191" s="205"/>
      <c r="L191" s="201"/>
      <c r="M191" s="202"/>
      <c r="N191" s="202"/>
      <c r="O191" s="202"/>
      <c r="P191" s="203"/>
      <c r="Q191" s="204"/>
      <c r="R191" s="203"/>
      <c r="S191" s="203"/>
      <c r="T191" s="205"/>
      <c r="U191" s="1240"/>
      <c r="V191" s="1241"/>
      <c r="W191" s="455"/>
    </row>
    <row r="192" spans="1:23" x14ac:dyDescent="0.25">
      <c r="A192" s="51"/>
      <c r="B192" s="186"/>
      <c r="C192" s="137"/>
      <c r="D192" s="52"/>
      <c r="E192" s="53"/>
      <c r="F192" s="176"/>
      <c r="G192" s="177"/>
      <c r="H192" s="190"/>
      <c r="I192" s="191"/>
      <c r="J192" s="841"/>
      <c r="K192" s="205"/>
      <c r="L192" s="201"/>
      <c r="M192" s="202"/>
      <c r="N192" s="202"/>
      <c r="O192" s="202"/>
      <c r="P192" s="203"/>
      <c r="Q192" s="204"/>
      <c r="R192" s="203"/>
      <c r="S192" s="203"/>
      <c r="T192" s="205"/>
      <c r="U192" s="1240"/>
      <c r="V192" s="1241"/>
      <c r="W192" s="455"/>
    </row>
    <row r="193" spans="1:23" x14ac:dyDescent="0.25">
      <c r="A193" s="51"/>
      <c r="B193" s="186"/>
      <c r="C193" s="137"/>
      <c r="D193" s="52"/>
      <c r="E193" s="53"/>
      <c r="F193" s="176"/>
      <c r="G193" s="177"/>
      <c r="H193" s="190"/>
      <c r="I193" s="191"/>
      <c r="J193" s="841"/>
      <c r="K193" s="205"/>
      <c r="L193" s="201"/>
      <c r="M193" s="202"/>
      <c r="N193" s="202"/>
      <c r="O193" s="202"/>
      <c r="P193" s="203"/>
      <c r="Q193" s="204"/>
      <c r="R193" s="203"/>
      <c r="S193" s="203"/>
      <c r="T193" s="205"/>
      <c r="U193" s="1240"/>
      <c r="V193" s="1241"/>
      <c r="W193" s="455"/>
    </row>
    <row r="194" spans="1:23" x14ac:dyDescent="0.25">
      <c r="A194" s="51"/>
      <c r="B194" s="186"/>
      <c r="C194" s="137"/>
      <c r="D194" s="52"/>
      <c r="E194" s="53"/>
      <c r="F194" s="176"/>
      <c r="G194" s="177"/>
      <c r="H194" s="190"/>
      <c r="I194" s="191"/>
      <c r="J194" s="841"/>
      <c r="K194" s="205"/>
      <c r="L194" s="201"/>
      <c r="M194" s="202"/>
      <c r="N194" s="202"/>
      <c r="O194" s="202"/>
      <c r="P194" s="203"/>
      <c r="Q194" s="204"/>
      <c r="R194" s="203"/>
      <c r="S194" s="203"/>
      <c r="T194" s="205"/>
      <c r="U194" s="1240"/>
      <c r="V194" s="1241"/>
      <c r="W194" s="455"/>
    </row>
    <row r="195" spans="1:23" x14ac:dyDescent="0.25">
      <c r="A195" s="51"/>
      <c r="B195" s="186"/>
      <c r="C195" s="137"/>
      <c r="D195" s="52"/>
      <c r="E195" s="53"/>
      <c r="F195" s="176"/>
      <c r="G195" s="177"/>
      <c r="H195" s="190"/>
      <c r="I195" s="191"/>
      <c r="J195" s="841"/>
      <c r="K195" s="205"/>
      <c r="L195" s="201"/>
      <c r="M195" s="202"/>
      <c r="N195" s="202"/>
      <c r="O195" s="202"/>
      <c r="P195" s="203"/>
      <c r="Q195" s="204"/>
      <c r="R195" s="203"/>
      <c r="S195" s="203"/>
      <c r="T195" s="205"/>
      <c r="U195" s="1240"/>
      <c r="V195" s="1241"/>
      <c r="W195" s="455"/>
    </row>
    <row r="196" spans="1:23" x14ac:dyDescent="0.25">
      <c r="A196" s="51"/>
      <c r="B196" s="186"/>
      <c r="C196" s="137"/>
      <c r="D196" s="52"/>
      <c r="E196" s="53"/>
      <c r="F196" s="176"/>
      <c r="G196" s="177"/>
      <c r="H196" s="190"/>
      <c r="I196" s="191"/>
      <c r="J196" s="841"/>
      <c r="K196" s="205"/>
      <c r="L196" s="201"/>
      <c r="M196" s="202"/>
      <c r="N196" s="202"/>
      <c r="O196" s="202"/>
      <c r="P196" s="203"/>
      <c r="Q196" s="204"/>
      <c r="R196" s="203"/>
      <c r="S196" s="203"/>
      <c r="T196" s="205"/>
      <c r="U196" s="1240"/>
      <c r="V196" s="1241"/>
      <c r="W196" s="455"/>
    </row>
    <row r="197" spans="1:23" x14ac:dyDescent="0.25">
      <c r="A197" s="51"/>
      <c r="B197" s="186"/>
      <c r="C197" s="137"/>
      <c r="D197" s="52"/>
      <c r="E197" s="53"/>
      <c r="F197" s="176"/>
      <c r="G197" s="177"/>
      <c r="H197" s="190"/>
      <c r="I197" s="191"/>
      <c r="J197" s="841"/>
      <c r="K197" s="205"/>
      <c r="L197" s="201"/>
      <c r="M197" s="202"/>
      <c r="N197" s="202"/>
      <c r="O197" s="202"/>
      <c r="P197" s="203"/>
      <c r="Q197" s="204"/>
      <c r="R197" s="203"/>
      <c r="S197" s="203"/>
      <c r="T197" s="205"/>
      <c r="U197" s="1240"/>
      <c r="V197" s="1241"/>
      <c r="W197" s="455"/>
    </row>
    <row r="198" spans="1:23" x14ac:dyDescent="0.25">
      <c r="A198" s="51"/>
      <c r="B198" s="186"/>
      <c r="C198" s="137"/>
      <c r="D198" s="52"/>
      <c r="E198" s="53"/>
      <c r="F198" s="176"/>
      <c r="G198" s="177"/>
      <c r="H198" s="190"/>
      <c r="I198" s="191"/>
      <c r="J198" s="841"/>
      <c r="K198" s="205"/>
      <c r="L198" s="201"/>
      <c r="M198" s="202"/>
      <c r="N198" s="202"/>
      <c r="O198" s="202"/>
      <c r="P198" s="203"/>
      <c r="Q198" s="204"/>
      <c r="R198" s="203"/>
      <c r="S198" s="203"/>
      <c r="T198" s="205"/>
      <c r="U198" s="1240"/>
      <c r="V198" s="1241"/>
      <c r="W198" s="455"/>
    </row>
    <row r="199" spans="1:23" x14ac:dyDescent="0.25">
      <c r="A199" s="51"/>
      <c r="B199" s="186"/>
      <c r="C199" s="137"/>
      <c r="D199" s="52"/>
      <c r="E199" s="53"/>
      <c r="F199" s="176"/>
      <c r="G199" s="177"/>
      <c r="H199" s="190"/>
      <c r="I199" s="191"/>
      <c r="J199" s="841"/>
      <c r="K199" s="205"/>
      <c r="L199" s="201"/>
      <c r="M199" s="202"/>
      <c r="N199" s="202"/>
      <c r="O199" s="202"/>
      <c r="P199" s="203"/>
      <c r="Q199" s="204"/>
      <c r="R199" s="203"/>
      <c r="S199" s="203"/>
      <c r="T199" s="205"/>
      <c r="U199" s="1240"/>
      <c r="V199" s="1241"/>
      <c r="W199" s="455"/>
    </row>
    <row r="200" spans="1:23" x14ac:dyDescent="0.25">
      <c r="A200" s="51"/>
      <c r="B200" s="186"/>
      <c r="C200" s="137"/>
      <c r="D200" s="52"/>
      <c r="E200" s="53"/>
      <c r="F200" s="176"/>
      <c r="G200" s="177"/>
      <c r="H200" s="190"/>
      <c r="I200" s="191"/>
      <c r="J200" s="841"/>
      <c r="K200" s="205"/>
      <c r="L200" s="201"/>
      <c r="M200" s="202"/>
      <c r="N200" s="202"/>
      <c r="O200" s="202"/>
      <c r="P200" s="203"/>
      <c r="Q200" s="204"/>
      <c r="R200" s="203"/>
      <c r="S200" s="203"/>
      <c r="T200" s="205"/>
      <c r="U200" s="1240"/>
      <c r="V200" s="1241"/>
      <c r="W200" s="455"/>
    </row>
    <row r="201" spans="1:23" x14ac:dyDescent="0.25">
      <c r="A201" s="51"/>
      <c r="B201" s="186"/>
      <c r="C201" s="137"/>
      <c r="D201" s="52"/>
      <c r="E201" s="53"/>
      <c r="F201" s="176"/>
      <c r="G201" s="177"/>
      <c r="H201" s="190"/>
      <c r="I201" s="191"/>
      <c r="J201" s="841"/>
      <c r="K201" s="205"/>
      <c r="L201" s="201"/>
      <c r="M201" s="202"/>
      <c r="N201" s="202"/>
      <c r="O201" s="202"/>
      <c r="P201" s="203"/>
      <c r="Q201" s="204"/>
      <c r="R201" s="203"/>
      <c r="S201" s="203"/>
      <c r="T201" s="205"/>
      <c r="U201" s="1240"/>
      <c r="V201" s="1241"/>
      <c r="W201" s="455"/>
    </row>
    <row r="202" spans="1:23" x14ac:dyDescent="0.25">
      <c r="A202" s="51"/>
      <c r="B202" s="186"/>
      <c r="C202" s="137"/>
      <c r="D202" s="52"/>
      <c r="E202" s="53"/>
      <c r="F202" s="176"/>
      <c r="G202" s="177"/>
      <c r="H202" s="190"/>
      <c r="I202" s="191"/>
      <c r="J202" s="841"/>
      <c r="K202" s="205"/>
      <c r="L202" s="201"/>
      <c r="M202" s="202"/>
      <c r="N202" s="202"/>
      <c r="O202" s="202"/>
      <c r="P202" s="203"/>
      <c r="Q202" s="204"/>
      <c r="R202" s="203"/>
      <c r="S202" s="203"/>
      <c r="T202" s="205"/>
      <c r="U202" s="1240"/>
      <c r="V202" s="1241"/>
      <c r="W202" s="455"/>
    </row>
    <row r="203" spans="1:23" x14ac:dyDescent="0.25">
      <c r="A203" s="51"/>
      <c r="B203" s="186"/>
      <c r="C203" s="137"/>
      <c r="D203" s="52"/>
      <c r="E203" s="53"/>
      <c r="F203" s="176"/>
      <c r="G203" s="177"/>
      <c r="H203" s="190"/>
      <c r="I203" s="191"/>
      <c r="J203" s="841"/>
      <c r="K203" s="205"/>
      <c r="L203" s="201"/>
      <c r="M203" s="202"/>
      <c r="N203" s="202"/>
      <c r="O203" s="202"/>
      <c r="P203" s="203"/>
      <c r="Q203" s="204"/>
      <c r="R203" s="203"/>
      <c r="S203" s="203"/>
      <c r="T203" s="205"/>
      <c r="U203" s="1240"/>
      <c r="V203" s="1241"/>
      <c r="W203" s="455"/>
    </row>
    <row r="204" spans="1:23" x14ac:dyDescent="0.25">
      <c r="A204" s="51"/>
      <c r="B204" s="186"/>
      <c r="C204" s="137"/>
      <c r="D204" s="52"/>
      <c r="E204" s="53"/>
      <c r="F204" s="176"/>
      <c r="G204" s="177"/>
      <c r="H204" s="190"/>
      <c r="I204" s="191"/>
      <c r="J204" s="841"/>
      <c r="K204" s="205"/>
      <c r="L204" s="201"/>
      <c r="M204" s="202"/>
      <c r="N204" s="202"/>
      <c r="O204" s="202"/>
      <c r="P204" s="203"/>
      <c r="Q204" s="204"/>
      <c r="R204" s="203"/>
      <c r="S204" s="203"/>
      <c r="T204" s="205"/>
      <c r="U204" s="1240"/>
      <c r="V204" s="1241"/>
      <c r="W204" s="455"/>
    </row>
    <row r="205" spans="1:23" x14ac:dyDescent="0.25">
      <c r="A205" s="51"/>
      <c r="B205" s="186"/>
      <c r="C205" s="137"/>
      <c r="D205" s="52"/>
      <c r="E205" s="53"/>
      <c r="F205" s="176"/>
      <c r="G205" s="177"/>
      <c r="H205" s="190"/>
      <c r="I205" s="191"/>
      <c r="J205" s="841"/>
      <c r="K205" s="205"/>
      <c r="L205" s="201"/>
      <c r="M205" s="202"/>
      <c r="N205" s="202"/>
      <c r="O205" s="202"/>
      <c r="P205" s="203"/>
      <c r="Q205" s="204"/>
      <c r="R205" s="203"/>
      <c r="S205" s="203"/>
      <c r="T205" s="205"/>
      <c r="U205" s="1240"/>
      <c r="V205" s="1241"/>
      <c r="W205" s="455"/>
    </row>
    <row r="206" spans="1:23" x14ac:dyDescent="0.25">
      <c r="A206" s="51"/>
      <c r="B206" s="186"/>
      <c r="C206" s="137"/>
      <c r="D206" s="52"/>
      <c r="E206" s="53"/>
      <c r="F206" s="176"/>
      <c r="G206" s="177"/>
      <c r="H206" s="190"/>
      <c r="I206" s="191"/>
      <c r="J206" s="841"/>
      <c r="K206" s="205"/>
      <c r="L206" s="201"/>
      <c r="M206" s="202"/>
      <c r="N206" s="202"/>
      <c r="O206" s="202"/>
      <c r="P206" s="203"/>
      <c r="Q206" s="204"/>
      <c r="R206" s="203"/>
      <c r="S206" s="203"/>
      <c r="T206" s="205"/>
      <c r="U206" s="1240"/>
      <c r="V206" s="1241"/>
      <c r="W206" s="455"/>
    </row>
    <row r="207" spans="1:23" x14ac:dyDescent="0.25">
      <c r="A207" s="51"/>
      <c r="B207" s="186"/>
      <c r="C207" s="137"/>
      <c r="D207" s="52"/>
      <c r="E207" s="53"/>
      <c r="F207" s="176"/>
      <c r="G207" s="177"/>
      <c r="H207" s="190"/>
      <c r="I207" s="191"/>
      <c r="J207" s="841"/>
      <c r="K207" s="205"/>
      <c r="L207" s="201"/>
      <c r="M207" s="202"/>
      <c r="N207" s="202"/>
      <c r="O207" s="202"/>
      <c r="P207" s="203"/>
      <c r="Q207" s="204"/>
      <c r="R207" s="203"/>
      <c r="S207" s="203"/>
      <c r="T207" s="205"/>
      <c r="U207" s="1240"/>
      <c r="V207" s="1241"/>
      <c r="W207" s="455"/>
    </row>
    <row r="208" spans="1:23" x14ac:dyDescent="0.25">
      <c r="A208" s="51"/>
      <c r="B208" s="186"/>
      <c r="C208" s="137"/>
      <c r="D208" s="52"/>
      <c r="E208" s="53"/>
      <c r="F208" s="176"/>
      <c r="G208" s="177"/>
      <c r="H208" s="190"/>
      <c r="I208" s="191"/>
      <c r="J208" s="841"/>
      <c r="K208" s="205"/>
      <c r="L208" s="201"/>
      <c r="M208" s="202"/>
      <c r="N208" s="202"/>
      <c r="O208" s="202"/>
      <c r="P208" s="203"/>
      <c r="Q208" s="204"/>
      <c r="R208" s="203"/>
      <c r="S208" s="203"/>
      <c r="T208" s="205"/>
      <c r="U208" s="1240"/>
      <c r="V208" s="1241"/>
      <c r="W208" s="455"/>
    </row>
    <row r="209" spans="1:23" x14ac:dyDescent="0.25">
      <c r="A209" s="51"/>
      <c r="B209" s="186"/>
      <c r="C209" s="137"/>
      <c r="D209" s="52"/>
      <c r="E209" s="53"/>
      <c r="F209" s="176"/>
      <c r="G209" s="177"/>
      <c r="H209" s="190"/>
      <c r="I209" s="191"/>
      <c r="J209" s="841"/>
      <c r="K209" s="205"/>
      <c r="L209" s="201"/>
      <c r="M209" s="202"/>
      <c r="N209" s="202"/>
      <c r="O209" s="202"/>
      <c r="P209" s="203"/>
      <c r="Q209" s="204"/>
      <c r="R209" s="203"/>
      <c r="S209" s="203"/>
      <c r="T209" s="205"/>
      <c r="U209" s="1240"/>
      <c r="V209" s="1241"/>
      <c r="W209" s="455"/>
    </row>
    <row r="210" spans="1:23" x14ac:dyDescent="0.25">
      <c r="A210" s="51"/>
      <c r="B210" s="186"/>
      <c r="C210" s="137"/>
      <c r="D210" s="52"/>
      <c r="E210" s="53"/>
      <c r="F210" s="176"/>
      <c r="G210" s="177"/>
      <c r="H210" s="190"/>
      <c r="I210" s="191"/>
      <c r="J210" s="841"/>
      <c r="K210" s="205"/>
      <c r="L210" s="201"/>
      <c r="M210" s="202"/>
      <c r="N210" s="202"/>
      <c r="O210" s="202"/>
      <c r="P210" s="203"/>
      <c r="Q210" s="204"/>
      <c r="R210" s="203"/>
      <c r="S210" s="203"/>
      <c r="T210" s="205"/>
      <c r="U210" s="1240"/>
      <c r="V210" s="1241"/>
      <c r="W210" s="455"/>
    </row>
    <row r="211" spans="1:23" x14ac:dyDescent="0.25">
      <c r="A211" s="51"/>
      <c r="B211" s="186"/>
      <c r="C211" s="137"/>
      <c r="D211" s="52"/>
      <c r="E211" s="53"/>
      <c r="F211" s="176"/>
      <c r="G211" s="177"/>
      <c r="H211" s="190"/>
      <c r="I211" s="191"/>
      <c r="J211" s="841"/>
      <c r="K211" s="205"/>
      <c r="L211" s="201"/>
      <c r="M211" s="202"/>
      <c r="N211" s="202"/>
      <c r="O211" s="202"/>
      <c r="P211" s="203"/>
      <c r="Q211" s="204"/>
      <c r="R211" s="203"/>
      <c r="S211" s="203"/>
      <c r="T211" s="205"/>
      <c r="U211" s="1240"/>
      <c r="V211" s="1241"/>
      <c r="W211" s="455"/>
    </row>
    <row r="212" spans="1:23" x14ac:dyDescent="0.25">
      <c r="A212" s="51"/>
      <c r="B212" s="186"/>
      <c r="C212" s="137"/>
      <c r="D212" s="52"/>
      <c r="E212" s="53"/>
      <c r="F212" s="176"/>
      <c r="G212" s="177"/>
      <c r="H212" s="190"/>
      <c r="I212" s="191"/>
      <c r="J212" s="841"/>
      <c r="K212" s="205"/>
      <c r="L212" s="201"/>
      <c r="M212" s="202"/>
      <c r="N212" s="202"/>
      <c r="O212" s="202"/>
      <c r="P212" s="203"/>
      <c r="Q212" s="204"/>
      <c r="R212" s="203"/>
      <c r="S212" s="203"/>
      <c r="T212" s="205"/>
      <c r="U212" s="1240"/>
      <c r="V212" s="1241"/>
      <c r="W212" s="455"/>
    </row>
    <row r="213" spans="1:23" x14ac:dyDescent="0.25">
      <c r="A213" s="51"/>
      <c r="B213" s="186"/>
      <c r="C213" s="137"/>
      <c r="D213" s="52"/>
      <c r="E213" s="53"/>
      <c r="F213" s="176"/>
      <c r="G213" s="177"/>
      <c r="H213" s="190"/>
      <c r="I213" s="191"/>
      <c r="J213" s="841"/>
      <c r="K213" s="205"/>
      <c r="L213" s="201"/>
      <c r="M213" s="202"/>
      <c r="N213" s="202"/>
      <c r="O213" s="202"/>
      <c r="P213" s="203"/>
      <c r="Q213" s="204"/>
      <c r="R213" s="203"/>
      <c r="S213" s="203"/>
      <c r="T213" s="205"/>
      <c r="U213" s="1240"/>
      <c r="V213" s="1241"/>
      <c r="W213" s="455"/>
    </row>
    <row r="214" spans="1:23" x14ac:dyDescent="0.25">
      <c r="A214" s="51"/>
      <c r="B214" s="186"/>
      <c r="C214" s="137"/>
      <c r="D214" s="52"/>
      <c r="E214" s="53"/>
      <c r="F214" s="176"/>
      <c r="G214" s="177"/>
      <c r="H214" s="190"/>
      <c r="I214" s="191"/>
      <c r="J214" s="841"/>
      <c r="K214" s="205"/>
      <c r="L214" s="201"/>
      <c r="M214" s="202"/>
      <c r="N214" s="202"/>
      <c r="O214" s="202"/>
      <c r="P214" s="203"/>
      <c r="Q214" s="204"/>
      <c r="R214" s="203"/>
      <c r="S214" s="203"/>
      <c r="T214" s="205"/>
      <c r="U214" s="1240"/>
      <c r="V214" s="1241"/>
      <c r="W214" s="455"/>
    </row>
    <row r="215" spans="1:23" x14ac:dyDescent="0.25">
      <c r="A215" s="51"/>
      <c r="B215" s="186"/>
      <c r="C215" s="137"/>
      <c r="D215" s="52"/>
      <c r="E215" s="53"/>
      <c r="F215" s="176"/>
      <c r="G215" s="177"/>
      <c r="H215" s="190"/>
      <c r="I215" s="191"/>
      <c r="J215" s="841"/>
      <c r="K215" s="205"/>
      <c r="L215" s="201"/>
      <c r="M215" s="202"/>
      <c r="N215" s="202"/>
      <c r="O215" s="202"/>
      <c r="P215" s="203"/>
      <c r="Q215" s="204"/>
      <c r="R215" s="203"/>
      <c r="S215" s="203"/>
      <c r="T215" s="205"/>
      <c r="U215" s="1240"/>
      <c r="V215" s="1241"/>
      <c r="W215" s="455"/>
    </row>
    <row r="216" spans="1:23" x14ac:dyDescent="0.25">
      <c r="A216" s="51"/>
      <c r="B216" s="186"/>
      <c r="C216" s="137"/>
      <c r="D216" s="52"/>
      <c r="E216" s="53"/>
      <c r="F216" s="176"/>
      <c r="G216" s="177"/>
      <c r="H216" s="190"/>
      <c r="I216" s="191"/>
      <c r="J216" s="841"/>
      <c r="K216" s="205"/>
      <c r="L216" s="201"/>
      <c r="M216" s="202"/>
      <c r="N216" s="202"/>
      <c r="O216" s="202"/>
      <c r="P216" s="203"/>
      <c r="Q216" s="204"/>
      <c r="R216" s="203"/>
      <c r="S216" s="203"/>
      <c r="T216" s="205"/>
      <c r="U216" s="1240"/>
      <c r="V216" s="1241"/>
      <c r="W216" s="455"/>
    </row>
    <row r="217" spans="1:23" x14ac:dyDescent="0.25">
      <c r="A217" s="51"/>
      <c r="B217" s="186"/>
      <c r="C217" s="137"/>
      <c r="D217" s="52"/>
      <c r="E217" s="53"/>
      <c r="F217" s="176"/>
      <c r="G217" s="177"/>
      <c r="H217" s="190"/>
      <c r="I217" s="191"/>
      <c r="J217" s="841"/>
      <c r="K217" s="205"/>
      <c r="L217" s="201"/>
      <c r="M217" s="202"/>
      <c r="N217" s="202"/>
      <c r="O217" s="202"/>
      <c r="P217" s="203"/>
      <c r="Q217" s="204"/>
      <c r="R217" s="203"/>
      <c r="S217" s="203"/>
      <c r="T217" s="205"/>
      <c r="U217" s="1240"/>
      <c r="V217" s="1241"/>
      <c r="W217" s="455"/>
    </row>
    <row r="218" spans="1:23" x14ac:dyDescent="0.25">
      <c r="A218" s="51"/>
      <c r="B218" s="186"/>
      <c r="C218" s="137"/>
      <c r="D218" s="52"/>
      <c r="E218" s="53"/>
      <c r="F218" s="176"/>
      <c r="G218" s="177"/>
      <c r="H218" s="190"/>
      <c r="I218" s="191"/>
      <c r="J218" s="841"/>
      <c r="K218" s="205"/>
      <c r="L218" s="201"/>
      <c r="M218" s="202"/>
      <c r="N218" s="202"/>
      <c r="O218" s="202"/>
      <c r="P218" s="203"/>
      <c r="Q218" s="204"/>
      <c r="R218" s="203"/>
      <c r="S218" s="203"/>
      <c r="T218" s="205"/>
      <c r="U218" s="1240"/>
      <c r="V218" s="1241"/>
      <c r="W218" s="455"/>
    </row>
    <row r="219" spans="1:23" x14ac:dyDescent="0.25">
      <c r="A219" s="51"/>
      <c r="B219" s="186"/>
      <c r="C219" s="137"/>
      <c r="D219" s="52"/>
      <c r="E219" s="53"/>
      <c r="F219" s="176"/>
      <c r="G219" s="177"/>
      <c r="H219" s="190"/>
      <c r="I219" s="191"/>
      <c r="J219" s="841"/>
      <c r="K219" s="205"/>
      <c r="L219" s="201"/>
      <c r="M219" s="202"/>
      <c r="N219" s="202"/>
      <c r="O219" s="202"/>
      <c r="P219" s="203"/>
      <c r="Q219" s="204"/>
      <c r="R219" s="203"/>
      <c r="S219" s="203"/>
      <c r="T219" s="205"/>
      <c r="U219" s="1240"/>
      <c r="V219" s="1241"/>
      <c r="W219" s="455"/>
    </row>
    <row r="220" spans="1:23" x14ac:dyDescent="0.25">
      <c r="A220" s="51"/>
      <c r="B220" s="186"/>
      <c r="C220" s="137"/>
      <c r="D220" s="52"/>
      <c r="E220" s="53"/>
      <c r="F220" s="176"/>
      <c r="G220" s="177"/>
      <c r="H220" s="190"/>
      <c r="I220" s="191"/>
      <c r="J220" s="841"/>
      <c r="K220" s="205"/>
      <c r="L220" s="201"/>
      <c r="M220" s="202"/>
      <c r="N220" s="202"/>
      <c r="O220" s="202"/>
      <c r="P220" s="203"/>
      <c r="Q220" s="204"/>
      <c r="R220" s="203"/>
      <c r="S220" s="203"/>
      <c r="T220" s="205"/>
      <c r="U220" s="1240"/>
      <c r="V220" s="1241"/>
      <c r="W220" s="455"/>
    </row>
    <row r="221" spans="1:23" x14ac:dyDescent="0.25">
      <c r="A221" s="51"/>
      <c r="B221" s="186"/>
      <c r="C221" s="137"/>
      <c r="D221" s="52"/>
      <c r="E221" s="53"/>
      <c r="F221" s="176"/>
      <c r="G221" s="177"/>
      <c r="H221" s="190"/>
      <c r="I221" s="191"/>
      <c r="J221" s="841"/>
      <c r="K221" s="205"/>
      <c r="L221" s="201"/>
      <c r="M221" s="202"/>
      <c r="N221" s="202"/>
      <c r="O221" s="202"/>
      <c r="P221" s="203"/>
      <c r="Q221" s="204"/>
      <c r="R221" s="203"/>
      <c r="S221" s="203"/>
      <c r="T221" s="205"/>
      <c r="U221" s="1240"/>
      <c r="V221" s="1241"/>
      <c r="W221" s="455"/>
    </row>
    <row r="222" spans="1:23" x14ac:dyDescent="0.25">
      <c r="A222" s="51"/>
      <c r="B222" s="186"/>
      <c r="C222" s="137"/>
      <c r="D222" s="52"/>
      <c r="E222" s="53"/>
      <c r="F222" s="176"/>
      <c r="G222" s="177"/>
      <c r="H222" s="190"/>
      <c r="I222" s="191"/>
      <c r="J222" s="841"/>
      <c r="K222" s="205"/>
      <c r="L222" s="201"/>
      <c r="M222" s="202"/>
      <c r="N222" s="202"/>
      <c r="O222" s="202"/>
      <c r="P222" s="203"/>
      <c r="Q222" s="204"/>
      <c r="R222" s="203"/>
      <c r="S222" s="203"/>
      <c r="T222" s="205"/>
      <c r="U222" s="1240"/>
      <c r="V222" s="1241"/>
      <c r="W222" s="455"/>
    </row>
    <row r="223" spans="1:23" x14ac:dyDescent="0.25">
      <c r="A223" s="51"/>
      <c r="B223" s="186"/>
      <c r="C223" s="137"/>
      <c r="D223" s="52"/>
      <c r="E223" s="53"/>
      <c r="F223" s="176"/>
      <c r="G223" s="177"/>
      <c r="H223" s="190"/>
      <c r="I223" s="191"/>
      <c r="J223" s="841"/>
      <c r="K223" s="205"/>
      <c r="L223" s="201"/>
      <c r="M223" s="202"/>
      <c r="N223" s="202"/>
      <c r="O223" s="202"/>
      <c r="P223" s="203"/>
      <c r="Q223" s="204"/>
      <c r="R223" s="203"/>
      <c r="S223" s="203"/>
      <c r="T223" s="205"/>
      <c r="U223" s="1240"/>
      <c r="V223" s="1241"/>
      <c r="W223" s="455"/>
    </row>
    <row r="224" spans="1:23" x14ac:dyDescent="0.25">
      <c r="A224" s="51"/>
      <c r="B224" s="186"/>
      <c r="C224" s="137"/>
      <c r="D224" s="52"/>
      <c r="E224" s="53"/>
      <c r="F224" s="176"/>
      <c r="G224" s="177"/>
      <c r="H224" s="190"/>
      <c r="I224" s="191"/>
      <c r="J224" s="841"/>
      <c r="K224" s="205"/>
      <c r="L224" s="201"/>
      <c r="M224" s="202"/>
      <c r="N224" s="202"/>
      <c r="O224" s="202"/>
      <c r="P224" s="203"/>
      <c r="Q224" s="204"/>
      <c r="R224" s="203"/>
      <c r="S224" s="203"/>
      <c r="T224" s="205"/>
      <c r="U224" s="1240"/>
      <c r="V224" s="1241"/>
      <c r="W224" s="455"/>
    </row>
    <row r="225" spans="1:23" x14ac:dyDescent="0.25">
      <c r="A225" s="51"/>
      <c r="B225" s="186"/>
      <c r="C225" s="137"/>
      <c r="D225" s="52"/>
      <c r="E225" s="53"/>
      <c r="F225" s="176"/>
      <c r="G225" s="177"/>
      <c r="H225" s="190"/>
      <c r="I225" s="191"/>
      <c r="J225" s="841"/>
      <c r="K225" s="205"/>
      <c r="L225" s="201"/>
      <c r="M225" s="202"/>
      <c r="N225" s="202"/>
      <c r="O225" s="202"/>
      <c r="P225" s="203"/>
      <c r="Q225" s="204"/>
      <c r="R225" s="203"/>
      <c r="S225" s="203"/>
      <c r="T225" s="205"/>
      <c r="U225" s="1240"/>
      <c r="V225" s="1241"/>
      <c r="W225" s="455"/>
    </row>
    <row r="226" spans="1:23" x14ac:dyDescent="0.25">
      <c r="A226" s="51"/>
      <c r="B226" s="186"/>
      <c r="C226" s="137"/>
      <c r="D226" s="52"/>
      <c r="E226" s="53"/>
      <c r="F226" s="176"/>
      <c r="G226" s="177"/>
      <c r="H226" s="190"/>
      <c r="I226" s="191"/>
      <c r="J226" s="841"/>
      <c r="K226" s="205"/>
      <c r="L226" s="201"/>
      <c r="M226" s="202"/>
      <c r="N226" s="202"/>
      <c r="O226" s="202"/>
      <c r="P226" s="203"/>
      <c r="Q226" s="204"/>
      <c r="R226" s="203"/>
      <c r="S226" s="203"/>
      <c r="T226" s="205"/>
      <c r="U226" s="1240"/>
      <c r="V226" s="1241"/>
      <c r="W226" s="455"/>
    </row>
    <row r="227" spans="1:23" x14ac:dyDescent="0.25">
      <c r="A227" s="51"/>
      <c r="B227" s="186"/>
      <c r="C227" s="137"/>
      <c r="D227" s="52"/>
      <c r="E227" s="53"/>
      <c r="F227" s="176"/>
      <c r="G227" s="177"/>
      <c r="H227" s="190"/>
      <c r="I227" s="191"/>
      <c r="J227" s="841"/>
      <c r="K227" s="205"/>
      <c r="L227" s="201"/>
      <c r="M227" s="202"/>
      <c r="N227" s="202"/>
      <c r="O227" s="202"/>
      <c r="P227" s="203"/>
      <c r="Q227" s="204"/>
      <c r="R227" s="203"/>
      <c r="S227" s="203"/>
      <c r="T227" s="205"/>
      <c r="U227" s="1240"/>
      <c r="V227" s="1241"/>
      <c r="W227" s="455"/>
    </row>
    <row r="228" spans="1:23" x14ac:dyDescent="0.25">
      <c r="A228" s="51"/>
      <c r="B228" s="186"/>
      <c r="C228" s="137"/>
      <c r="D228" s="52"/>
      <c r="E228" s="53"/>
      <c r="F228" s="176"/>
      <c r="G228" s="177"/>
      <c r="H228" s="190"/>
      <c r="I228" s="191"/>
      <c r="J228" s="841"/>
      <c r="K228" s="205"/>
      <c r="L228" s="201"/>
      <c r="M228" s="202"/>
      <c r="N228" s="202"/>
      <c r="O228" s="202"/>
      <c r="P228" s="203"/>
      <c r="Q228" s="204"/>
      <c r="R228" s="203"/>
      <c r="S228" s="203"/>
      <c r="T228" s="205"/>
      <c r="U228" s="1240"/>
      <c r="V228" s="1241"/>
      <c r="W228" s="455"/>
    </row>
    <row r="229" spans="1:23" x14ac:dyDescent="0.25">
      <c r="A229" s="51"/>
      <c r="B229" s="186"/>
      <c r="C229" s="137"/>
      <c r="D229" s="52"/>
      <c r="E229" s="53"/>
      <c r="F229" s="176"/>
      <c r="G229" s="177"/>
      <c r="H229" s="190"/>
      <c r="I229" s="191"/>
      <c r="J229" s="841"/>
      <c r="K229" s="205"/>
      <c r="L229" s="201"/>
      <c r="M229" s="202"/>
      <c r="N229" s="202"/>
      <c r="O229" s="202"/>
      <c r="P229" s="203"/>
      <c r="Q229" s="204"/>
      <c r="R229" s="203"/>
      <c r="S229" s="203"/>
      <c r="T229" s="205"/>
      <c r="U229" s="1240"/>
      <c r="V229" s="1241"/>
      <c r="W229" s="455"/>
    </row>
    <row r="230" spans="1:23" x14ac:dyDescent="0.25">
      <c r="A230" s="51"/>
      <c r="B230" s="186"/>
      <c r="C230" s="137"/>
      <c r="D230" s="52"/>
      <c r="E230" s="53"/>
      <c r="F230" s="176"/>
      <c r="G230" s="177"/>
      <c r="H230" s="190"/>
      <c r="I230" s="191"/>
      <c r="J230" s="841"/>
      <c r="K230" s="205"/>
      <c r="L230" s="201"/>
      <c r="M230" s="202"/>
      <c r="N230" s="202"/>
      <c r="O230" s="202"/>
      <c r="P230" s="203"/>
      <c r="Q230" s="204"/>
      <c r="R230" s="203"/>
      <c r="S230" s="203"/>
      <c r="T230" s="205"/>
      <c r="U230" s="1240"/>
      <c r="V230" s="1241"/>
      <c r="W230" s="455"/>
    </row>
    <row r="231" spans="1:23" x14ac:dyDescent="0.25">
      <c r="A231" s="51"/>
      <c r="B231" s="186"/>
      <c r="C231" s="137"/>
      <c r="D231" s="52"/>
      <c r="E231" s="53"/>
      <c r="F231" s="176"/>
      <c r="G231" s="177"/>
      <c r="H231" s="190"/>
      <c r="I231" s="191"/>
      <c r="J231" s="841"/>
      <c r="K231" s="205"/>
      <c r="L231" s="201"/>
      <c r="M231" s="202"/>
      <c r="N231" s="202"/>
      <c r="O231" s="202"/>
      <c r="P231" s="203"/>
      <c r="Q231" s="204"/>
      <c r="R231" s="203"/>
      <c r="S231" s="203"/>
      <c r="T231" s="205"/>
      <c r="U231" s="1240"/>
      <c r="V231" s="1241"/>
      <c r="W231" s="455"/>
    </row>
    <row r="232" spans="1:23" x14ac:dyDescent="0.25">
      <c r="A232" s="51"/>
      <c r="B232" s="186"/>
      <c r="C232" s="137"/>
      <c r="D232" s="52"/>
      <c r="E232" s="53"/>
      <c r="F232" s="176"/>
      <c r="G232" s="177"/>
      <c r="H232" s="190"/>
      <c r="I232" s="191"/>
      <c r="J232" s="841"/>
      <c r="K232" s="205"/>
      <c r="L232" s="201"/>
      <c r="M232" s="202"/>
      <c r="N232" s="202"/>
      <c r="O232" s="202"/>
      <c r="P232" s="203"/>
      <c r="Q232" s="204"/>
      <c r="R232" s="203"/>
      <c r="S232" s="203"/>
      <c r="T232" s="205"/>
      <c r="U232" s="1240"/>
      <c r="V232" s="1241"/>
      <c r="W232" s="455"/>
    </row>
    <row r="233" spans="1:23" x14ac:dyDescent="0.25">
      <c r="A233" s="51"/>
      <c r="B233" s="186"/>
      <c r="C233" s="137"/>
      <c r="D233" s="52"/>
      <c r="E233" s="53"/>
      <c r="F233" s="176"/>
      <c r="G233" s="177"/>
      <c r="H233" s="190"/>
      <c r="I233" s="191"/>
      <c r="J233" s="841"/>
      <c r="K233" s="205"/>
      <c r="L233" s="201"/>
      <c r="M233" s="202"/>
      <c r="N233" s="202"/>
      <c r="O233" s="202"/>
      <c r="P233" s="203"/>
      <c r="Q233" s="204"/>
      <c r="R233" s="203"/>
      <c r="S233" s="203"/>
      <c r="T233" s="205"/>
      <c r="U233" s="1240"/>
      <c r="V233" s="1241"/>
      <c r="W233" s="455"/>
    </row>
    <row r="234" spans="1:23" x14ac:dyDescent="0.25">
      <c r="A234" s="51"/>
      <c r="B234" s="186"/>
      <c r="C234" s="137"/>
      <c r="D234" s="52"/>
      <c r="E234" s="53"/>
      <c r="F234" s="176"/>
      <c r="G234" s="177"/>
      <c r="H234" s="190"/>
      <c r="I234" s="191"/>
      <c r="J234" s="841"/>
      <c r="K234" s="205"/>
      <c r="L234" s="201"/>
      <c r="M234" s="202"/>
      <c r="N234" s="202"/>
      <c r="O234" s="202"/>
      <c r="P234" s="203"/>
      <c r="Q234" s="204"/>
      <c r="R234" s="203"/>
      <c r="S234" s="203"/>
      <c r="T234" s="205"/>
      <c r="U234" s="1240"/>
      <c r="V234" s="1241"/>
      <c r="W234" s="455"/>
    </row>
    <row r="235" spans="1:23" x14ac:dyDescent="0.25">
      <c r="A235" s="51"/>
      <c r="B235" s="186"/>
      <c r="C235" s="137"/>
      <c r="D235" s="52"/>
      <c r="E235" s="53"/>
      <c r="F235" s="176"/>
      <c r="G235" s="177"/>
      <c r="H235" s="190"/>
      <c r="I235" s="191"/>
      <c r="J235" s="841"/>
      <c r="K235" s="205"/>
      <c r="L235" s="201"/>
      <c r="M235" s="202"/>
      <c r="N235" s="202"/>
      <c r="O235" s="202"/>
      <c r="P235" s="203"/>
      <c r="Q235" s="204"/>
      <c r="R235" s="203"/>
      <c r="S235" s="203"/>
      <c r="T235" s="205"/>
      <c r="U235" s="1240"/>
      <c r="V235" s="1241"/>
      <c r="W235" s="455"/>
    </row>
    <row r="236" spans="1:23" x14ac:dyDescent="0.25">
      <c r="A236" s="51"/>
      <c r="B236" s="186"/>
      <c r="C236" s="137"/>
      <c r="D236" s="52"/>
      <c r="E236" s="53"/>
      <c r="F236" s="176"/>
      <c r="G236" s="177"/>
      <c r="H236" s="190"/>
      <c r="I236" s="191"/>
      <c r="J236" s="841"/>
      <c r="K236" s="205"/>
      <c r="L236" s="201"/>
      <c r="M236" s="202"/>
      <c r="N236" s="202"/>
      <c r="O236" s="202"/>
      <c r="P236" s="203"/>
      <c r="Q236" s="204"/>
      <c r="R236" s="203"/>
      <c r="S236" s="203"/>
      <c r="T236" s="205"/>
      <c r="U236" s="1240"/>
      <c r="V236" s="1241"/>
      <c r="W236" s="455"/>
    </row>
    <row r="237" spans="1:23" x14ac:dyDescent="0.25">
      <c r="A237" s="51"/>
      <c r="B237" s="186"/>
      <c r="C237" s="137"/>
      <c r="D237" s="52"/>
      <c r="E237" s="53"/>
      <c r="F237" s="176"/>
      <c r="G237" s="177"/>
      <c r="H237" s="190"/>
      <c r="I237" s="191"/>
      <c r="J237" s="841"/>
      <c r="K237" s="205"/>
      <c r="L237" s="201"/>
      <c r="M237" s="202"/>
      <c r="N237" s="202"/>
      <c r="O237" s="202"/>
      <c r="P237" s="203"/>
      <c r="Q237" s="204"/>
      <c r="R237" s="203"/>
      <c r="S237" s="203"/>
      <c r="T237" s="205"/>
      <c r="U237" s="1240"/>
      <c r="V237" s="1241"/>
      <c r="W237" s="455"/>
    </row>
    <row r="238" spans="1:23" x14ac:dyDescent="0.25">
      <c r="A238" s="51"/>
      <c r="B238" s="186"/>
      <c r="C238" s="137"/>
      <c r="D238" s="52"/>
      <c r="E238" s="53"/>
      <c r="F238" s="176"/>
      <c r="G238" s="177"/>
      <c r="H238" s="190"/>
      <c r="I238" s="191"/>
      <c r="J238" s="841"/>
      <c r="K238" s="205"/>
      <c r="L238" s="201"/>
      <c r="M238" s="202"/>
      <c r="N238" s="202"/>
      <c r="O238" s="202"/>
      <c r="P238" s="203"/>
      <c r="Q238" s="204"/>
      <c r="R238" s="203"/>
      <c r="S238" s="203"/>
      <c r="T238" s="205"/>
      <c r="U238" s="1240"/>
      <c r="V238" s="1241"/>
      <c r="W238" s="455"/>
    </row>
    <row r="239" spans="1:23" x14ac:dyDescent="0.25">
      <c r="A239" s="51"/>
      <c r="B239" s="186"/>
      <c r="C239" s="137"/>
      <c r="D239" s="52"/>
      <c r="E239" s="53"/>
      <c r="F239" s="176"/>
      <c r="G239" s="177"/>
      <c r="H239" s="190"/>
      <c r="I239" s="191"/>
      <c r="J239" s="841"/>
      <c r="K239" s="205"/>
      <c r="L239" s="201"/>
      <c r="M239" s="202"/>
      <c r="N239" s="202"/>
      <c r="O239" s="202"/>
      <c r="P239" s="203"/>
      <c r="Q239" s="204"/>
      <c r="R239" s="203"/>
      <c r="S239" s="203"/>
      <c r="T239" s="205"/>
      <c r="U239" s="1240"/>
      <c r="V239" s="1241"/>
      <c r="W239" s="455"/>
    </row>
    <row r="240" spans="1:23" x14ac:dyDescent="0.25">
      <c r="A240" s="51"/>
      <c r="B240" s="186"/>
      <c r="C240" s="137"/>
      <c r="D240" s="52"/>
      <c r="E240" s="53"/>
      <c r="F240" s="176"/>
      <c r="G240" s="177"/>
      <c r="H240" s="190"/>
      <c r="I240" s="191"/>
      <c r="J240" s="841"/>
      <c r="K240" s="205"/>
      <c r="L240" s="201"/>
      <c r="M240" s="202"/>
      <c r="N240" s="202"/>
      <c r="O240" s="202"/>
      <c r="P240" s="203"/>
      <c r="Q240" s="204"/>
      <c r="R240" s="203"/>
      <c r="S240" s="203"/>
      <c r="T240" s="205"/>
      <c r="U240" s="1240"/>
      <c r="V240" s="1241"/>
      <c r="W240" s="455"/>
    </row>
    <row r="241" spans="1:23" x14ac:dyDescent="0.25">
      <c r="A241" s="51"/>
      <c r="B241" s="186"/>
      <c r="C241" s="137"/>
      <c r="D241" s="52"/>
      <c r="E241" s="53"/>
      <c r="F241" s="176"/>
      <c r="G241" s="177"/>
      <c r="H241" s="190"/>
      <c r="I241" s="191"/>
      <c r="J241" s="841"/>
      <c r="K241" s="205"/>
      <c r="L241" s="201"/>
      <c r="M241" s="202"/>
      <c r="N241" s="202"/>
      <c r="O241" s="202"/>
      <c r="P241" s="203"/>
      <c r="Q241" s="204"/>
      <c r="R241" s="203"/>
      <c r="S241" s="203"/>
      <c r="T241" s="205"/>
      <c r="U241" s="1240"/>
      <c r="V241" s="1241"/>
      <c r="W241" s="455"/>
    </row>
    <row r="242" spans="1:23" x14ac:dyDescent="0.25">
      <c r="A242" s="51"/>
      <c r="B242" s="186"/>
      <c r="C242" s="137"/>
      <c r="D242" s="52"/>
      <c r="E242" s="53"/>
      <c r="F242" s="176"/>
      <c r="G242" s="177"/>
      <c r="H242" s="190"/>
      <c r="I242" s="191"/>
      <c r="J242" s="841"/>
      <c r="K242" s="205"/>
      <c r="L242" s="201"/>
      <c r="M242" s="202"/>
      <c r="N242" s="202"/>
      <c r="O242" s="202"/>
      <c r="P242" s="203"/>
      <c r="Q242" s="204"/>
      <c r="R242" s="203"/>
      <c r="S242" s="203"/>
      <c r="T242" s="205"/>
      <c r="U242" s="1240"/>
      <c r="V242" s="1241"/>
      <c r="W242" s="455"/>
    </row>
    <row r="243" spans="1:23" x14ac:dyDescent="0.25">
      <c r="A243" s="51"/>
      <c r="B243" s="186"/>
      <c r="C243" s="137"/>
      <c r="D243" s="52"/>
      <c r="E243" s="53"/>
      <c r="F243" s="176"/>
      <c r="G243" s="177"/>
      <c r="H243" s="190"/>
      <c r="I243" s="191"/>
      <c r="J243" s="841"/>
      <c r="K243" s="205"/>
      <c r="L243" s="201"/>
      <c r="M243" s="202"/>
      <c r="N243" s="202"/>
      <c r="O243" s="202"/>
      <c r="P243" s="203"/>
      <c r="Q243" s="204"/>
      <c r="R243" s="203"/>
      <c r="S243" s="203"/>
      <c r="T243" s="205"/>
      <c r="U243" s="1240"/>
      <c r="V243" s="1241"/>
      <c r="W243" s="455"/>
    </row>
    <row r="244" spans="1:23" x14ac:dyDescent="0.25">
      <c r="A244" s="51"/>
      <c r="B244" s="186"/>
      <c r="C244" s="137"/>
      <c r="D244" s="52"/>
      <c r="E244" s="53"/>
      <c r="F244" s="176"/>
      <c r="G244" s="177"/>
      <c r="H244" s="190"/>
      <c r="I244" s="191"/>
      <c r="J244" s="841"/>
      <c r="K244" s="205"/>
      <c r="L244" s="201"/>
      <c r="M244" s="202"/>
      <c r="N244" s="202"/>
      <c r="O244" s="202"/>
      <c r="P244" s="203"/>
      <c r="Q244" s="204"/>
      <c r="R244" s="203"/>
      <c r="S244" s="203"/>
      <c r="T244" s="205"/>
      <c r="U244" s="1240"/>
      <c r="V244" s="1241"/>
      <c r="W244" s="455"/>
    </row>
    <row r="245" spans="1:23" x14ac:dyDescent="0.25">
      <c r="A245" s="51"/>
      <c r="B245" s="186"/>
      <c r="C245" s="137"/>
      <c r="D245" s="52"/>
      <c r="E245" s="53"/>
      <c r="F245" s="176"/>
      <c r="G245" s="177"/>
      <c r="H245" s="190"/>
      <c r="I245" s="191"/>
      <c r="J245" s="841"/>
      <c r="K245" s="205"/>
      <c r="L245" s="201"/>
      <c r="M245" s="202"/>
      <c r="N245" s="202"/>
      <c r="O245" s="202"/>
      <c r="P245" s="203"/>
      <c r="Q245" s="204"/>
      <c r="R245" s="203"/>
      <c r="S245" s="203"/>
      <c r="T245" s="205"/>
      <c r="U245" s="1240"/>
      <c r="V245" s="1241"/>
      <c r="W245" s="455"/>
    </row>
    <row r="246" spans="1:23" x14ac:dyDescent="0.25">
      <c r="A246" s="51"/>
      <c r="B246" s="186"/>
      <c r="C246" s="137"/>
      <c r="D246" s="52"/>
      <c r="E246" s="53"/>
      <c r="F246" s="176"/>
      <c r="G246" s="177"/>
      <c r="H246" s="190"/>
      <c r="I246" s="191"/>
      <c r="J246" s="841"/>
      <c r="K246" s="205"/>
      <c r="L246" s="201"/>
      <c r="M246" s="202"/>
      <c r="N246" s="202"/>
      <c r="O246" s="202"/>
      <c r="P246" s="203"/>
      <c r="Q246" s="204"/>
      <c r="R246" s="203"/>
      <c r="S246" s="203"/>
      <c r="T246" s="205"/>
      <c r="U246" s="1240"/>
      <c r="V246" s="1241"/>
      <c r="W246" s="455"/>
    </row>
    <row r="247" spans="1:23" x14ac:dyDescent="0.25">
      <c r="A247" s="51"/>
      <c r="B247" s="186"/>
      <c r="C247" s="137"/>
      <c r="D247" s="52"/>
      <c r="E247" s="53"/>
      <c r="F247" s="176"/>
      <c r="G247" s="177"/>
      <c r="H247" s="190"/>
      <c r="I247" s="191"/>
      <c r="J247" s="841"/>
      <c r="K247" s="205"/>
      <c r="L247" s="201"/>
      <c r="M247" s="202"/>
      <c r="N247" s="202"/>
      <c r="O247" s="202"/>
      <c r="P247" s="203"/>
      <c r="Q247" s="204"/>
      <c r="R247" s="203"/>
      <c r="S247" s="203"/>
      <c r="T247" s="205"/>
      <c r="U247" s="1240"/>
      <c r="V247" s="1241"/>
      <c r="W247" s="455"/>
    </row>
    <row r="248" spans="1:23" x14ac:dyDescent="0.25">
      <c r="A248" s="51"/>
      <c r="B248" s="186"/>
      <c r="C248" s="137"/>
      <c r="D248" s="52"/>
      <c r="E248" s="53"/>
      <c r="F248" s="176"/>
      <c r="G248" s="177"/>
      <c r="H248" s="190"/>
      <c r="I248" s="191"/>
      <c r="J248" s="841"/>
      <c r="K248" s="205"/>
      <c r="L248" s="201"/>
      <c r="M248" s="202"/>
      <c r="N248" s="202"/>
      <c r="O248" s="202"/>
      <c r="P248" s="203"/>
      <c r="Q248" s="204"/>
      <c r="R248" s="203"/>
      <c r="S248" s="203"/>
      <c r="T248" s="205"/>
      <c r="U248" s="1240"/>
      <c r="V248" s="1241"/>
      <c r="W248" s="455"/>
    </row>
    <row r="249" spans="1:23" x14ac:dyDescent="0.25">
      <c r="A249" s="51"/>
      <c r="B249" s="186"/>
      <c r="C249" s="137"/>
      <c r="D249" s="52"/>
      <c r="E249" s="53"/>
      <c r="F249" s="176"/>
      <c r="G249" s="177"/>
      <c r="H249" s="190"/>
      <c r="I249" s="191"/>
      <c r="J249" s="841"/>
      <c r="K249" s="205"/>
      <c r="L249" s="201"/>
      <c r="M249" s="202"/>
      <c r="N249" s="202"/>
      <c r="O249" s="202"/>
      <c r="P249" s="203"/>
      <c r="Q249" s="204"/>
      <c r="R249" s="203"/>
      <c r="S249" s="203"/>
      <c r="T249" s="205"/>
      <c r="U249" s="1240"/>
      <c r="V249" s="1241"/>
      <c r="W249" s="455"/>
    </row>
    <row r="250" spans="1:23" x14ac:dyDescent="0.25">
      <c r="A250" s="51"/>
      <c r="B250" s="186"/>
      <c r="C250" s="137"/>
      <c r="D250" s="52"/>
      <c r="E250" s="53"/>
      <c r="F250" s="176"/>
      <c r="G250" s="177"/>
      <c r="H250" s="190"/>
      <c r="I250" s="191"/>
      <c r="J250" s="841"/>
      <c r="K250" s="205"/>
      <c r="L250" s="201"/>
      <c r="M250" s="202"/>
      <c r="N250" s="202"/>
      <c r="O250" s="202"/>
      <c r="P250" s="203"/>
      <c r="Q250" s="204"/>
      <c r="R250" s="203"/>
      <c r="S250" s="203"/>
      <c r="T250" s="205"/>
      <c r="U250" s="1240"/>
      <c r="V250" s="1241"/>
      <c r="W250" s="455"/>
    </row>
    <row r="251" spans="1:23" x14ac:dyDescent="0.25">
      <c r="A251" s="51"/>
      <c r="B251" s="186"/>
      <c r="C251" s="137"/>
      <c r="D251" s="52"/>
      <c r="E251" s="53"/>
      <c r="F251" s="176"/>
      <c r="G251" s="177"/>
      <c r="H251" s="190"/>
      <c r="I251" s="191"/>
      <c r="J251" s="841"/>
      <c r="K251" s="205"/>
      <c r="L251" s="201"/>
      <c r="M251" s="202"/>
      <c r="N251" s="202"/>
      <c r="O251" s="202"/>
      <c r="P251" s="203"/>
      <c r="Q251" s="204"/>
      <c r="R251" s="203"/>
      <c r="S251" s="203"/>
      <c r="T251" s="205"/>
      <c r="U251" s="1240"/>
      <c r="V251" s="1241"/>
      <c r="W251" s="455"/>
    </row>
    <row r="252" spans="1:23" x14ac:dyDescent="0.25">
      <c r="A252" s="51"/>
      <c r="B252" s="186"/>
      <c r="C252" s="137"/>
      <c r="D252" s="52"/>
      <c r="E252" s="53"/>
      <c r="F252" s="176"/>
      <c r="G252" s="177"/>
      <c r="H252" s="190"/>
      <c r="I252" s="191"/>
      <c r="J252" s="841"/>
      <c r="K252" s="205"/>
      <c r="L252" s="201"/>
      <c r="M252" s="202"/>
      <c r="N252" s="202"/>
      <c r="O252" s="202"/>
      <c r="P252" s="203"/>
      <c r="Q252" s="204"/>
      <c r="R252" s="203"/>
      <c r="S252" s="203"/>
      <c r="T252" s="205"/>
      <c r="U252" s="1240"/>
      <c r="V252" s="1241"/>
      <c r="W252" s="455"/>
    </row>
    <row r="253" spans="1:23" x14ac:dyDescent="0.25">
      <c r="A253" s="51"/>
      <c r="B253" s="186"/>
      <c r="C253" s="137"/>
      <c r="D253" s="52"/>
      <c r="E253" s="53"/>
      <c r="F253" s="176"/>
      <c r="G253" s="177"/>
      <c r="H253" s="190"/>
      <c r="I253" s="191"/>
      <c r="J253" s="841"/>
      <c r="K253" s="205"/>
      <c r="L253" s="201"/>
      <c r="M253" s="202"/>
      <c r="N253" s="202"/>
      <c r="O253" s="202"/>
      <c r="P253" s="203"/>
      <c r="Q253" s="204"/>
      <c r="R253" s="203"/>
      <c r="S253" s="203"/>
      <c r="T253" s="205"/>
      <c r="U253" s="1240"/>
      <c r="V253" s="1241"/>
      <c r="W253" s="455"/>
    </row>
    <row r="254" spans="1:23" x14ac:dyDescent="0.25">
      <c r="A254" s="51"/>
      <c r="B254" s="186"/>
      <c r="C254" s="137"/>
      <c r="D254" s="52"/>
      <c r="E254" s="53"/>
      <c r="F254" s="176"/>
      <c r="G254" s="177"/>
      <c r="H254" s="190"/>
      <c r="I254" s="191"/>
      <c r="J254" s="841"/>
      <c r="K254" s="205"/>
      <c r="L254" s="201"/>
      <c r="M254" s="202"/>
      <c r="N254" s="202"/>
      <c r="O254" s="202"/>
      <c r="P254" s="203"/>
      <c r="Q254" s="204"/>
      <c r="R254" s="203"/>
      <c r="S254" s="203"/>
      <c r="T254" s="205"/>
      <c r="U254" s="1240"/>
      <c r="V254" s="1241"/>
      <c r="W254" s="455"/>
    </row>
    <row r="255" spans="1:23" x14ac:dyDescent="0.25">
      <c r="A255" s="51"/>
      <c r="B255" s="186"/>
      <c r="C255" s="137"/>
      <c r="D255" s="52"/>
      <c r="E255" s="53"/>
      <c r="F255" s="176"/>
      <c r="G255" s="177"/>
      <c r="H255" s="190"/>
      <c r="I255" s="191"/>
      <c r="J255" s="841"/>
      <c r="K255" s="205"/>
      <c r="L255" s="201"/>
      <c r="M255" s="202"/>
      <c r="N255" s="202"/>
      <c r="O255" s="202"/>
      <c r="P255" s="203"/>
      <c r="Q255" s="204"/>
      <c r="R255" s="203"/>
      <c r="S255" s="203"/>
      <c r="T255" s="205"/>
      <c r="U255" s="1240"/>
      <c r="V255" s="1241"/>
      <c r="W255" s="455"/>
    </row>
    <row r="256" spans="1:23" x14ac:dyDescent="0.25">
      <c r="A256" s="51"/>
      <c r="B256" s="186"/>
      <c r="C256" s="137"/>
      <c r="D256" s="52"/>
      <c r="E256" s="53"/>
      <c r="F256" s="176"/>
      <c r="G256" s="177"/>
      <c r="H256" s="190"/>
      <c r="I256" s="191"/>
      <c r="J256" s="841"/>
      <c r="K256" s="205"/>
      <c r="L256" s="201"/>
      <c r="M256" s="202"/>
      <c r="N256" s="202"/>
      <c r="O256" s="202"/>
      <c r="P256" s="203"/>
      <c r="Q256" s="204"/>
      <c r="R256" s="203"/>
      <c r="S256" s="203"/>
      <c r="T256" s="205"/>
      <c r="U256" s="1240"/>
      <c r="V256" s="1241"/>
      <c r="W256" s="455"/>
    </row>
    <row r="257" spans="1:23" x14ac:dyDescent="0.25">
      <c r="A257" s="51"/>
      <c r="B257" s="186"/>
      <c r="C257" s="137"/>
      <c r="D257" s="52"/>
      <c r="E257" s="53"/>
      <c r="F257" s="176"/>
      <c r="G257" s="177"/>
      <c r="H257" s="190"/>
      <c r="I257" s="191"/>
      <c r="J257" s="841"/>
      <c r="K257" s="205"/>
      <c r="L257" s="201"/>
      <c r="M257" s="202"/>
      <c r="N257" s="202"/>
      <c r="O257" s="202"/>
      <c r="P257" s="203"/>
      <c r="Q257" s="204"/>
      <c r="R257" s="203"/>
      <c r="S257" s="203"/>
      <c r="T257" s="205"/>
      <c r="U257" s="1240"/>
      <c r="V257" s="1241"/>
      <c r="W257" s="455"/>
    </row>
    <row r="258" spans="1:23" x14ac:dyDescent="0.25">
      <c r="A258" s="51"/>
      <c r="B258" s="186"/>
      <c r="C258" s="137"/>
      <c r="D258" s="52"/>
      <c r="E258" s="53"/>
      <c r="F258" s="176"/>
      <c r="G258" s="177"/>
      <c r="H258" s="190"/>
      <c r="I258" s="191"/>
      <c r="J258" s="841"/>
      <c r="K258" s="205"/>
      <c r="L258" s="201"/>
      <c r="M258" s="202"/>
      <c r="N258" s="202"/>
      <c r="O258" s="202"/>
      <c r="P258" s="203"/>
      <c r="Q258" s="204"/>
      <c r="R258" s="203"/>
      <c r="S258" s="203"/>
      <c r="T258" s="205"/>
      <c r="U258" s="1240"/>
      <c r="V258" s="1241"/>
      <c r="W258" s="455"/>
    </row>
    <row r="259" spans="1:23" x14ac:dyDescent="0.25">
      <c r="A259" s="51"/>
      <c r="B259" s="186"/>
      <c r="C259" s="137"/>
      <c r="D259" s="52"/>
      <c r="E259" s="53"/>
      <c r="F259" s="176"/>
      <c r="G259" s="177"/>
      <c r="H259" s="190"/>
      <c r="I259" s="191"/>
      <c r="J259" s="841"/>
      <c r="K259" s="205"/>
      <c r="L259" s="201"/>
      <c r="M259" s="202"/>
      <c r="N259" s="202"/>
      <c r="O259" s="202"/>
      <c r="P259" s="203"/>
      <c r="Q259" s="204"/>
      <c r="R259" s="203"/>
      <c r="S259" s="203"/>
      <c r="T259" s="205"/>
      <c r="U259" s="1240"/>
      <c r="V259" s="1241"/>
      <c r="W259" s="455"/>
    </row>
    <row r="260" spans="1:23" x14ac:dyDescent="0.25">
      <c r="A260" s="51"/>
      <c r="B260" s="186"/>
      <c r="C260" s="137"/>
      <c r="D260" s="52"/>
      <c r="E260" s="53"/>
      <c r="F260" s="176"/>
      <c r="G260" s="177"/>
      <c r="H260" s="190"/>
      <c r="I260" s="191"/>
      <c r="J260" s="841"/>
      <c r="K260" s="205"/>
      <c r="L260" s="201"/>
      <c r="M260" s="202"/>
      <c r="N260" s="202"/>
      <c r="O260" s="202"/>
      <c r="P260" s="203"/>
      <c r="Q260" s="204"/>
      <c r="R260" s="203"/>
      <c r="S260" s="203"/>
      <c r="T260" s="205"/>
      <c r="U260" s="1240"/>
      <c r="V260" s="1241"/>
      <c r="W260" s="455"/>
    </row>
    <row r="261" spans="1:23" x14ac:dyDescent="0.25">
      <c r="A261" s="51"/>
      <c r="B261" s="186"/>
      <c r="C261" s="137"/>
      <c r="D261" s="52"/>
      <c r="E261" s="53"/>
      <c r="F261" s="176"/>
      <c r="G261" s="177"/>
      <c r="H261" s="190"/>
      <c r="I261" s="191"/>
      <c r="J261" s="841"/>
      <c r="K261" s="205"/>
      <c r="L261" s="201"/>
      <c r="M261" s="202"/>
      <c r="N261" s="202"/>
      <c r="O261" s="202"/>
      <c r="P261" s="203"/>
      <c r="Q261" s="204"/>
      <c r="R261" s="203"/>
      <c r="S261" s="203"/>
      <c r="T261" s="205"/>
      <c r="U261" s="1240"/>
      <c r="V261" s="1241"/>
      <c r="W261" s="455"/>
    </row>
    <row r="262" spans="1:23" x14ac:dyDescent="0.25">
      <c r="A262" s="51"/>
      <c r="B262" s="186"/>
      <c r="C262" s="137"/>
      <c r="D262" s="52"/>
      <c r="E262" s="53"/>
      <c r="F262" s="176"/>
      <c r="G262" s="177"/>
      <c r="H262" s="190"/>
      <c r="I262" s="191"/>
      <c r="J262" s="841"/>
      <c r="K262" s="205"/>
      <c r="L262" s="201"/>
      <c r="M262" s="202"/>
      <c r="N262" s="202"/>
      <c r="O262" s="202"/>
      <c r="P262" s="203"/>
      <c r="Q262" s="204"/>
      <c r="R262" s="203"/>
      <c r="S262" s="203"/>
      <c r="T262" s="205"/>
      <c r="U262" s="1240"/>
      <c r="V262" s="1241"/>
      <c r="W262" s="455"/>
    </row>
    <row r="263" spans="1:23" x14ac:dyDescent="0.25">
      <c r="A263" s="51"/>
      <c r="B263" s="186"/>
      <c r="C263" s="137"/>
      <c r="D263" s="52"/>
      <c r="E263" s="53"/>
      <c r="F263" s="176"/>
      <c r="G263" s="177"/>
      <c r="H263" s="190"/>
      <c r="I263" s="191"/>
      <c r="J263" s="841"/>
      <c r="K263" s="205"/>
      <c r="L263" s="201"/>
      <c r="M263" s="202"/>
      <c r="N263" s="202"/>
      <c r="O263" s="202"/>
      <c r="P263" s="203"/>
      <c r="Q263" s="204"/>
      <c r="R263" s="203"/>
      <c r="S263" s="203"/>
      <c r="T263" s="205"/>
      <c r="U263" s="1240"/>
      <c r="V263" s="1241"/>
      <c r="W263" s="455"/>
    </row>
    <row r="264" spans="1:23" x14ac:dyDescent="0.25">
      <c r="A264" s="51"/>
      <c r="B264" s="186"/>
      <c r="C264" s="137"/>
      <c r="D264" s="52"/>
      <c r="E264" s="53"/>
      <c r="F264" s="176"/>
      <c r="G264" s="177"/>
      <c r="H264" s="190"/>
      <c r="I264" s="191"/>
      <c r="J264" s="841"/>
      <c r="K264" s="205"/>
      <c r="L264" s="201"/>
      <c r="M264" s="202"/>
      <c r="N264" s="202"/>
      <c r="O264" s="202"/>
      <c r="P264" s="203"/>
      <c r="Q264" s="204"/>
      <c r="R264" s="203"/>
      <c r="S264" s="203"/>
      <c r="T264" s="205"/>
      <c r="U264" s="1240"/>
      <c r="V264" s="1241"/>
      <c r="W264" s="455"/>
    </row>
    <row r="265" spans="1:23" x14ac:dyDescent="0.25">
      <c r="A265" s="51"/>
      <c r="B265" s="186"/>
      <c r="C265" s="137"/>
      <c r="D265" s="52"/>
      <c r="E265" s="53"/>
      <c r="F265" s="176"/>
      <c r="G265" s="177"/>
      <c r="H265" s="190"/>
      <c r="I265" s="191"/>
      <c r="J265" s="841"/>
      <c r="K265" s="205"/>
      <c r="L265" s="201"/>
      <c r="M265" s="202"/>
      <c r="N265" s="202"/>
      <c r="O265" s="202"/>
      <c r="P265" s="203"/>
      <c r="Q265" s="204"/>
      <c r="R265" s="203"/>
      <c r="S265" s="203"/>
      <c r="T265" s="205"/>
      <c r="U265" s="1240"/>
      <c r="V265" s="1241"/>
      <c r="W265" s="455"/>
    </row>
    <row r="266" spans="1:23" x14ac:dyDescent="0.25">
      <c r="A266" s="51"/>
      <c r="B266" s="186"/>
      <c r="C266" s="137"/>
      <c r="D266" s="52"/>
      <c r="E266" s="53"/>
      <c r="F266" s="176"/>
      <c r="G266" s="177"/>
      <c r="H266" s="190"/>
      <c r="I266" s="191"/>
      <c r="J266" s="841"/>
      <c r="K266" s="205"/>
      <c r="L266" s="201"/>
      <c r="M266" s="202"/>
      <c r="N266" s="202"/>
      <c r="O266" s="202"/>
      <c r="P266" s="203"/>
      <c r="Q266" s="204"/>
      <c r="R266" s="203"/>
      <c r="S266" s="203"/>
      <c r="T266" s="205"/>
      <c r="U266" s="1240"/>
      <c r="V266" s="1241"/>
      <c r="W266" s="455"/>
    </row>
    <row r="267" spans="1:23" x14ac:dyDescent="0.25">
      <c r="A267" s="51"/>
      <c r="B267" s="186"/>
      <c r="C267" s="137"/>
      <c r="D267" s="52"/>
      <c r="E267" s="53"/>
      <c r="F267" s="176"/>
      <c r="G267" s="177"/>
      <c r="H267" s="190"/>
      <c r="I267" s="191"/>
      <c r="J267" s="841"/>
      <c r="K267" s="205"/>
      <c r="L267" s="201"/>
      <c r="M267" s="202"/>
      <c r="N267" s="202"/>
      <c r="O267" s="202"/>
      <c r="P267" s="203"/>
      <c r="Q267" s="204"/>
      <c r="R267" s="203"/>
      <c r="S267" s="203"/>
      <c r="T267" s="205"/>
      <c r="U267" s="1240"/>
      <c r="V267" s="1241"/>
      <c r="W267" s="455"/>
    </row>
    <row r="268" spans="1:23" x14ac:dyDescent="0.25">
      <c r="A268" s="51"/>
      <c r="B268" s="186"/>
      <c r="C268" s="137"/>
      <c r="D268" s="52"/>
      <c r="E268" s="53"/>
      <c r="F268" s="176"/>
      <c r="G268" s="177"/>
      <c r="H268" s="190"/>
      <c r="I268" s="191"/>
      <c r="J268" s="841"/>
      <c r="K268" s="205"/>
      <c r="L268" s="201"/>
      <c r="M268" s="202"/>
      <c r="N268" s="202"/>
      <c r="O268" s="202"/>
      <c r="P268" s="203"/>
      <c r="Q268" s="204"/>
      <c r="R268" s="203"/>
      <c r="S268" s="203"/>
      <c r="T268" s="205"/>
      <c r="U268" s="1240"/>
      <c r="V268" s="1241"/>
      <c r="W268" s="455"/>
    </row>
    <row r="269" spans="1:23" x14ac:dyDescent="0.25">
      <c r="A269" s="51"/>
      <c r="B269" s="186"/>
      <c r="C269" s="137"/>
      <c r="D269" s="52"/>
      <c r="E269" s="53"/>
      <c r="F269" s="176"/>
      <c r="G269" s="177"/>
      <c r="H269" s="190"/>
      <c r="I269" s="191"/>
      <c r="J269" s="841"/>
      <c r="K269" s="205"/>
      <c r="L269" s="201"/>
      <c r="M269" s="202"/>
      <c r="N269" s="202"/>
      <c r="O269" s="202"/>
      <c r="P269" s="203"/>
      <c r="Q269" s="204"/>
      <c r="R269" s="203"/>
      <c r="S269" s="203"/>
      <c r="T269" s="205"/>
      <c r="U269" s="1240"/>
      <c r="V269" s="1241"/>
      <c r="W269" s="455"/>
    </row>
    <row r="270" spans="1:23" x14ac:dyDescent="0.25">
      <c r="A270" s="51"/>
      <c r="B270" s="186"/>
      <c r="C270" s="137"/>
      <c r="D270" s="52"/>
      <c r="E270" s="53"/>
      <c r="F270" s="176"/>
      <c r="G270" s="177"/>
      <c r="H270" s="190"/>
      <c r="I270" s="191"/>
      <c r="J270" s="841"/>
      <c r="K270" s="205"/>
      <c r="L270" s="201"/>
      <c r="M270" s="202"/>
      <c r="N270" s="202"/>
      <c r="O270" s="202"/>
      <c r="P270" s="203"/>
      <c r="Q270" s="204"/>
      <c r="R270" s="203"/>
      <c r="S270" s="203"/>
      <c r="T270" s="205"/>
      <c r="U270" s="1240"/>
      <c r="V270" s="1241"/>
      <c r="W270" s="455"/>
    </row>
    <row r="271" spans="1:23" x14ac:dyDescent="0.25">
      <c r="A271" s="51"/>
      <c r="B271" s="186"/>
      <c r="C271" s="137"/>
      <c r="D271" s="52"/>
      <c r="E271" s="53"/>
      <c r="F271" s="176"/>
      <c r="G271" s="177"/>
      <c r="H271" s="190"/>
      <c r="I271" s="191"/>
      <c r="J271" s="841"/>
      <c r="K271" s="205"/>
      <c r="L271" s="201"/>
      <c r="M271" s="202"/>
      <c r="N271" s="202"/>
      <c r="O271" s="202"/>
      <c r="P271" s="203"/>
      <c r="Q271" s="204"/>
      <c r="R271" s="203"/>
      <c r="S271" s="203"/>
      <c r="T271" s="205"/>
      <c r="U271" s="1240"/>
      <c r="V271" s="1241"/>
      <c r="W271" s="455"/>
    </row>
    <row r="272" spans="1:23" x14ac:dyDescent="0.25">
      <c r="A272" s="51"/>
      <c r="B272" s="186"/>
      <c r="C272" s="137"/>
      <c r="D272" s="52"/>
      <c r="E272" s="53"/>
      <c r="F272" s="176"/>
      <c r="G272" s="177"/>
      <c r="H272" s="190"/>
      <c r="I272" s="191"/>
      <c r="J272" s="841"/>
      <c r="K272" s="205"/>
      <c r="L272" s="201"/>
      <c r="M272" s="202"/>
      <c r="N272" s="202"/>
      <c r="O272" s="202"/>
      <c r="P272" s="203"/>
      <c r="Q272" s="204"/>
      <c r="R272" s="203"/>
      <c r="S272" s="203"/>
      <c r="T272" s="205"/>
      <c r="U272" s="1240"/>
      <c r="V272" s="1241"/>
      <c r="W272" s="455"/>
    </row>
    <row r="273" spans="1:23" x14ac:dyDescent="0.25">
      <c r="A273" s="51"/>
      <c r="B273" s="186"/>
      <c r="C273" s="137"/>
      <c r="D273" s="52"/>
      <c r="E273" s="53"/>
      <c r="F273" s="176"/>
      <c r="G273" s="177"/>
      <c r="H273" s="190"/>
      <c r="I273" s="191"/>
      <c r="J273" s="841"/>
      <c r="K273" s="205"/>
      <c r="L273" s="201"/>
      <c r="M273" s="202"/>
      <c r="N273" s="202"/>
      <c r="O273" s="202"/>
      <c r="P273" s="203"/>
      <c r="Q273" s="204"/>
      <c r="R273" s="203"/>
      <c r="S273" s="203"/>
      <c r="T273" s="205"/>
      <c r="U273" s="1240"/>
      <c r="V273" s="1241"/>
      <c r="W273" s="455"/>
    </row>
    <row r="274" spans="1:23" x14ac:dyDescent="0.25">
      <c r="A274" s="51"/>
      <c r="B274" s="186"/>
      <c r="C274" s="137"/>
      <c r="D274" s="52"/>
      <c r="E274" s="53"/>
      <c r="F274" s="176"/>
      <c r="G274" s="177"/>
      <c r="H274" s="190"/>
      <c r="I274" s="191"/>
      <c r="J274" s="841"/>
      <c r="K274" s="205"/>
      <c r="L274" s="201"/>
      <c r="M274" s="202"/>
      <c r="N274" s="202"/>
      <c r="O274" s="202"/>
      <c r="P274" s="203"/>
      <c r="Q274" s="204"/>
      <c r="R274" s="203"/>
      <c r="S274" s="203"/>
      <c r="T274" s="205"/>
      <c r="U274" s="1240"/>
      <c r="V274" s="1241"/>
      <c r="W274" s="455"/>
    </row>
    <row r="275" spans="1:23" x14ac:dyDescent="0.25">
      <c r="A275" s="51"/>
      <c r="B275" s="186"/>
      <c r="C275" s="137"/>
      <c r="D275" s="52"/>
      <c r="E275" s="53"/>
      <c r="F275" s="176"/>
      <c r="G275" s="177"/>
      <c r="H275" s="190"/>
      <c r="I275" s="191"/>
      <c r="J275" s="841"/>
      <c r="K275" s="205"/>
      <c r="L275" s="201"/>
      <c r="M275" s="202"/>
      <c r="N275" s="202"/>
      <c r="O275" s="202"/>
      <c r="P275" s="203"/>
      <c r="Q275" s="204"/>
      <c r="R275" s="203"/>
      <c r="S275" s="203"/>
      <c r="T275" s="205"/>
      <c r="U275" s="1240"/>
      <c r="V275" s="1241"/>
      <c r="W275" s="455"/>
    </row>
    <row r="276" spans="1:23" x14ac:dyDescent="0.25">
      <c r="A276" s="51"/>
      <c r="B276" s="186"/>
      <c r="C276" s="137"/>
      <c r="D276" s="52"/>
      <c r="E276" s="53"/>
      <c r="F276" s="176"/>
      <c r="G276" s="177"/>
      <c r="H276" s="190"/>
      <c r="I276" s="191"/>
      <c r="J276" s="841"/>
      <c r="K276" s="205"/>
      <c r="L276" s="201"/>
      <c r="M276" s="202"/>
      <c r="N276" s="202"/>
      <c r="O276" s="202"/>
      <c r="P276" s="203"/>
      <c r="Q276" s="204"/>
      <c r="R276" s="203"/>
      <c r="S276" s="203"/>
      <c r="T276" s="205"/>
      <c r="U276" s="1240"/>
      <c r="V276" s="1241"/>
      <c r="W276" s="455"/>
    </row>
    <row r="277" spans="1:23" x14ac:dyDescent="0.25">
      <c r="A277" s="51"/>
      <c r="B277" s="186"/>
      <c r="C277" s="137"/>
      <c r="D277" s="52"/>
      <c r="E277" s="53"/>
      <c r="F277" s="176"/>
      <c r="G277" s="177"/>
      <c r="H277" s="190"/>
      <c r="I277" s="191"/>
      <c r="J277" s="841"/>
      <c r="K277" s="205"/>
      <c r="L277" s="201"/>
      <c r="M277" s="202"/>
      <c r="N277" s="202"/>
      <c r="O277" s="202"/>
      <c r="P277" s="203"/>
      <c r="Q277" s="204"/>
      <c r="R277" s="203"/>
      <c r="S277" s="203"/>
      <c r="T277" s="205"/>
      <c r="U277" s="1240"/>
      <c r="V277" s="1241"/>
      <c r="W277" s="455"/>
    </row>
    <row r="278" spans="1:23" x14ac:dyDescent="0.25">
      <c r="A278" s="51"/>
      <c r="B278" s="186"/>
      <c r="C278" s="137"/>
      <c r="D278" s="52"/>
      <c r="E278" s="53"/>
      <c r="F278" s="176"/>
      <c r="G278" s="177"/>
      <c r="H278" s="190"/>
      <c r="I278" s="191"/>
      <c r="J278" s="841"/>
      <c r="K278" s="205"/>
      <c r="L278" s="201"/>
      <c r="M278" s="202"/>
      <c r="N278" s="202"/>
      <c r="O278" s="202"/>
      <c r="P278" s="203"/>
      <c r="Q278" s="204"/>
      <c r="R278" s="203"/>
      <c r="S278" s="203"/>
      <c r="T278" s="205"/>
      <c r="U278" s="1240"/>
      <c r="V278" s="1241"/>
      <c r="W278" s="455"/>
    </row>
    <row r="279" spans="1:23" x14ac:dyDescent="0.25">
      <c r="A279" s="51"/>
      <c r="B279" s="186"/>
      <c r="C279" s="137"/>
      <c r="D279" s="52"/>
      <c r="E279" s="53"/>
      <c r="F279" s="176"/>
      <c r="G279" s="177"/>
      <c r="H279" s="190"/>
      <c r="I279" s="191"/>
      <c r="J279" s="841"/>
      <c r="K279" s="205"/>
      <c r="L279" s="201"/>
      <c r="M279" s="202"/>
      <c r="N279" s="202"/>
      <c r="O279" s="202"/>
      <c r="P279" s="203"/>
      <c r="Q279" s="204"/>
      <c r="R279" s="203"/>
      <c r="S279" s="203"/>
      <c r="T279" s="205"/>
      <c r="U279" s="1240"/>
      <c r="V279" s="1241"/>
      <c r="W279" s="455"/>
    </row>
    <row r="280" spans="1:23" x14ac:dyDescent="0.25">
      <c r="A280" s="51"/>
      <c r="B280" s="186"/>
      <c r="C280" s="137"/>
      <c r="D280" s="52"/>
      <c r="E280" s="53"/>
      <c r="F280" s="176"/>
      <c r="G280" s="177"/>
      <c r="H280" s="190"/>
      <c r="I280" s="191"/>
      <c r="J280" s="841"/>
      <c r="K280" s="205"/>
      <c r="L280" s="201"/>
      <c r="M280" s="202"/>
      <c r="N280" s="202"/>
      <c r="O280" s="202"/>
      <c r="P280" s="203"/>
      <c r="Q280" s="204"/>
      <c r="R280" s="203"/>
      <c r="S280" s="203"/>
      <c r="T280" s="205"/>
      <c r="U280" s="1240"/>
      <c r="V280" s="1241"/>
      <c r="W280" s="455"/>
    </row>
    <row r="281" spans="1:23" x14ac:dyDescent="0.25">
      <c r="A281" s="51"/>
      <c r="B281" s="186"/>
      <c r="C281" s="137"/>
      <c r="D281" s="52"/>
      <c r="E281" s="53"/>
      <c r="F281" s="176"/>
      <c r="G281" s="177"/>
      <c r="H281" s="190"/>
      <c r="I281" s="191"/>
      <c r="J281" s="841"/>
      <c r="K281" s="205"/>
      <c r="L281" s="201"/>
      <c r="M281" s="202"/>
      <c r="N281" s="202"/>
      <c r="O281" s="202"/>
      <c r="P281" s="203"/>
      <c r="Q281" s="204"/>
      <c r="R281" s="203"/>
      <c r="S281" s="203"/>
      <c r="T281" s="205"/>
      <c r="U281" s="1240"/>
      <c r="V281" s="1241"/>
      <c r="W281" s="455"/>
    </row>
    <row r="282" spans="1:23" x14ac:dyDescent="0.25">
      <c r="A282" s="51"/>
      <c r="B282" s="186"/>
      <c r="C282" s="137"/>
      <c r="D282" s="52"/>
      <c r="E282" s="53"/>
      <c r="F282" s="176"/>
      <c r="G282" s="177"/>
      <c r="H282" s="190"/>
      <c r="I282" s="191"/>
      <c r="J282" s="841"/>
      <c r="K282" s="205"/>
      <c r="L282" s="201"/>
      <c r="M282" s="202"/>
      <c r="N282" s="202"/>
      <c r="O282" s="202"/>
      <c r="P282" s="203"/>
      <c r="Q282" s="204"/>
      <c r="R282" s="203"/>
      <c r="S282" s="203"/>
      <c r="T282" s="205"/>
      <c r="U282" s="1240"/>
      <c r="V282" s="1241"/>
      <c r="W282" s="455"/>
    </row>
    <row r="283" spans="1:23" x14ac:dyDescent="0.25">
      <c r="A283" s="51"/>
      <c r="B283" s="186"/>
      <c r="C283" s="137"/>
      <c r="D283" s="52"/>
      <c r="E283" s="53"/>
      <c r="F283" s="176"/>
      <c r="G283" s="177"/>
      <c r="H283" s="190"/>
      <c r="I283" s="191"/>
      <c r="J283" s="841"/>
      <c r="K283" s="205"/>
      <c r="L283" s="201"/>
      <c r="M283" s="202"/>
      <c r="N283" s="202"/>
      <c r="O283" s="202"/>
      <c r="P283" s="203"/>
      <c r="Q283" s="204"/>
      <c r="R283" s="203"/>
      <c r="S283" s="203"/>
      <c r="T283" s="205"/>
      <c r="U283" s="1240"/>
      <c r="V283" s="1241"/>
      <c r="W283" s="455"/>
    </row>
    <row r="284" spans="1:23" x14ac:dyDescent="0.25">
      <c r="A284" s="51"/>
      <c r="B284" s="186"/>
      <c r="C284" s="137"/>
      <c r="D284" s="52"/>
      <c r="E284" s="53"/>
      <c r="F284" s="176"/>
      <c r="G284" s="177"/>
      <c r="H284" s="190"/>
      <c r="I284" s="191"/>
      <c r="J284" s="841"/>
      <c r="K284" s="205"/>
      <c r="L284" s="201"/>
      <c r="M284" s="202"/>
      <c r="N284" s="202"/>
      <c r="O284" s="202"/>
      <c r="P284" s="203"/>
      <c r="Q284" s="204"/>
      <c r="R284" s="203"/>
      <c r="S284" s="203"/>
      <c r="T284" s="205"/>
      <c r="U284" s="1240"/>
      <c r="V284" s="1241"/>
      <c r="W284" s="455"/>
    </row>
    <row r="285" spans="1:23" x14ac:dyDescent="0.25">
      <c r="A285" s="51"/>
      <c r="B285" s="186"/>
      <c r="C285" s="137"/>
      <c r="D285" s="52"/>
      <c r="E285" s="53"/>
      <c r="F285" s="176"/>
      <c r="G285" s="177"/>
      <c r="H285" s="190"/>
      <c r="I285" s="191"/>
      <c r="J285" s="841"/>
      <c r="K285" s="205"/>
      <c r="L285" s="201"/>
      <c r="M285" s="202"/>
      <c r="N285" s="202"/>
      <c r="O285" s="202"/>
      <c r="P285" s="203"/>
      <c r="Q285" s="204"/>
      <c r="R285" s="203"/>
      <c r="S285" s="203"/>
      <c r="T285" s="205"/>
      <c r="U285" s="1240"/>
      <c r="V285" s="1241"/>
      <c r="W285" s="455"/>
    </row>
    <row r="286" spans="1:23" x14ac:dyDescent="0.25">
      <c r="A286" s="51"/>
      <c r="B286" s="186"/>
      <c r="C286" s="137"/>
      <c r="D286" s="52"/>
      <c r="E286" s="53"/>
      <c r="F286" s="176"/>
      <c r="G286" s="177"/>
      <c r="H286" s="190"/>
      <c r="I286" s="191"/>
      <c r="J286" s="841"/>
      <c r="K286" s="205"/>
      <c r="L286" s="201"/>
      <c r="M286" s="202"/>
      <c r="N286" s="202"/>
      <c r="O286" s="202"/>
      <c r="P286" s="203"/>
      <c r="Q286" s="204"/>
      <c r="R286" s="203"/>
      <c r="S286" s="203"/>
      <c r="T286" s="205"/>
      <c r="U286" s="1240"/>
      <c r="V286" s="1241"/>
      <c r="W286" s="455"/>
    </row>
    <row r="287" spans="1:23" x14ac:dyDescent="0.25">
      <c r="A287" s="51"/>
      <c r="B287" s="186"/>
      <c r="C287" s="137"/>
      <c r="D287" s="52"/>
      <c r="E287" s="53"/>
      <c r="F287" s="176"/>
      <c r="G287" s="177"/>
      <c r="H287" s="190"/>
      <c r="I287" s="191"/>
      <c r="J287" s="841"/>
      <c r="K287" s="205"/>
      <c r="L287" s="201"/>
      <c r="M287" s="202"/>
      <c r="N287" s="202"/>
      <c r="O287" s="202"/>
      <c r="P287" s="203"/>
      <c r="Q287" s="204"/>
      <c r="R287" s="203"/>
      <c r="S287" s="203"/>
      <c r="T287" s="205"/>
      <c r="U287" s="1240"/>
      <c r="V287" s="1241"/>
      <c r="W287" s="455"/>
    </row>
    <row r="288" spans="1:23" x14ac:dyDescent="0.25">
      <c r="A288" s="51"/>
      <c r="B288" s="186"/>
      <c r="C288" s="137"/>
      <c r="D288" s="52"/>
      <c r="E288" s="53"/>
      <c r="F288" s="176"/>
      <c r="G288" s="177"/>
      <c r="H288" s="190"/>
      <c r="I288" s="191"/>
      <c r="J288" s="841"/>
      <c r="K288" s="205"/>
      <c r="L288" s="201"/>
      <c r="M288" s="202"/>
      <c r="N288" s="202"/>
      <c r="O288" s="202"/>
      <c r="P288" s="203"/>
      <c r="Q288" s="204"/>
      <c r="R288" s="203"/>
      <c r="S288" s="203"/>
      <c r="T288" s="205"/>
      <c r="U288" s="1240"/>
      <c r="V288" s="1241"/>
      <c r="W288" s="455"/>
    </row>
    <row r="289" spans="1:23" x14ac:dyDescent="0.25">
      <c r="A289" s="51"/>
      <c r="B289" s="186"/>
      <c r="C289" s="137"/>
      <c r="D289" s="52"/>
      <c r="E289" s="53"/>
      <c r="F289" s="176"/>
      <c r="G289" s="177"/>
      <c r="H289" s="190"/>
      <c r="I289" s="191"/>
      <c r="J289" s="841"/>
      <c r="K289" s="205"/>
      <c r="L289" s="201"/>
      <c r="M289" s="202"/>
      <c r="N289" s="202"/>
      <c r="O289" s="202"/>
      <c r="P289" s="203"/>
      <c r="Q289" s="204"/>
      <c r="R289" s="203"/>
      <c r="S289" s="203"/>
      <c r="T289" s="205"/>
      <c r="U289" s="1240"/>
      <c r="V289" s="1241"/>
      <c r="W289" s="455"/>
    </row>
    <row r="290" spans="1:23" x14ac:dyDescent="0.25">
      <c r="A290" s="51"/>
      <c r="B290" s="186"/>
      <c r="C290" s="137"/>
      <c r="D290" s="52"/>
      <c r="E290" s="53"/>
      <c r="F290" s="176"/>
      <c r="G290" s="177"/>
      <c r="H290" s="190"/>
      <c r="I290" s="191"/>
      <c r="J290" s="841"/>
      <c r="K290" s="205"/>
      <c r="L290" s="201"/>
      <c r="M290" s="202"/>
      <c r="N290" s="202"/>
      <c r="O290" s="202"/>
      <c r="P290" s="203"/>
      <c r="Q290" s="204"/>
      <c r="R290" s="203"/>
      <c r="S290" s="203"/>
      <c r="T290" s="205"/>
      <c r="U290" s="1240"/>
      <c r="V290" s="1241"/>
      <c r="W290" s="455"/>
    </row>
    <row r="291" spans="1:23" x14ac:dyDescent="0.25">
      <c r="A291" s="51"/>
      <c r="B291" s="186"/>
      <c r="C291" s="137"/>
      <c r="D291" s="52"/>
      <c r="E291" s="53"/>
      <c r="F291" s="176"/>
      <c r="G291" s="177"/>
      <c r="H291" s="190"/>
      <c r="I291" s="191"/>
      <c r="J291" s="841"/>
      <c r="K291" s="205"/>
      <c r="L291" s="201"/>
      <c r="M291" s="202"/>
      <c r="N291" s="202"/>
      <c r="O291" s="202"/>
      <c r="P291" s="203"/>
      <c r="Q291" s="204"/>
      <c r="R291" s="203"/>
      <c r="S291" s="203"/>
      <c r="T291" s="205"/>
      <c r="U291" s="1240"/>
      <c r="V291" s="1241"/>
      <c r="W291" s="455"/>
    </row>
    <row r="292" spans="1:23" x14ac:dyDescent="0.25">
      <c r="A292" s="51"/>
      <c r="B292" s="186"/>
      <c r="C292" s="137"/>
      <c r="D292" s="52"/>
      <c r="E292" s="53"/>
      <c r="F292" s="176"/>
      <c r="G292" s="177"/>
      <c r="H292" s="190"/>
      <c r="I292" s="191"/>
      <c r="J292" s="841"/>
      <c r="K292" s="205"/>
      <c r="L292" s="201"/>
      <c r="M292" s="202"/>
      <c r="N292" s="202"/>
      <c r="O292" s="202"/>
      <c r="P292" s="203"/>
      <c r="Q292" s="204"/>
      <c r="R292" s="203"/>
      <c r="S292" s="203"/>
      <c r="T292" s="205"/>
      <c r="U292" s="1240"/>
      <c r="V292" s="1241"/>
      <c r="W292" s="455"/>
    </row>
    <row r="293" spans="1:23" x14ac:dyDescent="0.25">
      <c r="A293" s="51"/>
      <c r="B293" s="186"/>
      <c r="C293" s="137"/>
      <c r="D293" s="52"/>
      <c r="E293" s="53"/>
      <c r="F293" s="176"/>
      <c r="G293" s="177"/>
      <c r="H293" s="190"/>
      <c r="I293" s="191"/>
      <c r="J293" s="841"/>
      <c r="K293" s="205"/>
      <c r="L293" s="201"/>
      <c r="M293" s="202"/>
      <c r="N293" s="202"/>
      <c r="O293" s="202"/>
      <c r="P293" s="203"/>
      <c r="Q293" s="204"/>
      <c r="R293" s="203"/>
      <c r="S293" s="203"/>
      <c r="T293" s="205"/>
      <c r="U293" s="1240"/>
      <c r="V293" s="1241"/>
      <c r="W293" s="455"/>
    </row>
    <row r="294" spans="1:23" x14ac:dyDescent="0.25">
      <c r="A294" s="51"/>
      <c r="B294" s="186"/>
      <c r="C294" s="137"/>
      <c r="D294" s="52"/>
      <c r="E294" s="53"/>
      <c r="F294" s="176"/>
      <c r="G294" s="177"/>
      <c r="H294" s="190"/>
      <c r="I294" s="191"/>
      <c r="J294" s="841"/>
      <c r="K294" s="205"/>
      <c r="L294" s="201"/>
      <c r="M294" s="202"/>
      <c r="N294" s="202"/>
      <c r="O294" s="202"/>
      <c r="P294" s="203"/>
      <c r="Q294" s="204"/>
      <c r="R294" s="203"/>
      <c r="S294" s="203"/>
      <c r="T294" s="205"/>
      <c r="U294" s="1240"/>
      <c r="V294" s="1241"/>
      <c r="W294" s="455"/>
    </row>
    <row r="295" spans="1:23" x14ac:dyDescent="0.25">
      <c r="A295" s="51"/>
      <c r="B295" s="186"/>
      <c r="C295" s="137"/>
      <c r="D295" s="52"/>
      <c r="E295" s="53"/>
      <c r="F295" s="176"/>
      <c r="G295" s="177"/>
      <c r="H295" s="190"/>
      <c r="I295" s="191"/>
      <c r="J295" s="841"/>
      <c r="K295" s="205"/>
      <c r="L295" s="201"/>
      <c r="M295" s="202"/>
      <c r="N295" s="202"/>
      <c r="O295" s="202"/>
      <c r="P295" s="203"/>
      <c r="Q295" s="204"/>
      <c r="R295" s="203"/>
      <c r="S295" s="203"/>
      <c r="T295" s="205"/>
      <c r="U295" s="1240"/>
      <c r="V295" s="1241"/>
      <c r="W295" s="455"/>
    </row>
    <row r="296" spans="1:23" x14ac:dyDescent="0.25">
      <c r="A296" s="51"/>
      <c r="B296" s="186"/>
      <c r="C296" s="137"/>
      <c r="D296" s="52"/>
      <c r="E296" s="53"/>
      <c r="F296" s="176"/>
      <c r="G296" s="177"/>
      <c r="H296" s="190"/>
      <c r="I296" s="191"/>
      <c r="J296" s="841"/>
      <c r="K296" s="205"/>
      <c r="L296" s="201"/>
      <c r="M296" s="202"/>
      <c r="N296" s="202"/>
      <c r="O296" s="202"/>
      <c r="P296" s="203"/>
      <c r="Q296" s="204"/>
      <c r="R296" s="203"/>
      <c r="S296" s="203"/>
      <c r="T296" s="205"/>
      <c r="U296" s="1240"/>
      <c r="V296" s="1241"/>
      <c r="W296" s="455"/>
    </row>
    <row r="297" spans="1:23" x14ac:dyDescent="0.25">
      <c r="A297" s="51"/>
      <c r="B297" s="186"/>
      <c r="C297" s="137"/>
      <c r="D297" s="52"/>
      <c r="E297" s="53"/>
      <c r="F297" s="176"/>
      <c r="G297" s="177"/>
      <c r="H297" s="190"/>
      <c r="I297" s="191"/>
      <c r="J297" s="841"/>
      <c r="K297" s="205"/>
      <c r="L297" s="201"/>
      <c r="M297" s="202"/>
      <c r="N297" s="202"/>
      <c r="O297" s="202"/>
      <c r="P297" s="203"/>
      <c r="Q297" s="204"/>
      <c r="R297" s="203"/>
      <c r="S297" s="203"/>
      <c r="T297" s="205"/>
      <c r="U297" s="1240"/>
      <c r="V297" s="1241"/>
      <c r="W297" s="455"/>
    </row>
    <row r="298" spans="1:23" x14ac:dyDescent="0.25">
      <c r="A298" s="51"/>
      <c r="B298" s="186"/>
      <c r="C298" s="137"/>
      <c r="D298" s="52"/>
      <c r="E298" s="53"/>
      <c r="F298" s="176"/>
      <c r="G298" s="177"/>
      <c r="H298" s="190"/>
      <c r="I298" s="191"/>
      <c r="J298" s="841"/>
      <c r="K298" s="205"/>
      <c r="L298" s="201"/>
      <c r="M298" s="202"/>
      <c r="N298" s="202"/>
      <c r="O298" s="202"/>
      <c r="P298" s="203"/>
      <c r="Q298" s="204"/>
      <c r="R298" s="203"/>
      <c r="S298" s="203"/>
      <c r="T298" s="205"/>
      <c r="U298" s="1240"/>
      <c r="V298" s="1241"/>
      <c r="W298" s="455"/>
    </row>
    <row r="299" spans="1:23" x14ac:dyDescent="0.25">
      <c r="A299" s="51"/>
      <c r="B299" s="186"/>
      <c r="C299" s="137"/>
      <c r="D299" s="52"/>
      <c r="E299" s="53"/>
      <c r="F299" s="176"/>
      <c r="G299" s="177"/>
      <c r="H299" s="190"/>
      <c r="I299" s="191"/>
      <c r="J299" s="841"/>
      <c r="K299" s="205"/>
      <c r="L299" s="201"/>
      <c r="M299" s="202"/>
      <c r="N299" s="202"/>
      <c r="O299" s="202"/>
      <c r="P299" s="203"/>
      <c r="Q299" s="204"/>
      <c r="R299" s="203"/>
      <c r="S299" s="203"/>
      <c r="T299" s="205"/>
      <c r="U299" s="1240"/>
      <c r="V299" s="1241"/>
      <c r="W299" s="455"/>
    </row>
    <row r="300" spans="1:23" x14ac:dyDescent="0.25">
      <c r="A300" s="51"/>
      <c r="B300" s="186"/>
      <c r="C300" s="137"/>
      <c r="D300" s="52"/>
      <c r="E300" s="53"/>
      <c r="F300" s="176"/>
      <c r="G300" s="177"/>
      <c r="H300" s="190"/>
      <c r="I300" s="191"/>
      <c r="J300" s="841"/>
      <c r="K300" s="205"/>
      <c r="L300" s="201"/>
      <c r="M300" s="202"/>
      <c r="N300" s="202"/>
      <c r="O300" s="202"/>
      <c r="P300" s="203"/>
      <c r="Q300" s="204"/>
      <c r="R300" s="203"/>
      <c r="S300" s="203"/>
      <c r="T300" s="205"/>
      <c r="U300" s="1240"/>
      <c r="V300" s="1241"/>
      <c r="W300" s="455"/>
    </row>
    <row r="301" spans="1:23" x14ac:dyDescent="0.25">
      <c r="A301" s="51"/>
      <c r="B301" s="186"/>
      <c r="C301" s="137"/>
      <c r="D301" s="52"/>
      <c r="E301" s="53"/>
      <c r="F301" s="176"/>
      <c r="G301" s="177"/>
      <c r="H301" s="190"/>
      <c r="I301" s="191"/>
      <c r="J301" s="841"/>
      <c r="K301" s="205"/>
      <c r="L301" s="201"/>
      <c r="M301" s="202"/>
      <c r="N301" s="202"/>
      <c r="O301" s="202"/>
      <c r="P301" s="203"/>
      <c r="Q301" s="204"/>
      <c r="R301" s="203"/>
      <c r="S301" s="203"/>
      <c r="T301" s="205"/>
      <c r="U301" s="1240"/>
      <c r="V301" s="1241"/>
      <c r="W301" s="455"/>
    </row>
    <row r="302" spans="1:23" x14ac:dyDescent="0.25">
      <c r="A302" s="51"/>
      <c r="B302" s="186"/>
      <c r="C302" s="137"/>
      <c r="D302" s="52"/>
      <c r="E302" s="53"/>
      <c r="F302" s="176"/>
      <c r="G302" s="177"/>
      <c r="H302" s="190"/>
      <c r="I302" s="191"/>
      <c r="J302" s="841"/>
      <c r="K302" s="205"/>
      <c r="L302" s="201"/>
      <c r="M302" s="202"/>
      <c r="N302" s="202"/>
      <c r="O302" s="202"/>
      <c r="P302" s="203"/>
      <c r="Q302" s="204"/>
      <c r="R302" s="203"/>
      <c r="S302" s="203"/>
      <c r="T302" s="205"/>
      <c r="U302" s="1240"/>
      <c r="V302" s="1241"/>
      <c r="W302" s="455"/>
    </row>
    <row r="303" spans="1:23" x14ac:dyDescent="0.25">
      <c r="A303" s="51"/>
      <c r="B303" s="186"/>
      <c r="C303" s="137"/>
      <c r="D303" s="52"/>
      <c r="E303" s="53"/>
      <c r="F303" s="176"/>
      <c r="G303" s="177"/>
      <c r="H303" s="190"/>
      <c r="I303" s="191"/>
      <c r="J303" s="841"/>
      <c r="K303" s="205"/>
      <c r="L303" s="201"/>
      <c r="M303" s="202"/>
      <c r="N303" s="202"/>
      <c r="O303" s="202"/>
      <c r="P303" s="203"/>
      <c r="Q303" s="204"/>
      <c r="R303" s="203"/>
      <c r="S303" s="203"/>
      <c r="T303" s="205"/>
      <c r="U303" s="1240"/>
      <c r="V303" s="1241"/>
      <c r="W303" s="455"/>
    </row>
    <row r="304" spans="1:23" x14ac:dyDescent="0.25">
      <c r="A304" s="51"/>
      <c r="B304" s="186"/>
      <c r="C304" s="137"/>
      <c r="D304" s="52"/>
      <c r="E304" s="53"/>
      <c r="F304" s="176"/>
      <c r="G304" s="177"/>
      <c r="H304" s="190"/>
      <c r="I304" s="191"/>
      <c r="J304" s="841"/>
      <c r="K304" s="205"/>
      <c r="L304" s="201"/>
      <c r="M304" s="202"/>
      <c r="N304" s="202"/>
      <c r="O304" s="202"/>
      <c r="P304" s="203"/>
      <c r="Q304" s="204"/>
      <c r="R304" s="203"/>
      <c r="S304" s="203"/>
      <c r="T304" s="205"/>
      <c r="U304" s="1240"/>
      <c r="V304" s="1241"/>
      <c r="W304" s="455"/>
    </row>
    <row r="305" spans="1:23" x14ac:dyDescent="0.25">
      <c r="A305" s="51"/>
      <c r="B305" s="186"/>
      <c r="C305" s="137"/>
      <c r="D305" s="52"/>
      <c r="E305" s="53"/>
      <c r="F305" s="176"/>
      <c r="G305" s="177"/>
      <c r="H305" s="190"/>
      <c r="I305" s="191"/>
      <c r="J305" s="841"/>
      <c r="K305" s="205"/>
      <c r="L305" s="201"/>
      <c r="M305" s="202"/>
      <c r="N305" s="202"/>
      <c r="O305" s="202"/>
      <c r="P305" s="203"/>
      <c r="Q305" s="204"/>
      <c r="R305" s="203"/>
      <c r="S305" s="203"/>
      <c r="T305" s="205"/>
      <c r="U305" s="1240"/>
      <c r="V305" s="1241"/>
      <c r="W305" s="455"/>
    </row>
    <row r="306" spans="1:23" x14ac:dyDescent="0.25">
      <c r="A306" s="51"/>
      <c r="B306" s="186"/>
      <c r="C306" s="137"/>
      <c r="D306" s="52"/>
      <c r="E306" s="53"/>
      <c r="F306" s="176"/>
      <c r="G306" s="177"/>
      <c r="H306" s="190"/>
      <c r="I306" s="191"/>
      <c r="J306" s="841"/>
      <c r="K306" s="205"/>
      <c r="L306" s="201"/>
      <c r="M306" s="202"/>
      <c r="N306" s="202"/>
      <c r="O306" s="202"/>
      <c r="P306" s="203"/>
      <c r="Q306" s="204"/>
      <c r="R306" s="203"/>
      <c r="S306" s="203"/>
      <c r="T306" s="205"/>
      <c r="U306" s="1240"/>
      <c r="V306" s="1241"/>
      <c r="W306" s="455"/>
    </row>
    <row r="307" spans="1:23" x14ac:dyDescent="0.25">
      <c r="A307" s="51"/>
      <c r="B307" s="186"/>
      <c r="C307" s="137"/>
      <c r="D307" s="52"/>
      <c r="E307" s="53"/>
      <c r="F307" s="176"/>
      <c r="G307" s="177"/>
      <c r="H307" s="190"/>
      <c r="I307" s="191"/>
      <c r="J307" s="841"/>
      <c r="K307" s="205"/>
      <c r="L307" s="201"/>
      <c r="M307" s="202"/>
      <c r="N307" s="202"/>
      <c r="O307" s="202"/>
      <c r="P307" s="203"/>
      <c r="Q307" s="204"/>
      <c r="R307" s="203"/>
      <c r="S307" s="203"/>
      <c r="T307" s="205"/>
      <c r="U307" s="1240"/>
      <c r="V307" s="1241"/>
      <c r="W307" s="455"/>
    </row>
    <row r="308" spans="1:23" x14ac:dyDescent="0.25">
      <c r="A308" s="51"/>
      <c r="B308" s="186"/>
      <c r="C308" s="137"/>
      <c r="D308" s="52"/>
      <c r="E308" s="53"/>
      <c r="F308" s="176"/>
      <c r="G308" s="177"/>
      <c r="H308" s="190"/>
      <c r="I308" s="191"/>
      <c r="J308" s="841"/>
      <c r="K308" s="205"/>
      <c r="L308" s="201"/>
      <c r="M308" s="202"/>
      <c r="N308" s="202"/>
      <c r="O308" s="202"/>
      <c r="P308" s="203"/>
      <c r="Q308" s="204"/>
      <c r="R308" s="203"/>
      <c r="S308" s="203"/>
      <c r="T308" s="205"/>
      <c r="U308" s="1240"/>
      <c r="V308" s="1241"/>
      <c r="W308" s="455"/>
    </row>
    <row r="309" spans="1:23" x14ac:dyDescent="0.25">
      <c r="A309" s="51"/>
      <c r="B309" s="186"/>
      <c r="C309" s="137"/>
      <c r="D309" s="52"/>
      <c r="E309" s="53"/>
      <c r="F309" s="176"/>
      <c r="G309" s="177"/>
      <c r="H309" s="190"/>
      <c r="I309" s="191"/>
      <c r="J309" s="841"/>
      <c r="K309" s="205"/>
      <c r="L309" s="201"/>
      <c r="M309" s="202"/>
      <c r="N309" s="202"/>
      <c r="O309" s="202"/>
      <c r="P309" s="203"/>
      <c r="Q309" s="204"/>
      <c r="R309" s="203"/>
      <c r="S309" s="203"/>
      <c r="T309" s="205"/>
      <c r="U309" s="1240"/>
      <c r="V309" s="1241"/>
      <c r="W309" s="455"/>
    </row>
    <row r="310" spans="1:23" x14ac:dyDescent="0.25">
      <c r="A310" s="51"/>
      <c r="B310" s="186"/>
      <c r="C310" s="137"/>
      <c r="D310" s="52"/>
      <c r="E310" s="53"/>
      <c r="F310" s="176"/>
      <c r="G310" s="177"/>
      <c r="H310" s="190"/>
      <c r="I310" s="191"/>
      <c r="J310" s="841"/>
      <c r="K310" s="205"/>
      <c r="L310" s="201"/>
      <c r="M310" s="202"/>
      <c r="N310" s="202"/>
      <c r="O310" s="202"/>
      <c r="P310" s="203"/>
      <c r="Q310" s="204"/>
      <c r="R310" s="203"/>
      <c r="S310" s="203"/>
      <c r="T310" s="205"/>
      <c r="U310" s="1240"/>
      <c r="V310" s="1241"/>
      <c r="W310" s="455"/>
    </row>
    <row r="311" spans="1:23" x14ac:dyDescent="0.25">
      <c r="A311" s="51"/>
      <c r="B311" s="186"/>
      <c r="C311" s="137"/>
      <c r="D311" s="52"/>
      <c r="E311" s="53"/>
      <c r="F311" s="176"/>
      <c r="G311" s="177"/>
      <c r="H311" s="190"/>
      <c r="I311" s="191"/>
      <c r="J311" s="841"/>
      <c r="K311" s="205"/>
      <c r="L311" s="201"/>
      <c r="M311" s="202"/>
      <c r="N311" s="202"/>
      <c r="O311" s="202"/>
      <c r="P311" s="203"/>
      <c r="Q311" s="204"/>
      <c r="R311" s="203"/>
      <c r="S311" s="203"/>
      <c r="T311" s="205"/>
      <c r="U311" s="1240"/>
      <c r="V311" s="1241"/>
      <c r="W311" s="455"/>
    </row>
    <row r="312" spans="1:23" x14ac:dyDescent="0.25">
      <c r="A312" s="51"/>
      <c r="B312" s="186"/>
      <c r="C312" s="137"/>
      <c r="D312" s="52"/>
      <c r="E312" s="53"/>
      <c r="F312" s="176"/>
      <c r="G312" s="177"/>
      <c r="H312" s="190"/>
      <c r="I312" s="191"/>
      <c r="J312" s="841"/>
      <c r="K312" s="205"/>
      <c r="L312" s="201"/>
      <c r="M312" s="202"/>
      <c r="N312" s="202"/>
      <c r="O312" s="202"/>
      <c r="P312" s="203"/>
      <c r="Q312" s="204"/>
      <c r="R312" s="203"/>
      <c r="S312" s="203"/>
      <c r="T312" s="205"/>
      <c r="U312" s="1240"/>
      <c r="V312" s="1241"/>
      <c r="W312" s="455"/>
    </row>
    <row r="313" spans="1:23" x14ac:dyDescent="0.25">
      <c r="A313" s="51"/>
      <c r="B313" s="186"/>
      <c r="C313" s="137"/>
      <c r="D313" s="52"/>
      <c r="E313" s="53"/>
      <c r="F313" s="176"/>
      <c r="G313" s="177"/>
      <c r="H313" s="190"/>
      <c r="I313" s="191"/>
      <c r="J313" s="841"/>
      <c r="K313" s="205"/>
      <c r="L313" s="201"/>
      <c r="M313" s="202"/>
      <c r="N313" s="202"/>
      <c r="O313" s="202"/>
      <c r="P313" s="203"/>
      <c r="Q313" s="204"/>
      <c r="R313" s="203"/>
      <c r="S313" s="203"/>
      <c r="T313" s="205"/>
      <c r="U313" s="1240"/>
      <c r="V313" s="1241"/>
      <c r="W313" s="455"/>
    </row>
    <row r="314" spans="1:23" x14ac:dyDescent="0.25">
      <c r="A314" s="51"/>
      <c r="B314" s="186"/>
      <c r="C314" s="137"/>
      <c r="D314" s="52"/>
      <c r="E314" s="53"/>
      <c r="F314" s="176"/>
      <c r="G314" s="177"/>
      <c r="H314" s="190"/>
      <c r="I314" s="191"/>
      <c r="J314" s="841"/>
      <c r="K314" s="205"/>
      <c r="L314" s="201"/>
      <c r="M314" s="202"/>
      <c r="N314" s="202"/>
      <c r="O314" s="202"/>
      <c r="P314" s="203"/>
      <c r="Q314" s="204"/>
      <c r="R314" s="203"/>
      <c r="S314" s="203"/>
      <c r="T314" s="205"/>
      <c r="U314" s="1240"/>
      <c r="V314" s="1241"/>
      <c r="W314" s="455"/>
    </row>
    <row r="315" spans="1:23" x14ac:dyDescent="0.25">
      <c r="A315" s="51"/>
      <c r="B315" s="186"/>
      <c r="C315" s="137"/>
      <c r="D315" s="52"/>
      <c r="E315" s="53"/>
      <c r="F315" s="176"/>
      <c r="G315" s="177"/>
      <c r="H315" s="190"/>
      <c r="I315" s="191"/>
      <c r="J315" s="841"/>
      <c r="K315" s="205"/>
      <c r="L315" s="201"/>
      <c r="M315" s="202"/>
      <c r="N315" s="202"/>
      <c r="O315" s="202"/>
      <c r="P315" s="203"/>
      <c r="Q315" s="204"/>
      <c r="R315" s="203"/>
      <c r="S315" s="203"/>
      <c r="T315" s="205"/>
      <c r="U315" s="1240"/>
      <c r="V315" s="1241"/>
      <c r="W315" s="455"/>
    </row>
    <row r="316" spans="1:23" x14ac:dyDescent="0.25">
      <c r="A316" s="51"/>
      <c r="B316" s="186"/>
      <c r="C316" s="137"/>
      <c r="D316" s="52"/>
      <c r="E316" s="53"/>
      <c r="F316" s="176"/>
      <c r="G316" s="177"/>
      <c r="H316" s="190"/>
      <c r="I316" s="191"/>
      <c r="J316" s="841"/>
      <c r="K316" s="205"/>
      <c r="L316" s="201"/>
      <c r="M316" s="202"/>
      <c r="N316" s="202"/>
      <c r="O316" s="202"/>
      <c r="P316" s="203"/>
      <c r="Q316" s="204"/>
      <c r="R316" s="203"/>
      <c r="S316" s="203"/>
      <c r="T316" s="205"/>
      <c r="U316" s="1240"/>
      <c r="V316" s="1241"/>
      <c r="W316" s="455"/>
    </row>
    <row r="317" spans="1:23" x14ac:dyDescent="0.25">
      <c r="A317" s="51"/>
      <c r="B317" s="186"/>
      <c r="C317" s="137"/>
      <c r="D317" s="52"/>
      <c r="E317" s="53"/>
      <c r="F317" s="176"/>
      <c r="G317" s="177"/>
      <c r="H317" s="190"/>
      <c r="I317" s="191"/>
      <c r="J317" s="841"/>
      <c r="K317" s="205"/>
      <c r="L317" s="201"/>
      <c r="M317" s="202"/>
      <c r="N317" s="202"/>
      <c r="O317" s="202"/>
      <c r="P317" s="203"/>
      <c r="Q317" s="204"/>
      <c r="R317" s="203"/>
      <c r="S317" s="203"/>
      <c r="T317" s="205"/>
      <c r="U317" s="1240"/>
      <c r="V317" s="1241"/>
      <c r="W317" s="455"/>
    </row>
    <row r="318" spans="1:23" x14ac:dyDescent="0.25">
      <c r="A318" s="51"/>
      <c r="B318" s="186"/>
      <c r="C318" s="137"/>
      <c r="D318" s="52"/>
      <c r="E318" s="53"/>
      <c r="F318" s="176"/>
      <c r="G318" s="177"/>
      <c r="H318" s="190"/>
      <c r="I318" s="191"/>
      <c r="J318" s="841"/>
      <c r="K318" s="205"/>
      <c r="L318" s="201"/>
      <c r="M318" s="202"/>
      <c r="N318" s="202"/>
      <c r="O318" s="202"/>
      <c r="P318" s="203"/>
      <c r="Q318" s="204"/>
      <c r="R318" s="203"/>
      <c r="S318" s="203"/>
      <c r="T318" s="205"/>
      <c r="U318" s="1240"/>
      <c r="V318" s="1241"/>
      <c r="W318" s="455"/>
    </row>
    <row r="319" spans="1:23" x14ac:dyDescent="0.25">
      <c r="A319" s="51"/>
      <c r="B319" s="186"/>
      <c r="C319" s="137"/>
      <c r="D319" s="52"/>
      <c r="E319" s="53"/>
      <c r="F319" s="176"/>
      <c r="G319" s="177"/>
      <c r="H319" s="190"/>
      <c r="I319" s="191"/>
      <c r="J319" s="841"/>
      <c r="K319" s="205"/>
      <c r="L319" s="201"/>
      <c r="M319" s="202"/>
      <c r="N319" s="202"/>
      <c r="O319" s="202"/>
      <c r="P319" s="203"/>
      <c r="Q319" s="204"/>
      <c r="R319" s="203"/>
      <c r="S319" s="203"/>
      <c r="T319" s="205"/>
      <c r="U319" s="1240"/>
      <c r="V319" s="1241"/>
      <c r="W319" s="455"/>
    </row>
    <row r="320" spans="1:23" x14ac:dyDescent="0.25">
      <c r="A320" s="51"/>
      <c r="B320" s="186"/>
      <c r="C320" s="137"/>
      <c r="D320" s="52"/>
      <c r="E320" s="53"/>
      <c r="F320" s="176"/>
      <c r="G320" s="177"/>
      <c r="H320" s="190"/>
      <c r="I320" s="191"/>
      <c r="J320" s="841"/>
      <c r="K320" s="205"/>
      <c r="L320" s="201"/>
      <c r="M320" s="202"/>
      <c r="N320" s="202"/>
      <c r="O320" s="202"/>
      <c r="P320" s="203"/>
      <c r="Q320" s="204"/>
      <c r="R320" s="203"/>
      <c r="S320" s="203"/>
      <c r="T320" s="205"/>
      <c r="U320" s="1240"/>
      <c r="V320" s="1241"/>
      <c r="W320" s="455"/>
    </row>
    <row r="321" spans="1:23" x14ac:dyDescent="0.25">
      <c r="A321" s="51"/>
      <c r="B321" s="186"/>
      <c r="C321" s="137"/>
      <c r="D321" s="52"/>
      <c r="E321" s="53"/>
      <c r="F321" s="176"/>
      <c r="G321" s="177"/>
      <c r="H321" s="190"/>
      <c r="I321" s="191"/>
      <c r="J321" s="841"/>
      <c r="K321" s="205"/>
      <c r="L321" s="201"/>
      <c r="M321" s="202"/>
      <c r="N321" s="202"/>
      <c r="O321" s="202"/>
      <c r="P321" s="203"/>
      <c r="Q321" s="204"/>
      <c r="R321" s="203"/>
      <c r="S321" s="203"/>
      <c r="T321" s="205"/>
      <c r="U321" s="1240"/>
      <c r="V321" s="1241"/>
      <c r="W321" s="455"/>
    </row>
    <row r="322" spans="1:23" x14ac:dyDescent="0.25">
      <c r="A322" s="51"/>
      <c r="B322" s="186"/>
      <c r="C322" s="137"/>
      <c r="D322" s="52"/>
      <c r="E322" s="53"/>
      <c r="F322" s="176"/>
      <c r="G322" s="177"/>
      <c r="H322" s="190"/>
      <c r="I322" s="191"/>
      <c r="J322" s="841"/>
      <c r="K322" s="205"/>
      <c r="L322" s="201"/>
      <c r="M322" s="202"/>
      <c r="N322" s="202"/>
      <c r="O322" s="202"/>
      <c r="P322" s="203"/>
      <c r="Q322" s="204"/>
      <c r="R322" s="203"/>
      <c r="S322" s="203"/>
      <c r="T322" s="205"/>
      <c r="U322" s="1240"/>
      <c r="V322" s="1241"/>
      <c r="W322" s="455"/>
    </row>
    <row r="323" spans="1:23" x14ac:dyDescent="0.25">
      <c r="A323" s="51"/>
      <c r="B323" s="186"/>
      <c r="C323" s="137"/>
      <c r="D323" s="52"/>
      <c r="E323" s="53"/>
      <c r="F323" s="176"/>
      <c r="G323" s="177"/>
      <c r="H323" s="190"/>
      <c r="I323" s="191"/>
      <c r="J323" s="841"/>
      <c r="K323" s="205"/>
      <c r="L323" s="201"/>
      <c r="M323" s="202"/>
      <c r="N323" s="202"/>
      <c r="O323" s="202"/>
      <c r="P323" s="203"/>
      <c r="Q323" s="204"/>
      <c r="R323" s="203"/>
      <c r="S323" s="203"/>
      <c r="T323" s="205"/>
      <c r="U323" s="1240"/>
      <c r="V323" s="1241"/>
      <c r="W323" s="455"/>
    </row>
    <row r="324" spans="1:23" x14ac:dyDescent="0.25">
      <c r="A324" s="51"/>
      <c r="B324" s="186"/>
      <c r="C324" s="137"/>
      <c r="D324" s="52"/>
      <c r="E324" s="53"/>
      <c r="F324" s="176"/>
      <c r="G324" s="177"/>
      <c r="H324" s="190"/>
      <c r="I324" s="191"/>
      <c r="J324" s="841"/>
      <c r="K324" s="205"/>
      <c r="L324" s="201"/>
      <c r="M324" s="202"/>
      <c r="N324" s="202"/>
      <c r="O324" s="202"/>
      <c r="P324" s="203"/>
      <c r="Q324" s="204"/>
      <c r="R324" s="203"/>
      <c r="S324" s="203"/>
      <c r="T324" s="205"/>
      <c r="U324" s="1240"/>
      <c r="V324" s="1241"/>
      <c r="W324" s="455"/>
    </row>
    <row r="325" spans="1:23" x14ac:dyDescent="0.25">
      <c r="A325" s="51"/>
      <c r="B325" s="186"/>
      <c r="C325" s="137"/>
      <c r="D325" s="52"/>
      <c r="E325" s="53"/>
      <c r="F325" s="176"/>
      <c r="G325" s="177"/>
      <c r="H325" s="190"/>
      <c r="I325" s="191"/>
      <c r="J325" s="841"/>
      <c r="K325" s="205"/>
      <c r="L325" s="201"/>
      <c r="M325" s="202"/>
      <c r="N325" s="202"/>
      <c r="O325" s="202"/>
      <c r="P325" s="203"/>
      <c r="Q325" s="204"/>
      <c r="R325" s="203"/>
      <c r="S325" s="203"/>
      <c r="T325" s="205"/>
      <c r="U325" s="1240"/>
      <c r="V325" s="1241"/>
      <c r="W325" s="455"/>
    </row>
    <row r="326" spans="1:23" x14ac:dyDescent="0.25">
      <c r="A326" s="51"/>
      <c r="B326" s="186"/>
      <c r="C326" s="137"/>
      <c r="D326" s="52"/>
      <c r="E326" s="53"/>
      <c r="F326" s="176"/>
      <c r="G326" s="177"/>
      <c r="H326" s="190"/>
      <c r="I326" s="191"/>
      <c r="J326" s="841"/>
      <c r="K326" s="205"/>
      <c r="L326" s="201"/>
      <c r="M326" s="202"/>
      <c r="N326" s="202"/>
      <c r="O326" s="202"/>
      <c r="P326" s="203"/>
      <c r="Q326" s="204"/>
      <c r="R326" s="203"/>
      <c r="S326" s="203"/>
      <c r="T326" s="205"/>
      <c r="U326" s="1240"/>
      <c r="V326" s="1241"/>
      <c r="W326" s="455"/>
    </row>
    <row r="327" spans="1:23" x14ac:dyDescent="0.25">
      <c r="A327" s="51"/>
      <c r="B327" s="186"/>
      <c r="C327" s="137"/>
      <c r="D327" s="52"/>
      <c r="E327" s="53"/>
      <c r="F327" s="176"/>
      <c r="G327" s="177"/>
      <c r="H327" s="190"/>
      <c r="I327" s="191"/>
      <c r="J327" s="841"/>
      <c r="K327" s="205"/>
      <c r="L327" s="201"/>
      <c r="M327" s="202"/>
      <c r="N327" s="202"/>
      <c r="O327" s="202"/>
      <c r="P327" s="203"/>
      <c r="Q327" s="204"/>
      <c r="R327" s="203"/>
      <c r="S327" s="203"/>
      <c r="T327" s="205"/>
      <c r="U327" s="1240"/>
      <c r="V327" s="1241"/>
      <c r="W327" s="455"/>
    </row>
    <row r="328" spans="1:23" x14ac:dyDescent="0.25">
      <c r="A328" s="51"/>
      <c r="B328" s="186"/>
      <c r="C328" s="137"/>
      <c r="D328" s="52"/>
      <c r="E328" s="53"/>
      <c r="F328" s="176"/>
      <c r="G328" s="177"/>
      <c r="H328" s="190"/>
      <c r="I328" s="191"/>
      <c r="J328" s="841"/>
      <c r="K328" s="205"/>
      <c r="L328" s="201"/>
      <c r="M328" s="202"/>
      <c r="N328" s="202"/>
      <c r="O328" s="202"/>
      <c r="P328" s="203"/>
      <c r="Q328" s="204"/>
      <c r="R328" s="203"/>
      <c r="S328" s="203"/>
      <c r="T328" s="205"/>
      <c r="U328" s="1240"/>
      <c r="V328" s="1241"/>
      <c r="W328" s="455"/>
    </row>
    <row r="329" spans="1:23" x14ac:dyDescent="0.25">
      <c r="A329" s="51"/>
      <c r="B329" s="186"/>
      <c r="C329" s="137"/>
      <c r="D329" s="52"/>
      <c r="E329" s="53"/>
      <c r="F329" s="176"/>
      <c r="G329" s="177"/>
      <c r="H329" s="190"/>
      <c r="I329" s="191"/>
      <c r="J329" s="841"/>
      <c r="K329" s="205"/>
      <c r="L329" s="201"/>
      <c r="M329" s="202"/>
      <c r="N329" s="202"/>
      <c r="O329" s="202"/>
      <c r="P329" s="203"/>
      <c r="Q329" s="204"/>
      <c r="R329" s="203"/>
      <c r="S329" s="203"/>
      <c r="T329" s="205"/>
      <c r="U329" s="1240"/>
      <c r="V329" s="1241"/>
      <c r="W329" s="455"/>
    </row>
    <row r="330" spans="1:23" x14ac:dyDescent="0.25">
      <c r="A330" s="51"/>
      <c r="B330" s="186"/>
      <c r="C330" s="137"/>
      <c r="D330" s="52"/>
      <c r="E330" s="53"/>
      <c r="F330" s="176"/>
      <c r="G330" s="177"/>
      <c r="H330" s="190"/>
      <c r="I330" s="191"/>
      <c r="J330" s="841"/>
      <c r="K330" s="205"/>
      <c r="L330" s="201"/>
      <c r="M330" s="202"/>
      <c r="N330" s="202"/>
      <c r="O330" s="202"/>
      <c r="P330" s="203"/>
      <c r="Q330" s="204"/>
      <c r="R330" s="203"/>
      <c r="S330" s="203"/>
      <c r="T330" s="205"/>
      <c r="U330" s="1240"/>
      <c r="V330" s="1241"/>
      <c r="W330" s="455"/>
    </row>
    <row r="331" spans="1:23" x14ac:dyDescent="0.25">
      <c r="A331" s="51"/>
      <c r="B331" s="186"/>
      <c r="C331" s="137"/>
      <c r="D331" s="52"/>
      <c r="E331" s="53"/>
      <c r="F331" s="176"/>
      <c r="G331" s="177"/>
      <c r="H331" s="190"/>
      <c r="I331" s="191"/>
      <c r="J331" s="841"/>
      <c r="K331" s="205"/>
      <c r="L331" s="201"/>
      <c r="M331" s="202"/>
      <c r="N331" s="202"/>
      <c r="O331" s="202"/>
      <c r="P331" s="203"/>
      <c r="Q331" s="204"/>
      <c r="R331" s="203"/>
      <c r="S331" s="203"/>
      <c r="T331" s="205"/>
      <c r="U331" s="1240"/>
      <c r="V331" s="1241"/>
      <c r="W331" s="455"/>
    </row>
    <row r="332" spans="1:23" x14ac:dyDescent="0.25">
      <c r="A332" s="51"/>
      <c r="B332" s="186"/>
      <c r="C332" s="137"/>
      <c r="D332" s="52"/>
      <c r="E332" s="53"/>
      <c r="F332" s="176"/>
      <c r="G332" s="177"/>
      <c r="H332" s="190"/>
      <c r="I332" s="191"/>
      <c r="J332" s="841"/>
      <c r="K332" s="205"/>
      <c r="L332" s="201"/>
      <c r="M332" s="202"/>
      <c r="N332" s="202"/>
      <c r="O332" s="202"/>
      <c r="P332" s="203"/>
      <c r="Q332" s="204"/>
      <c r="R332" s="203"/>
      <c r="S332" s="203"/>
      <c r="T332" s="205"/>
      <c r="U332" s="1240"/>
      <c r="V332" s="1241"/>
      <c r="W332" s="455"/>
    </row>
    <row r="333" spans="1:23" x14ac:dyDescent="0.25">
      <c r="A333" s="51"/>
      <c r="B333" s="186"/>
      <c r="C333" s="137"/>
      <c r="D333" s="52"/>
      <c r="E333" s="53"/>
      <c r="F333" s="176"/>
      <c r="G333" s="177"/>
      <c r="H333" s="190"/>
      <c r="I333" s="191"/>
      <c r="J333" s="841"/>
      <c r="K333" s="205"/>
      <c r="L333" s="201"/>
      <c r="M333" s="202"/>
      <c r="N333" s="202"/>
      <c r="O333" s="202"/>
      <c r="P333" s="203"/>
      <c r="Q333" s="204"/>
      <c r="R333" s="203"/>
      <c r="S333" s="203"/>
      <c r="T333" s="205"/>
      <c r="U333" s="1240"/>
      <c r="V333" s="1241"/>
      <c r="W333" s="455"/>
    </row>
    <row r="334" spans="1:23" x14ac:dyDescent="0.25">
      <c r="A334" s="51"/>
      <c r="B334" s="186"/>
      <c r="C334" s="137"/>
      <c r="D334" s="52"/>
      <c r="E334" s="53"/>
      <c r="F334" s="176"/>
      <c r="G334" s="177"/>
      <c r="H334" s="190"/>
      <c r="I334" s="191"/>
      <c r="J334" s="841"/>
      <c r="K334" s="205"/>
      <c r="L334" s="201"/>
      <c r="M334" s="202"/>
      <c r="N334" s="202"/>
      <c r="O334" s="202"/>
      <c r="P334" s="203"/>
      <c r="Q334" s="204"/>
      <c r="R334" s="203"/>
      <c r="S334" s="203"/>
      <c r="T334" s="205"/>
      <c r="U334" s="1240"/>
      <c r="V334" s="1241"/>
      <c r="W334" s="455"/>
    </row>
    <row r="335" spans="1:23" x14ac:dyDescent="0.25">
      <c r="A335" s="51"/>
      <c r="B335" s="186"/>
      <c r="C335" s="137"/>
      <c r="D335" s="52"/>
      <c r="E335" s="53"/>
      <c r="F335" s="176"/>
      <c r="G335" s="177"/>
      <c r="H335" s="190"/>
      <c r="I335" s="191"/>
      <c r="J335" s="841"/>
      <c r="K335" s="205"/>
      <c r="L335" s="201"/>
      <c r="M335" s="202"/>
      <c r="N335" s="202"/>
      <c r="O335" s="202"/>
      <c r="P335" s="203"/>
      <c r="Q335" s="204"/>
      <c r="R335" s="203"/>
      <c r="S335" s="203"/>
      <c r="T335" s="205"/>
      <c r="U335" s="1240"/>
      <c r="V335" s="1241"/>
      <c r="W335" s="455"/>
    </row>
    <row r="336" spans="1:23" x14ac:dyDescent="0.25">
      <c r="A336" s="51"/>
      <c r="B336" s="186"/>
      <c r="C336" s="137"/>
      <c r="D336" s="52"/>
      <c r="E336" s="53"/>
      <c r="F336" s="176"/>
      <c r="G336" s="177"/>
      <c r="H336" s="190"/>
      <c r="I336" s="191"/>
      <c r="J336" s="841"/>
      <c r="K336" s="205"/>
      <c r="L336" s="201"/>
      <c r="M336" s="202"/>
      <c r="N336" s="202"/>
      <c r="O336" s="202"/>
      <c r="P336" s="203"/>
      <c r="Q336" s="204"/>
      <c r="R336" s="203"/>
      <c r="S336" s="203"/>
      <c r="T336" s="205"/>
      <c r="U336" s="1240"/>
      <c r="V336" s="1241"/>
      <c r="W336" s="455"/>
    </row>
    <row r="337" spans="1:23" x14ac:dyDescent="0.25">
      <c r="A337" s="51"/>
      <c r="B337" s="186"/>
      <c r="C337" s="137"/>
      <c r="D337" s="52"/>
      <c r="E337" s="53"/>
      <c r="F337" s="176"/>
      <c r="G337" s="177"/>
      <c r="H337" s="190"/>
      <c r="I337" s="191"/>
      <c r="J337" s="841"/>
      <c r="K337" s="205"/>
      <c r="L337" s="201"/>
      <c r="M337" s="202"/>
      <c r="N337" s="202"/>
      <c r="O337" s="202"/>
      <c r="P337" s="203"/>
      <c r="Q337" s="204"/>
      <c r="R337" s="203"/>
      <c r="S337" s="203"/>
      <c r="T337" s="205"/>
      <c r="U337" s="1240"/>
      <c r="V337" s="1241"/>
      <c r="W337" s="455"/>
    </row>
    <row r="338" spans="1:23" x14ac:dyDescent="0.25">
      <c r="A338" s="51"/>
      <c r="B338" s="186"/>
      <c r="C338" s="137"/>
      <c r="D338" s="52"/>
      <c r="E338" s="53"/>
      <c r="F338" s="176"/>
      <c r="G338" s="177"/>
      <c r="H338" s="190"/>
      <c r="I338" s="191"/>
      <c r="J338" s="841"/>
      <c r="K338" s="205"/>
      <c r="L338" s="201"/>
      <c r="M338" s="202"/>
      <c r="N338" s="202"/>
      <c r="O338" s="202"/>
      <c r="P338" s="203"/>
      <c r="Q338" s="204"/>
      <c r="R338" s="203"/>
      <c r="S338" s="203"/>
      <c r="T338" s="205"/>
      <c r="U338" s="1240"/>
      <c r="V338" s="1241"/>
      <c r="W338" s="455"/>
    </row>
    <row r="339" spans="1:23" x14ac:dyDescent="0.25">
      <c r="A339" s="51"/>
      <c r="B339" s="186"/>
      <c r="C339" s="137"/>
      <c r="D339" s="52"/>
      <c r="E339" s="53"/>
      <c r="F339" s="176"/>
      <c r="G339" s="177"/>
      <c r="H339" s="190"/>
      <c r="I339" s="191"/>
      <c r="J339" s="841"/>
      <c r="K339" s="205"/>
      <c r="L339" s="201"/>
      <c r="M339" s="202"/>
      <c r="N339" s="202"/>
      <c r="O339" s="202"/>
      <c r="P339" s="203"/>
      <c r="Q339" s="204"/>
      <c r="R339" s="203"/>
      <c r="S339" s="203"/>
      <c r="T339" s="205"/>
      <c r="U339" s="1240"/>
      <c r="V339" s="1241"/>
      <c r="W339" s="455"/>
    </row>
    <row r="340" spans="1:23" x14ac:dyDescent="0.25">
      <c r="A340" s="51"/>
      <c r="B340" s="186"/>
      <c r="C340" s="137"/>
      <c r="D340" s="52"/>
      <c r="E340" s="53"/>
      <c r="F340" s="176"/>
      <c r="G340" s="177"/>
      <c r="H340" s="190"/>
      <c r="I340" s="191"/>
      <c r="J340" s="841"/>
      <c r="K340" s="205"/>
      <c r="L340" s="201"/>
      <c r="M340" s="202"/>
      <c r="N340" s="202"/>
      <c r="O340" s="202"/>
      <c r="P340" s="203"/>
      <c r="Q340" s="204"/>
      <c r="R340" s="203"/>
      <c r="S340" s="203"/>
      <c r="T340" s="205"/>
      <c r="U340" s="1240"/>
      <c r="V340" s="1241"/>
      <c r="W340" s="455"/>
    </row>
    <row r="341" spans="1:23" x14ac:dyDescent="0.25">
      <c r="A341" s="51"/>
      <c r="B341" s="186"/>
      <c r="C341" s="137"/>
      <c r="D341" s="52"/>
      <c r="E341" s="53"/>
      <c r="F341" s="176"/>
      <c r="G341" s="177"/>
      <c r="H341" s="190"/>
      <c r="I341" s="191"/>
      <c r="J341" s="841"/>
      <c r="K341" s="205"/>
      <c r="L341" s="201"/>
      <c r="M341" s="202"/>
      <c r="N341" s="202"/>
      <c r="O341" s="202"/>
      <c r="P341" s="203"/>
      <c r="Q341" s="204"/>
      <c r="R341" s="203"/>
      <c r="S341" s="203"/>
      <c r="T341" s="205"/>
      <c r="U341" s="1240"/>
      <c r="V341" s="1241"/>
      <c r="W341" s="455"/>
    </row>
    <row r="342" spans="1:23" x14ac:dyDescent="0.25">
      <c r="A342" s="51"/>
      <c r="B342" s="186"/>
      <c r="C342" s="137"/>
      <c r="D342" s="52"/>
      <c r="E342" s="53"/>
      <c r="F342" s="176"/>
      <c r="G342" s="177"/>
      <c r="H342" s="190"/>
      <c r="I342" s="191"/>
      <c r="J342" s="841"/>
      <c r="K342" s="205"/>
      <c r="L342" s="201"/>
      <c r="M342" s="202"/>
      <c r="N342" s="202"/>
      <c r="O342" s="202"/>
      <c r="P342" s="203"/>
      <c r="Q342" s="204"/>
      <c r="R342" s="203"/>
      <c r="S342" s="203"/>
      <c r="T342" s="205"/>
      <c r="U342" s="1240"/>
      <c r="V342" s="1241"/>
      <c r="W342" s="455"/>
    </row>
    <row r="343" spans="1:23" x14ac:dyDescent="0.25">
      <c r="A343" s="51"/>
      <c r="B343" s="186"/>
      <c r="C343" s="137"/>
      <c r="D343" s="52"/>
      <c r="E343" s="53"/>
      <c r="F343" s="176"/>
      <c r="G343" s="177"/>
      <c r="H343" s="190"/>
      <c r="I343" s="191"/>
      <c r="J343" s="841"/>
      <c r="K343" s="205"/>
      <c r="L343" s="201"/>
      <c r="M343" s="202"/>
      <c r="N343" s="202"/>
      <c r="O343" s="202"/>
      <c r="P343" s="203"/>
      <c r="Q343" s="204"/>
      <c r="R343" s="203"/>
      <c r="S343" s="203"/>
      <c r="T343" s="205"/>
      <c r="U343" s="1240"/>
      <c r="V343" s="1241"/>
      <c r="W343" s="455"/>
    </row>
    <row r="344" spans="1:23" x14ac:dyDescent="0.25">
      <c r="A344" s="51"/>
      <c r="B344" s="186"/>
      <c r="C344" s="137"/>
      <c r="D344" s="52"/>
      <c r="E344" s="53"/>
      <c r="F344" s="176"/>
      <c r="G344" s="177"/>
      <c r="H344" s="190"/>
      <c r="I344" s="191"/>
      <c r="J344" s="841"/>
      <c r="K344" s="205"/>
      <c r="L344" s="201"/>
      <c r="M344" s="202"/>
      <c r="N344" s="202"/>
      <c r="O344" s="202"/>
      <c r="P344" s="203"/>
      <c r="Q344" s="204"/>
      <c r="R344" s="203"/>
      <c r="S344" s="203"/>
      <c r="T344" s="205"/>
      <c r="U344" s="1240"/>
      <c r="V344" s="1241"/>
      <c r="W344" s="455"/>
    </row>
    <row r="345" spans="1:23" x14ac:dyDescent="0.25">
      <c r="A345" s="51"/>
      <c r="B345" s="186"/>
      <c r="C345" s="137"/>
      <c r="D345" s="52"/>
      <c r="E345" s="53"/>
      <c r="F345" s="176"/>
      <c r="G345" s="177"/>
      <c r="H345" s="190"/>
      <c r="I345" s="191"/>
      <c r="J345" s="841"/>
      <c r="K345" s="205"/>
      <c r="L345" s="201"/>
      <c r="M345" s="202"/>
      <c r="N345" s="202"/>
      <c r="O345" s="202"/>
      <c r="P345" s="203"/>
      <c r="Q345" s="204"/>
      <c r="R345" s="203"/>
      <c r="S345" s="203"/>
      <c r="T345" s="205"/>
      <c r="U345" s="1240"/>
      <c r="V345" s="1241"/>
      <c r="W345" s="455"/>
    </row>
    <row r="346" spans="1:23" x14ac:dyDescent="0.25">
      <c r="A346" s="51"/>
      <c r="B346" s="186"/>
      <c r="C346" s="137"/>
      <c r="D346" s="52"/>
      <c r="E346" s="53"/>
      <c r="F346" s="176"/>
      <c r="G346" s="177"/>
      <c r="H346" s="190"/>
      <c r="I346" s="191"/>
      <c r="J346" s="841"/>
      <c r="K346" s="205"/>
      <c r="L346" s="201"/>
      <c r="M346" s="202"/>
      <c r="N346" s="202"/>
      <c r="O346" s="202"/>
      <c r="P346" s="203"/>
      <c r="Q346" s="204"/>
      <c r="R346" s="203"/>
      <c r="S346" s="203"/>
      <c r="T346" s="205"/>
      <c r="U346" s="1240"/>
      <c r="V346" s="1241"/>
      <c r="W346" s="455"/>
    </row>
    <row r="347" spans="1:23" x14ac:dyDescent="0.25">
      <c r="A347" s="51"/>
      <c r="B347" s="186"/>
      <c r="C347" s="137"/>
      <c r="D347" s="52"/>
      <c r="E347" s="53"/>
      <c r="F347" s="176"/>
      <c r="G347" s="177"/>
      <c r="H347" s="190"/>
      <c r="I347" s="191"/>
      <c r="J347" s="841"/>
      <c r="K347" s="205"/>
      <c r="L347" s="201"/>
      <c r="M347" s="202"/>
      <c r="N347" s="202"/>
      <c r="O347" s="202"/>
      <c r="P347" s="203"/>
      <c r="Q347" s="204"/>
      <c r="R347" s="203"/>
      <c r="S347" s="203"/>
      <c r="T347" s="205"/>
      <c r="U347" s="1240"/>
      <c r="V347" s="1241"/>
      <c r="W347" s="455"/>
    </row>
    <row r="348" spans="1:23" x14ac:dyDescent="0.25">
      <c r="A348" s="51"/>
      <c r="B348" s="186"/>
      <c r="C348" s="137"/>
      <c r="D348" s="52"/>
      <c r="E348" s="53"/>
      <c r="F348" s="176"/>
      <c r="G348" s="177"/>
      <c r="H348" s="190"/>
      <c r="I348" s="191"/>
      <c r="J348" s="841"/>
      <c r="K348" s="205"/>
      <c r="L348" s="201"/>
      <c r="M348" s="202"/>
      <c r="N348" s="202"/>
      <c r="O348" s="202"/>
      <c r="P348" s="203"/>
      <c r="Q348" s="204"/>
      <c r="R348" s="203"/>
      <c r="S348" s="203"/>
      <c r="T348" s="205"/>
      <c r="U348" s="1240"/>
      <c r="V348" s="1241"/>
      <c r="W348" s="455"/>
    </row>
    <row r="349" spans="1:23" x14ac:dyDescent="0.25">
      <c r="A349" s="51"/>
      <c r="B349" s="186"/>
      <c r="C349" s="137"/>
      <c r="D349" s="52"/>
      <c r="E349" s="53"/>
      <c r="F349" s="176"/>
      <c r="G349" s="177"/>
      <c r="H349" s="190"/>
      <c r="I349" s="191"/>
      <c r="J349" s="841"/>
      <c r="K349" s="205"/>
      <c r="L349" s="201"/>
      <c r="M349" s="202"/>
      <c r="N349" s="202"/>
      <c r="O349" s="202"/>
      <c r="P349" s="203"/>
      <c r="Q349" s="204"/>
      <c r="R349" s="203"/>
      <c r="S349" s="203"/>
      <c r="T349" s="205"/>
      <c r="U349" s="1240"/>
      <c r="V349" s="1241"/>
      <c r="W349" s="455"/>
    </row>
    <row r="350" spans="1:23" ht="15.75" thickBot="1" x14ac:dyDescent="0.3">
      <c r="A350" s="54"/>
      <c r="B350" s="187"/>
      <c r="C350" s="138"/>
      <c r="D350" s="55"/>
      <c r="E350" s="56"/>
      <c r="F350" s="178"/>
      <c r="G350" s="179"/>
      <c r="H350" s="192"/>
      <c r="I350" s="193"/>
      <c r="J350" s="842"/>
      <c r="K350" s="211"/>
      <c r="L350" s="207"/>
      <c r="M350" s="208"/>
      <c r="N350" s="208"/>
      <c r="O350" s="208"/>
      <c r="P350" s="209"/>
      <c r="Q350" s="210"/>
      <c r="R350" s="209"/>
      <c r="S350" s="209"/>
      <c r="T350" s="211"/>
      <c r="U350" s="1242"/>
      <c r="V350" s="1243"/>
      <c r="W350" s="456"/>
    </row>
  </sheetData>
  <sheetProtection algorithmName="SHA-512" hashValue="rx2mYStnhd2ekMZ7kA1VM6qygig4qUfYAYaeu+MIatv6Nb6RXf41MXSA+d9w3Z6hfcq8mSqkWcq0Y5wJyISyQA==" saltValue="MqxLsxT2vMZV3+HH0W4uDg==" spinCount="100000" sheet="1" objects="1" scenarios="1"/>
  <mergeCells count="359">
    <mergeCell ref="U347:V347"/>
    <mergeCell ref="U348:V348"/>
    <mergeCell ref="U349:V349"/>
    <mergeCell ref="U350:V350"/>
    <mergeCell ref="U342:V342"/>
    <mergeCell ref="U343:V343"/>
    <mergeCell ref="U344:V344"/>
    <mergeCell ref="U345:V345"/>
    <mergeCell ref="U346:V346"/>
    <mergeCell ref="U337:V337"/>
    <mergeCell ref="U338:V338"/>
    <mergeCell ref="U339:V339"/>
    <mergeCell ref="U340:V340"/>
    <mergeCell ref="U341:V341"/>
    <mergeCell ref="U332:V332"/>
    <mergeCell ref="U333:V333"/>
    <mergeCell ref="U334:V334"/>
    <mergeCell ref="U335:V335"/>
    <mergeCell ref="U336:V336"/>
    <mergeCell ref="U327:V327"/>
    <mergeCell ref="U328:V328"/>
    <mergeCell ref="U329:V329"/>
    <mergeCell ref="U330:V330"/>
    <mergeCell ref="U331:V331"/>
    <mergeCell ref="U322:V322"/>
    <mergeCell ref="U323:V323"/>
    <mergeCell ref="U324:V324"/>
    <mergeCell ref="U325:V325"/>
    <mergeCell ref="U326:V326"/>
    <mergeCell ref="U317:V317"/>
    <mergeCell ref="U318:V318"/>
    <mergeCell ref="U319:V319"/>
    <mergeCell ref="U320:V320"/>
    <mergeCell ref="U321:V321"/>
    <mergeCell ref="U312:V312"/>
    <mergeCell ref="U313:V313"/>
    <mergeCell ref="U314:V314"/>
    <mergeCell ref="U315:V315"/>
    <mergeCell ref="U316:V316"/>
    <mergeCell ref="U307:V307"/>
    <mergeCell ref="U308:V308"/>
    <mergeCell ref="U309:V309"/>
    <mergeCell ref="U310:V310"/>
    <mergeCell ref="U311:V311"/>
    <mergeCell ref="U302:V302"/>
    <mergeCell ref="U303:V303"/>
    <mergeCell ref="U304:V304"/>
    <mergeCell ref="U305:V305"/>
    <mergeCell ref="U306:V306"/>
    <mergeCell ref="U297:V297"/>
    <mergeCell ref="U298:V298"/>
    <mergeCell ref="U299:V299"/>
    <mergeCell ref="U300:V300"/>
    <mergeCell ref="U301:V301"/>
    <mergeCell ref="U292:V292"/>
    <mergeCell ref="U293:V293"/>
    <mergeCell ref="U294:V294"/>
    <mergeCell ref="U295:V295"/>
    <mergeCell ref="U296:V296"/>
    <mergeCell ref="U287:V287"/>
    <mergeCell ref="U288:V288"/>
    <mergeCell ref="U289:V289"/>
    <mergeCell ref="U290:V290"/>
    <mergeCell ref="U291:V291"/>
    <mergeCell ref="U282:V282"/>
    <mergeCell ref="U283:V283"/>
    <mergeCell ref="U284:V284"/>
    <mergeCell ref="U285:V285"/>
    <mergeCell ref="U286:V286"/>
    <mergeCell ref="U277:V277"/>
    <mergeCell ref="U278:V278"/>
    <mergeCell ref="U279:V279"/>
    <mergeCell ref="U280:V280"/>
    <mergeCell ref="U281:V281"/>
    <mergeCell ref="U272:V272"/>
    <mergeCell ref="U273:V273"/>
    <mergeCell ref="U274:V274"/>
    <mergeCell ref="U275:V275"/>
    <mergeCell ref="U276:V276"/>
    <mergeCell ref="U267:V267"/>
    <mergeCell ref="U268:V268"/>
    <mergeCell ref="U269:V269"/>
    <mergeCell ref="U270:V270"/>
    <mergeCell ref="U271:V271"/>
    <mergeCell ref="U262:V262"/>
    <mergeCell ref="U263:V263"/>
    <mergeCell ref="U264:V264"/>
    <mergeCell ref="U265:V265"/>
    <mergeCell ref="U266:V266"/>
    <mergeCell ref="U257:V257"/>
    <mergeCell ref="U258:V258"/>
    <mergeCell ref="U259:V259"/>
    <mergeCell ref="U260:V260"/>
    <mergeCell ref="U261:V261"/>
    <mergeCell ref="U252:V252"/>
    <mergeCell ref="U253:V253"/>
    <mergeCell ref="U254:V254"/>
    <mergeCell ref="U255:V255"/>
    <mergeCell ref="U256:V256"/>
    <mergeCell ref="U247:V247"/>
    <mergeCell ref="U248:V248"/>
    <mergeCell ref="U249:V249"/>
    <mergeCell ref="U250:V250"/>
    <mergeCell ref="U251:V251"/>
    <mergeCell ref="U242:V242"/>
    <mergeCell ref="U243:V243"/>
    <mergeCell ref="U244:V244"/>
    <mergeCell ref="U245:V245"/>
    <mergeCell ref="U246:V246"/>
    <mergeCell ref="U237:V237"/>
    <mergeCell ref="U238:V238"/>
    <mergeCell ref="U239:V239"/>
    <mergeCell ref="U240:V240"/>
    <mergeCell ref="U241:V241"/>
    <mergeCell ref="U232:V232"/>
    <mergeCell ref="U233:V233"/>
    <mergeCell ref="U234:V234"/>
    <mergeCell ref="U235:V235"/>
    <mergeCell ref="U236:V236"/>
    <mergeCell ref="U227:V227"/>
    <mergeCell ref="U228:V228"/>
    <mergeCell ref="U229:V229"/>
    <mergeCell ref="U230:V230"/>
    <mergeCell ref="U231:V231"/>
    <mergeCell ref="U222:V222"/>
    <mergeCell ref="U223:V223"/>
    <mergeCell ref="U224:V224"/>
    <mergeCell ref="U225:V225"/>
    <mergeCell ref="U226:V226"/>
    <mergeCell ref="U217:V217"/>
    <mergeCell ref="U218:V218"/>
    <mergeCell ref="U219:V219"/>
    <mergeCell ref="U220:V220"/>
    <mergeCell ref="U221:V221"/>
    <mergeCell ref="U212:V212"/>
    <mergeCell ref="U213:V213"/>
    <mergeCell ref="U214:V214"/>
    <mergeCell ref="U215:V215"/>
    <mergeCell ref="U216:V216"/>
    <mergeCell ref="U207:V207"/>
    <mergeCell ref="U208:V208"/>
    <mergeCell ref="U209:V209"/>
    <mergeCell ref="U210:V210"/>
    <mergeCell ref="U211:V211"/>
    <mergeCell ref="U202:V202"/>
    <mergeCell ref="U203:V203"/>
    <mergeCell ref="U204:V204"/>
    <mergeCell ref="U205:V205"/>
    <mergeCell ref="U206:V206"/>
    <mergeCell ref="U197:V197"/>
    <mergeCell ref="U198:V198"/>
    <mergeCell ref="U199:V199"/>
    <mergeCell ref="U200:V200"/>
    <mergeCell ref="U201:V201"/>
    <mergeCell ref="U192:V192"/>
    <mergeCell ref="U193:V193"/>
    <mergeCell ref="U194:V194"/>
    <mergeCell ref="U195:V195"/>
    <mergeCell ref="U196:V196"/>
    <mergeCell ref="U187:V187"/>
    <mergeCell ref="U188:V188"/>
    <mergeCell ref="U189:V189"/>
    <mergeCell ref="U190:V190"/>
    <mergeCell ref="U191:V191"/>
    <mergeCell ref="U182:V182"/>
    <mergeCell ref="U183:V183"/>
    <mergeCell ref="U184:V184"/>
    <mergeCell ref="U185:V185"/>
    <mergeCell ref="U186:V186"/>
    <mergeCell ref="U177:V177"/>
    <mergeCell ref="U178:V178"/>
    <mergeCell ref="U179:V179"/>
    <mergeCell ref="U180:V180"/>
    <mergeCell ref="U181:V181"/>
    <mergeCell ref="U172:V172"/>
    <mergeCell ref="U173:V173"/>
    <mergeCell ref="U174:V174"/>
    <mergeCell ref="U175:V175"/>
    <mergeCell ref="U176:V176"/>
    <mergeCell ref="U167:V167"/>
    <mergeCell ref="U168:V168"/>
    <mergeCell ref="U169:V169"/>
    <mergeCell ref="U170:V170"/>
    <mergeCell ref="U171:V171"/>
    <mergeCell ref="U162:V162"/>
    <mergeCell ref="U163:V163"/>
    <mergeCell ref="U164:V164"/>
    <mergeCell ref="U165:V165"/>
    <mergeCell ref="U166:V166"/>
    <mergeCell ref="U157:V157"/>
    <mergeCell ref="U158:V158"/>
    <mergeCell ref="U159:V159"/>
    <mergeCell ref="U160:V160"/>
    <mergeCell ref="U161:V161"/>
    <mergeCell ref="U152:V152"/>
    <mergeCell ref="U153:V153"/>
    <mergeCell ref="U154:V154"/>
    <mergeCell ref="U155:V155"/>
    <mergeCell ref="U156:V156"/>
    <mergeCell ref="U147:V147"/>
    <mergeCell ref="U148:V148"/>
    <mergeCell ref="U149:V149"/>
    <mergeCell ref="U150:V150"/>
    <mergeCell ref="U151:V151"/>
    <mergeCell ref="U142:V142"/>
    <mergeCell ref="U143:V143"/>
    <mergeCell ref="U144:V144"/>
    <mergeCell ref="U145:V145"/>
    <mergeCell ref="U146:V146"/>
    <mergeCell ref="U137:V137"/>
    <mergeCell ref="U138:V138"/>
    <mergeCell ref="U139:V139"/>
    <mergeCell ref="U140:V140"/>
    <mergeCell ref="U141:V141"/>
    <mergeCell ref="U132:V132"/>
    <mergeCell ref="U133:V133"/>
    <mergeCell ref="U134:V134"/>
    <mergeCell ref="U135:V135"/>
    <mergeCell ref="U136:V136"/>
    <mergeCell ref="U127:V127"/>
    <mergeCell ref="U128:V128"/>
    <mergeCell ref="U129:V129"/>
    <mergeCell ref="U130:V130"/>
    <mergeCell ref="U131:V131"/>
    <mergeCell ref="U122:V122"/>
    <mergeCell ref="U123:V123"/>
    <mergeCell ref="U124:V124"/>
    <mergeCell ref="U125:V125"/>
    <mergeCell ref="U126:V126"/>
    <mergeCell ref="U117:V117"/>
    <mergeCell ref="U118:V118"/>
    <mergeCell ref="U119:V119"/>
    <mergeCell ref="U120:V120"/>
    <mergeCell ref="U121:V121"/>
    <mergeCell ref="U112:V112"/>
    <mergeCell ref="U113:V113"/>
    <mergeCell ref="U114:V114"/>
    <mergeCell ref="U115:V115"/>
    <mergeCell ref="U116:V116"/>
    <mergeCell ref="U107:V107"/>
    <mergeCell ref="U108:V108"/>
    <mergeCell ref="U109:V109"/>
    <mergeCell ref="U110:V110"/>
    <mergeCell ref="U111:V111"/>
    <mergeCell ref="U102:V102"/>
    <mergeCell ref="U103:V103"/>
    <mergeCell ref="U104:V104"/>
    <mergeCell ref="U105:V105"/>
    <mergeCell ref="U106:V106"/>
    <mergeCell ref="U97:V97"/>
    <mergeCell ref="U98:V98"/>
    <mergeCell ref="U99:V99"/>
    <mergeCell ref="U100:V100"/>
    <mergeCell ref="U101:V101"/>
    <mergeCell ref="U92:V92"/>
    <mergeCell ref="U93:V93"/>
    <mergeCell ref="U94:V94"/>
    <mergeCell ref="U95:V95"/>
    <mergeCell ref="U96:V96"/>
    <mergeCell ref="U87:V87"/>
    <mergeCell ref="U88:V88"/>
    <mergeCell ref="U89:V89"/>
    <mergeCell ref="U90:V90"/>
    <mergeCell ref="U91:V91"/>
    <mergeCell ref="U82:V82"/>
    <mergeCell ref="U83:V83"/>
    <mergeCell ref="U84:V84"/>
    <mergeCell ref="U85:V85"/>
    <mergeCell ref="U86:V86"/>
    <mergeCell ref="U77:V77"/>
    <mergeCell ref="U78:V78"/>
    <mergeCell ref="U79:V79"/>
    <mergeCell ref="U80:V80"/>
    <mergeCell ref="U81:V81"/>
    <mergeCell ref="U72:V72"/>
    <mergeCell ref="U73:V73"/>
    <mergeCell ref="U74:V74"/>
    <mergeCell ref="U75:V75"/>
    <mergeCell ref="U76:V76"/>
    <mergeCell ref="U67:V67"/>
    <mergeCell ref="U68:V68"/>
    <mergeCell ref="U69:V69"/>
    <mergeCell ref="U70:V70"/>
    <mergeCell ref="U71:V71"/>
    <mergeCell ref="U62:V62"/>
    <mergeCell ref="U63:V63"/>
    <mergeCell ref="U64:V64"/>
    <mergeCell ref="U65:V65"/>
    <mergeCell ref="U66:V66"/>
    <mergeCell ref="U57:V57"/>
    <mergeCell ref="U58:V58"/>
    <mergeCell ref="U59:V59"/>
    <mergeCell ref="U60:V60"/>
    <mergeCell ref="U61:V61"/>
    <mergeCell ref="U52:V52"/>
    <mergeCell ref="U53:V53"/>
    <mergeCell ref="U54:V54"/>
    <mergeCell ref="U55:V55"/>
    <mergeCell ref="U56:V56"/>
    <mergeCell ref="U47:V47"/>
    <mergeCell ref="U48:V48"/>
    <mergeCell ref="U49:V49"/>
    <mergeCell ref="U50:V50"/>
    <mergeCell ref="U51:V51"/>
    <mergeCell ref="U42:V42"/>
    <mergeCell ref="U43:V43"/>
    <mergeCell ref="U44:V44"/>
    <mergeCell ref="U45:V45"/>
    <mergeCell ref="U46:V46"/>
    <mergeCell ref="U37:V37"/>
    <mergeCell ref="U38:V38"/>
    <mergeCell ref="U39:V39"/>
    <mergeCell ref="U40:V40"/>
    <mergeCell ref="U41:V41"/>
    <mergeCell ref="U32:V32"/>
    <mergeCell ref="U33:V33"/>
    <mergeCell ref="U34:V34"/>
    <mergeCell ref="U35:V35"/>
    <mergeCell ref="U36:V36"/>
    <mergeCell ref="U27:V27"/>
    <mergeCell ref="U28:V28"/>
    <mergeCell ref="U29:V29"/>
    <mergeCell ref="U30:V30"/>
    <mergeCell ref="U31:V31"/>
    <mergeCell ref="U22:V22"/>
    <mergeCell ref="U23:V23"/>
    <mergeCell ref="U24:V24"/>
    <mergeCell ref="U25:V25"/>
    <mergeCell ref="U26:V26"/>
    <mergeCell ref="U17:V17"/>
    <mergeCell ref="U18:V18"/>
    <mergeCell ref="U19:V19"/>
    <mergeCell ref="U20:V20"/>
    <mergeCell ref="U21:V21"/>
    <mergeCell ref="U12:W12"/>
    <mergeCell ref="U13:V16"/>
    <mergeCell ref="W13:W15"/>
    <mergeCell ref="J9:N9"/>
    <mergeCell ref="P9:S9"/>
    <mergeCell ref="J10:N10"/>
    <mergeCell ref="P10:S10"/>
    <mergeCell ref="J12:P12"/>
    <mergeCell ref="Q12:T12"/>
    <mergeCell ref="J13:K13"/>
    <mergeCell ref="Q13:Q14"/>
    <mergeCell ref="R13:R14"/>
    <mergeCell ref="L13:P13"/>
    <mergeCell ref="S13:S14"/>
    <mergeCell ref="T13:T14"/>
    <mergeCell ref="A9:I9"/>
    <mergeCell ref="A10:I10"/>
    <mergeCell ref="C12:I12"/>
    <mergeCell ref="C13:C14"/>
    <mergeCell ref="H13:H14"/>
    <mergeCell ref="I13:I14"/>
    <mergeCell ref="A12:A15"/>
    <mergeCell ref="B12:B15"/>
    <mergeCell ref="D13:E13"/>
    <mergeCell ref="F13:G13"/>
  </mergeCells>
  <conditionalFormatting sqref="D17:D350">
    <cfRule type="expression" dxfId="141" priority="53">
      <formula>AND(H17&gt;0,ISBLANK(D17))</formula>
    </cfRule>
  </conditionalFormatting>
  <conditionalFormatting sqref="H17:H350">
    <cfRule type="expression" dxfId="140" priority="51">
      <formula>AND(D17&gt;0,ISBLANK(H17))</formula>
    </cfRule>
  </conditionalFormatting>
  <conditionalFormatting sqref="I17:I350">
    <cfRule type="expression" dxfId="139" priority="44">
      <formula>AND(F17&gt;0,ISBLANK(I17))</formula>
    </cfRule>
  </conditionalFormatting>
  <conditionalFormatting sqref="F17:F350">
    <cfRule type="expression" dxfId="138" priority="43">
      <formula>AND(I17&gt;0,ISBLANK(F17))</formula>
    </cfRule>
  </conditionalFormatting>
  <conditionalFormatting sqref="D197:D239">
    <cfRule type="expression" dxfId="137" priority="42">
      <formula>AND(H197&gt;0,ISBLANK(D197))</formula>
    </cfRule>
  </conditionalFormatting>
  <conditionalFormatting sqref="H197:H239">
    <cfRule type="expression" dxfId="136" priority="41">
      <formula>AND(D197&gt;0,ISBLANK(H197))</formula>
    </cfRule>
  </conditionalFormatting>
  <conditionalFormatting sqref="A197:A239">
    <cfRule type="expression" dxfId="135" priority="39">
      <formula>IF(AND(NOT(ISBLANK(C197)),ISBLANK(A197)),TRUE,FALSE)</formula>
    </cfRule>
    <cfRule type="expression" dxfId="134" priority="40">
      <formula>IF(AND(NOT(ISBLANK(B197)),ISBLANK(A197)),TRUE,FALSE)</formula>
    </cfRule>
  </conditionalFormatting>
  <conditionalFormatting sqref="B197:B239">
    <cfRule type="expression" dxfId="133" priority="37">
      <formula>IF(AND(NOT(ISBLANK(A197)),ISBLANK(B197)),TRUE,FALSE)</formula>
    </cfRule>
    <cfRule type="expression" dxfId="132" priority="38">
      <formula>IF(AND(NOT(ISBLANK(C197)),ISBLANK(B197)),TRUE,FALSE)</formula>
    </cfRule>
  </conditionalFormatting>
  <conditionalFormatting sqref="C197:C239">
    <cfRule type="expression" dxfId="131" priority="35">
      <formula>IF(AND(NOT(ISBLANK(A197)),ISBLANK(C197)),TRUE,FALSE)</formula>
    </cfRule>
    <cfRule type="expression" dxfId="130" priority="36">
      <formula>IF(AND(NOT(ISBLANK(B197)),ISBLANK(C197)),TRUE,FALSE)</formula>
    </cfRule>
  </conditionalFormatting>
  <conditionalFormatting sqref="I197:I239">
    <cfRule type="expression" dxfId="129" priority="34">
      <formula>AND(F197&gt;0,ISBLANK(I197))</formula>
    </cfRule>
  </conditionalFormatting>
  <conditionalFormatting sqref="F197:F239">
    <cfRule type="expression" dxfId="128" priority="33">
      <formula>AND(I197&gt;0,ISBLANK(F197))</formula>
    </cfRule>
  </conditionalFormatting>
  <conditionalFormatting sqref="D240:D282">
    <cfRule type="expression" dxfId="127" priority="32">
      <formula>AND(H240&gt;0,ISBLANK(D240))</formula>
    </cfRule>
  </conditionalFormatting>
  <conditionalFormatting sqref="H240:H282">
    <cfRule type="expression" dxfId="126" priority="31">
      <formula>AND(D240&gt;0,ISBLANK(H240))</formula>
    </cfRule>
  </conditionalFormatting>
  <conditionalFormatting sqref="A240:A282">
    <cfRule type="expression" dxfId="125" priority="29">
      <formula>IF(AND(NOT(ISBLANK(C240)),ISBLANK(A240)),TRUE,FALSE)</formula>
    </cfRule>
    <cfRule type="expression" dxfId="124" priority="30">
      <formula>IF(AND(NOT(ISBLANK(B240)),ISBLANK(A240)),TRUE,FALSE)</formula>
    </cfRule>
  </conditionalFormatting>
  <conditionalFormatting sqref="B240:B282">
    <cfRule type="expression" dxfId="123" priority="27">
      <formula>IF(AND(NOT(ISBLANK(A240)),ISBLANK(B240)),TRUE,FALSE)</formula>
    </cfRule>
    <cfRule type="expression" dxfId="122" priority="28">
      <formula>IF(AND(NOT(ISBLANK(C240)),ISBLANK(B240)),TRUE,FALSE)</formula>
    </cfRule>
  </conditionalFormatting>
  <conditionalFormatting sqref="C240:C282">
    <cfRule type="expression" dxfId="121" priority="25">
      <formula>IF(AND(NOT(ISBLANK(A240)),ISBLANK(C240)),TRUE,FALSE)</formula>
    </cfRule>
    <cfRule type="expression" dxfId="120" priority="26">
      <formula>IF(AND(NOT(ISBLANK(B240)),ISBLANK(C240)),TRUE,FALSE)</formula>
    </cfRule>
  </conditionalFormatting>
  <conditionalFormatting sqref="I240:I282">
    <cfRule type="expression" dxfId="119" priority="24">
      <formula>AND(F240&gt;0,ISBLANK(I240))</formula>
    </cfRule>
  </conditionalFormatting>
  <conditionalFormatting sqref="F240:F282">
    <cfRule type="expression" dxfId="118" priority="23">
      <formula>AND(I240&gt;0,ISBLANK(F240))</formula>
    </cfRule>
  </conditionalFormatting>
  <conditionalFormatting sqref="D283:D325">
    <cfRule type="expression" dxfId="117" priority="22">
      <formula>AND(H283&gt;0,ISBLANK(D283))</formula>
    </cfRule>
  </conditionalFormatting>
  <conditionalFormatting sqref="H283:H325">
    <cfRule type="expression" dxfId="116" priority="21">
      <formula>AND(D283&gt;0,ISBLANK(H283))</formula>
    </cfRule>
  </conditionalFormatting>
  <conditionalFormatting sqref="A283:A325">
    <cfRule type="expression" dxfId="115" priority="19">
      <formula>IF(AND(NOT(ISBLANK(C283)),ISBLANK(A283)),TRUE,FALSE)</formula>
    </cfRule>
    <cfRule type="expression" dxfId="114" priority="20">
      <formula>IF(AND(NOT(ISBLANK(B283)),ISBLANK(A283)),TRUE,FALSE)</formula>
    </cfRule>
  </conditionalFormatting>
  <conditionalFormatting sqref="B283:B325">
    <cfRule type="expression" dxfId="113" priority="17">
      <formula>IF(AND(NOT(ISBLANK(A283)),ISBLANK(B283)),TRUE,FALSE)</formula>
    </cfRule>
    <cfRule type="expression" dxfId="112" priority="18">
      <formula>IF(AND(NOT(ISBLANK(C283)),ISBLANK(B283)),TRUE,FALSE)</formula>
    </cfRule>
  </conditionalFormatting>
  <conditionalFormatting sqref="C283:C325">
    <cfRule type="expression" dxfId="111" priority="15">
      <formula>IF(AND(NOT(ISBLANK(A283)),ISBLANK(C283)),TRUE,FALSE)</formula>
    </cfRule>
    <cfRule type="expression" dxfId="110" priority="16">
      <formula>IF(AND(NOT(ISBLANK(B283)),ISBLANK(C283)),TRUE,FALSE)</formula>
    </cfRule>
  </conditionalFormatting>
  <conditionalFormatting sqref="I283:I325">
    <cfRule type="expression" dxfId="109" priority="14">
      <formula>AND(F283&gt;0,ISBLANK(I283))</formula>
    </cfRule>
  </conditionalFormatting>
  <conditionalFormatting sqref="F283:F325">
    <cfRule type="expression" dxfId="108" priority="13">
      <formula>AND(I283&gt;0,ISBLANK(F283))</formula>
    </cfRule>
  </conditionalFormatting>
  <conditionalFormatting sqref="B17:B350">
    <cfRule type="expression" dxfId="107" priority="47">
      <formula>IF(AND(NOT(ISBLANK(A17)),ISBLANK(B17)),TRUE,FALSE)</formula>
    </cfRule>
    <cfRule type="expression" dxfId="106" priority="48">
      <formula>IF(AND(NOT(ISBLANK(C17)),ISBLANK(B17)),TRUE,FALSE)</formula>
    </cfRule>
  </conditionalFormatting>
  <conditionalFormatting sqref="A17:A350">
    <cfRule type="expression" dxfId="105" priority="49">
      <formula>IF(AND(NOT(ISBLANK(C17)),ISBLANK(A17)),TRUE,FALSE)</formula>
    </cfRule>
    <cfRule type="expression" dxfId="104" priority="50">
      <formula>IF(AND(NOT(ISBLANK(B17)),ISBLANK(A17)),TRUE,FALSE)</formula>
    </cfRule>
  </conditionalFormatting>
  <conditionalFormatting sqref="C17:C350">
    <cfRule type="expression" dxfId="103" priority="45">
      <formula>IF(AND(NOT(ISBLANK(A17)),ISBLANK(C17)),TRUE,FALSE)</formula>
    </cfRule>
    <cfRule type="expression" dxfId="102" priority="46">
      <formula>IF(AND(NOT(ISBLANK(B17)),ISBLANK(C17)),TRUE,FALSE)</formula>
    </cfRule>
  </conditionalFormatting>
  <conditionalFormatting sqref="J1:J1048576 K1:K1048576 R1:R1048576">
    <cfRule type="expression" dxfId="101" priority="2">
      <formula>AND($D1&lt;&gt;"",$H1&lt;&gt;"",$J1="",$K1="",$R1="",$L1="",$M1="",$N1="",$O1="")</formula>
    </cfRule>
  </conditionalFormatting>
  <conditionalFormatting sqref="L1:P1048576 R1:R1048576">
    <cfRule type="expression" dxfId="100" priority="1">
      <formula>AND($F1&lt;&gt;"",$I1&lt;&gt;"",$J1="",$K1="",$L1="",$M1="",$N1="",$O1="",$P1="",$R1="")</formula>
    </cfRule>
  </conditionalFormatting>
  <dataValidations count="6">
    <dataValidation type="whole" operator="greaterThanOrEqual" allowBlank="1" showInputMessage="1" showErrorMessage="1" error="Please enter a whole number greater than or equal to 0." sqref="J17:T350" xr:uid="{00000000-0002-0000-0B00-000000000000}">
      <formula1>0</formula1>
    </dataValidation>
    <dataValidation type="decimal" operator="greaterThanOrEqual" allowBlank="1" showInputMessage="1" showErrorMessage="1" error="Please enter a number greater than or equal to 0.0." sqref="C17:E350 H17:I350" xr:uid="{00000000-0002-0000-0B00-000001000000}">
      <formula1>0</formula1>
    </dataValidation>
    <dataValidation type="decimal" operator="greaterThanOrEqual" allowBlank="1" showInputMessage="1" showErrorMessage="1" error="Please enter a dollar amount greater than or equal to $0.00." sqref="F17:G350" xr:uid="{00000000-0002-0000-0B00-000002000000}">
      <formula1>0</formula1>
    </dataValidation>
    <dataValidation type="list" allowBlank="1" showErrorMessage="1" error="Please select from the drop-down menu." sqref="B17:B350" xr:uid="{00000000-0002-0000-0B00-000003000000}">
      <formula1>ListGender</formula1>
    </dataValidation>
    <dataValidation type="decimal" operator="greaterThanOrEqual" allowBlank="1" showInputMessage="1" showErrorMessage="1" error="Please enter a percentage between 0.0% and 100.0%." sqref="W17:W350" xr:uid="{00000000-0002-0000-0B00-000004000000}">
      <formula1>0</formula1>
    </dataValidation>
    <dataValidation type="list" allowBlank="1" showInputMessage="1" sqref="A17:A350" xr:uid="{00000000-0002-0000-0B00-000005000000}">
      <formula1>ListManagement</formula1>
    </dataValidation>
  </dataValidations>
  <pageMargins left="0.7" right="0.7" top="0.75" bottom="0.75" header="0.3" footer="0.3"/>
  <pageSetup paperSize="5" scale="53"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V68"/>
  <sheetViews>
    <sheetView topLeftCell="A40" workbookViewId="0">
      <selection activeCell="I29" sqref="I29"/>
    </sheetView>
  </sheetViews>
  <sheetFormatPr defaultColWidth="9.140625" defaultRowHeight="15" x14ac:dyDescent="0.25"/>
  <cols>
    <col min="1" max="1" width="13.7109375" style="87" customWidth="1"/>
    <col min="2" max="2" width="10.7109375" style="87" customWidth="1"/>
    <col min="3" max="3" width="2.85546875" style="170" customWidth="1"/>
    <col min="4" max="4" width="10.7109375" style="87" customWidth="1"/>
    <col min="5" max="5" width="9.140625" style="87" customWidth="1"/>
    <col min="6" max="9" width="10.7109375" style="87" customWidth="1"/>
    <col min="10" max="10" width="2.85546875" style="87" hidden="1" customWidth="1"/>
    <col min="11" max="13" width="10.7109375" style="87" hidden="1" customWidth="1"/>
    <col min="14" max="14" width="9.140625" style="87"/>
    <col min="15" max="15" width="40.7109375" style="87" customWidth="1"/>
    <col min="16" max="21" width="10.7109375" style="87" customWidth="1"/>
    <col min="22" max="16384" width="9.140625" style="87"/>
  </cols>
  <sheetData>
    <row r="1" spans="1:22" s="85" customFormat="1" ht="15" customHeight="1" x14ac:dyDescent="0.25">
      <c r="C1" s="167"/>
    </row>
    <row r="2" spans="1:22" s="85" customFormat="1" ht="15" customHeight="1" x14ac:dyDescent="0.25">
      <c r="C2" s="167"/>
    </row>
    <row r="3" spans="1:22" s="85" customFormat="1" ht="15" customHeight="1" x14ac:dyDescent="0.25">
      <c r="C3" s="167"/>
    </row>
    <row r="4" spans="1:22" s="85" customFormat="1" ht="15" customHeight="1" x14ac:dyDescent="0.25">
      <c r="C4" s="167"/>
    </row>
    <row r="5" spans="1:22" s="85" customFormat="1" ht="15" customHeight="1" x14ac:dyDescent="0.25">
      <c r="C5" s="167"/>
    </row>
    <row r="6" spans="1:22" s="85" customFormat="1" ht="15" customHeight="1" x14ac:dyDescent="0.25">
      <c r="C6" s="167"/>
    </row>
    <row r="7" spans="1:22" s="85" customFormat="1" ht="15" hidden="1" customHeight="1" x14ac:dyDescent="0.25">
      <c r="C7" s="167"/>
    </row>
    <row r="8" spans="1:22" s="85" customFormat="1" ht="15" hidden="1" customHeight="1" x14ac:dyDescent="0.25">
      <c r="C8" s="167"/>
    </row>
    <row r="9" spans="1:22" ht="18.75" x14ac:dyDescent="0.25">
      <c r="A9" s="1172" t="s">
        <v>364</v>
      </c>
      <c r="B9" s="1172"/>
      <c r="C9" s="1172"/>
      <c r="D9" s="1172"/>
      <c r="E9" s="1172"/>
      <c r="F9" s="1172"/>
      <c r="G9" s="1172"/>
      <c r="H9" s="1172"/>
      <c r="I9" s="1172"/>
      <c r="J9" s="1172"/>
      <c r="K9" s="1172"/>
      <c r="L9" s="1172"/>
      <c r="M9" s="1172"/>
      <c r="N9" s="86"/>
      <c r="O9" s="86"/>
      <c r="P9" s="86"/>
      <c r="Q9" s="86"/>
      <c r="R9" s="86"/>
      <c r="S9" s="86"/>
      <c r="T9" s="86"/>
      <c r="U9" s="86"/>
      <c r="V9" s="566"/>
    </row>
    <row r="10" spans="1:22" ht="18.75" x14ac:dyDescent="0.25">
      <c r="A10" s="1228" t="s">
        <v>610</v>
      </c>
      <c r="B10" s="1228"/>
      <c r="C10" s="1228"/>
      <c r="D10" s="1228"/>
      <c r="E10" s="1228"/>
      <c r="F10" s="1228"/>
      <c r="G10" s="1228"/>
      <c r="H10" s="1228"/>
      <c r="I10" s="1228"/>
      <c r="J10" s="1228"/>
      <c r="K10" s="1228"/>
      <c r="L10" s="1228"/>
      <c r="M10" s="1228"/>
      <c r="N10" s="86"/>
      <c r="O10" s="86"/>
      <c r="P10" s="86"/>
      <c r="Q10" s="86"/>
      <c r="R10" s="86"/>
      <c r="S10" s="86"/>
      <c r="T10" s="86"/>
      <c r="U10" s="86"/>
      <c r="V10" s="566"/>
    </row>
    <row r="11" spans="1:22" ht="18.75" x14ac:dyDescent="0.25">
      <c r="A11" s="929" t="s">
        <v>903</v>
      </c>
      <c r="B11" s="928"/>
      <c r="C11" s="928"/>
      <c r="D11" s="928"/>
      <c r="E11" s="928"/>
      <c r="F11" s="928"/>
      <c r="G11" s="928"/>
      <c r="H11" s="928"/>
      <c r="I11" s="928"/>
      <c r="J11" s="928"/>
      <c r="K11" s="928"/>
      <c r="L11" s="928"/>
      <c r="M11" s="928"/>
      <c r="N11" s="566"/>
      <c r="O11" s="566"/>
      <c r="P11" s="566"/>
      <c r="Q11" s="566"/>
      <c r="R11" s="566"/>
      <c r="S11" s="566"/>
      <c r="T11" s="566"/>
      <c r="U11" s="566"/>
      <c r="V11" s="566"/>
    </row>
    <row r="12" spans="1:22" x14ac:dyDescent="0.25">
      <c r="A12" s="86"/>
      <c r="B12" s="86"/>
      <c r="C12" s="168"/>
      <c r="D12" s="86"/>
      <c r="E12" s="86"/>
      <c r="F12" s="86"/>
      <c r="G12" s="86"/>
      <c r="H12" s="86"/>
      <c r="I12" s="86"/>
      <c r="J12" s="86"/>
      <c r="K12" s="86"/>
      <c r="L12" s="86"/>
      <c r="M12" s="86"/>
      <c r="N12" s="86"/>
      <c r="O12" s="86"/>
      <c r="P12" s="86"/>
      <c r="Q12" s="86"/>
      <c r="R12" s="86"/>
      <c r="S12" s="86"/>
      <c r="T12" s="86"/>
      <c r="U12" s="86"/>
      <c r="V12" s="566"/>
    </row>
    <row r="13" spans="1:22" ht="45" customHeight="1" thickBot="1" x14ac:dyDescent="0.3">
      <c r="A13" s="1173" t="s">
        <v>876</v>
      </c>
      <c r="B13" s="1173"/>
      <c r="C13" s="1173"/>
      <c r="D13" s="1173"/>
      <c r="E13" s="566"/>
      <c r="F13" s="1173" t="s">
        <v>877</v>
      </c>
      <c r="G13" s="1173"/>
      <c r="H13" s="1173"/>
      <c r="I13" s="1173"/>
      <c r="J13" s="1173"/>
      <c r="K13" s="1173"/>
      <c r="L13" s="1173"/>
      <c r="M13" s="1173"/>
      <c r="N13" s="566"/>
      <c r="O13" s="1173" t="s">
        <v>879</v>
      </c>
      <c r="P13" s="1174"/>
      <c r="Q13" s="1174"/>
      <c r="R13" s="1174"/>
      <c r="S13" s="1174"/>
      <c r="T13" s="1174"/>
      <c r="U13" s="1174"/>
      <c r="V13" s="566"/>
    </row>
    <row r="14" spans="1:22" x14ac:dyDescent="0.25">
      <c r="A14" s="1170"/>
      <c r="B14" s="1098" t="s">
        <v>365</v>
      </c>
      <c r="C14" s="169"/>
      <c r="D14" s="1098" t="s">
        <v>403</v>
      </c>
      <c r="E14" s="86"/>
      <c r="F14" s="1170"/>
      <c r="G14" s="1245" t="s">
        <v>171</v>
      </c>
      <c r="H14" s="1247" t="s">
        <v>170</v>
      </c>
      <c r="I14" s="1137" t="s">
        <v>476</v>
      </c>
      <c r="J14" s="86"/>
      <c r="K14" s="1177" t="s">
        <v>333</v>
      </c>
      <c r="L14" s="1178"/>
      <c r="M14" s="1179"/>
      <c r="N14" s="86"/>
      <c r="O14" s="393" t="s">
        <v>440</v>
      </c>
      <c r="P14" s="1177" t="s">
        <v>331</v>
      </c>
      <c r="Q14" s="1178"/>
      <c r="R14" s="1179"/>
      <c r="S14" s="1177" t="s">
        <v>332</v>
      </c>
      <c r="T14" s="1179"/>
      <c r="U14" s="1170" t="s">
        <v>323</v>
      </c>
      <c r="V14" s="566"/>
    </row>
    <row r="15" spans="1:22" ht="26.25" thickBot="1" x14ac:dyDescent="0.3">
      <c r="A15" s="1171"/>
      <c r="B15" s="1100"/>
      <c r="C15" s="169"/>
      <c r="D15" s="1171"/>
      <c r="E15" s="86"/>
      <c r="F15" s="1171"/>
      <c r="G15" s="1246"/>
      <c r="H15" s="1248"/>
      <c r="I15" s="1244"/>
      <c r="J15" s="86"/>
      <c r="K15" s="164" t="s">
        <v>171</v>
      </c>
      <c r="L15" s="466" t="s">
        <v>170</v>
      </c>
      <c r="M15" s="469" t="s">
        <v>476</v>
      </c>
      <c r="N15" s="86"/>
      <c r="O15" s="414" t="s">
        <v>441</v>
      </c>
      <c r="P15" s="161" t="s">
        <v>326</v>
      </c>
      <c r="Q15" s="165" t="s">
        <v>327</v>
      </c>
      <c r="R15" s="166" t="s">
        <v>328</v>
      </c>
      <c r="S15" s="29" t="s">
        <v>366</v>
      </c>
      <c r="T15" s="166" t="s">
        <v>330</v>
      </c>
      <c r="U15" s="1171"/>
      <c r="V15" s="566"/>
    </row>
    <row r="16" spans="1:22" x14ac:dyDescent="0.25">
      <c r="A16" s="47" t="s">
        <v>297</v>
      </c>
      <c r="B16" s="299"/>
      <c r="C16" s="300"/>
      <c r="D16" s="299"/>
      <c r="E16" s="86"/>
      <c r="F16" s="47" t="s">
        <v>324</v>
      </c>
      <c r="G16" s="303"/>
      <c r="H16" s="470"/>
      <c r="I16" s="304"/>
      <c r="J16" s="305"/>
      <c r="K16" s="318"/>
      <c r="L16" s="474"/>
      <c r="M16" s="319"/>
      <c r="N16" s="86"/>
      <c r="O16" s="162" t="s">
        <v>239</v>
      </c>
      <c r="P16" s="306"/>
      <c r="Q16" s="314"/>
      <c r="R16" s="315"/>
      <c r="S16" s="306"/>
      <c r="T16" s="315"/>
      <c r="U16" s="316">
        <f t="shared" ref="U16:U17" si="0">SUM(P16:T16)</f>
        <v>0</v>
      </c>
      <c r="V16" s="566"/>
    </row>
    <row r="17" spans="1:22" x14ac:dyDescent="0.25">
      <c r="A17" s="162" t="s">
        <v>298</v>
      </c>
      <c r="B17" s="301"/>
      <c r="C17" s="300"/>
      <c r="D17" s="301"/>
      <c r="E17" s="86"/>
      <c r="F17" s="162">
        <v>20</v>
      </c>
      <c r="G17" s="306"/>
      <c r="H17" s="471"/>
      <c r="I17" s="307"/>
      <c r="J17" s="305"/>
      <c r="K17" s="320"/>
      <c r="L17" s="475"/>
      <c r="M17" s="321"/>
      <c r="N17" s="86"/>
      <c r="O17" s="163" t="s">
        <v>329</v>
      </c>
      <c r="P17" s="308"/>
      <c r="Q17" s="419"/>
      <c r="R17" s="420"/>
      <c r="S17" s="308"/>
      <c r="T17" s="420"/>
      <c r="U17" s="422">
        <f t="shared" si="0"/>
        <v>0</v>
      </c>
      <c r="V17" s="566"/>
    </row>
    <row r="18" spans="1:22" x14ac:dyDescent="0.25">
      <c r="A18" s="162" t="s">
        <v>299</v>
      </c>
      <c r="B18" s="301"/>
      <c r="C18" s="300"/>
      <c r="D18" s="301"/>
      <c r="E18" s="86"/>
      <c r="F18" s="162">
        <v>21</v>
      </c>
      <c r="G18" s="306"/>
      <c r="H18" s="471"/>
      <c r="I18" s="307"/>
      <c r="J18" s="305"/>
      <c r="K18" s="320"/>
      <c r="L18" s="475"/>
      <c r="M18" s="321"/>
      <c r="N18" s="86"/>
      <c r="O18" s="394" t="s">
        <v>442</v>
      </c>
      <c r="P18" s="1169"/>
      <c r="Q18" s="1048"/>
      <c r="R18" s="1069"/>
      <c r="S18" s="415"/>
      <c r="T18" s="416"/>
      <c r="U18" s="316">
        <f>SUM(P18:T18)</f>
        <v>0</v>
      </c>
      <c r="V18" s="566"/>
    </row>
    <row r="19" spans="1:22" x14ac:dyDescent="0.25">
      <c r="A19" s="162" t="s">
        <v>300</v>
      </c>
      <c r="B19" s="301"/>
      <c r="C19" s="300"/>
      <c r="D19" s="301"/>
      <c r="E19" s="86"/>
      <c r="F19" s="162">
        <v>22</v>
      </c>
      <c r="G19" s="306"/>
      <c r="H19" s="471"/>
      <c r="I19" s="307"/>
      <c r="J19" s="305"/>
      <c r="K19" s="320"/>
      <c r="L19" s="475"/>
      <c r="M19" s="321"/>
      <c r="N19" s="86"/>
      <c r="O19" s="441" t="s">
        <v>443</v>
      </c>
      <c r="P19" s="1169"/>
      <c r="Q19" s="1048"/>
      <c r="R19" s="1069"/>
      <c r="S19" s="415"/>
      <c r="T19" s="416"/>
      <c r="U19" s="316">
        <f>SUM(P19:T19)</f>
        <v>0</v>
      </c>
      <c r="V19" s="566"/>
    </row>
    <row r="20" spans="1:22" ht="15.75" thickBot="1" x14ac:dyDescent="0.3">
      <c r="A20" s="162" t="s">
        <v>301</v>
      </c>
      <c r="B20" s="301"/>
      <c r="C20" s="300"/>
      <c r="D20" s="301"/>
      <c r="E20" s="86"/>
      <c r="F20" s="162">
        <v>23</v>
      </c>
      <c r="G20" s="306"/>
      <c r="H20" s="471"/>
      <c r="I20" s="307"/>
      <c r="J20" s="305"/>
      <c r="K20" s="320"/>
      <c r="L20" s="475"/>
      <c r="M20" s="321"/>
      <c r="N20" s="86"/>
      <c r="O20" s="451" t="s">
        <v>467</v>
      </c>
      <c r="P20" s="1167"/>
      <c r="Q20" s="1058"/>
      <c r="R20" s="1168"/>
      <c r="S20" s="417"/>
      <c r="T20" s="418"/>
      <c r="U20" s="317">
        <f>SUM(P20:T20)</f>
        <v>0</v>
      </c>
      <c r="V20" s="566"/>
    </row>
    <row r="21" spans="1:22" x14ac:dyDescent="0.25">
      <c r="A21" s="162" t="s">
        <v>302</v>
      </c>
      <c r="B21" s="301"/>
      <c r="C21" s="300"/>
      <c r="D21" s="301"/>
      <c r="E21" s="86"/>
      <c r="F21" s="162">
        <v>24</v>
      </c>
      <c r="G21" s="306"/>
      <c r="H21" s="471"/>
      <c r="I21" s="307"/>
      <c r="J21" s="305"/>
      <c r="K21" s="320"/>
      <c r="L21" s="475"/>
      <c r="M21" s="321"/>
      <c r="N21" s="86"/>
      <c r="O21" s="86"/>
      <c r="P21" s="86"/>
      <c r="Q21" s="86"/>
      <c r="R21" s="86"/>
      <c r="S21" s="86"/>
      <c r="T21" s="86"/>
      <c r="U21" s="86"/>
      <c r="V21" s="566"/>
    </row>
    <row r="22" spans="1:22" ht="15.75" thickBot="1" x14ac:dyDescent="0.3">
      <c r="A22" s="162" t="s">
        <v>303</v>
      </c>
      <c r="B22" s="301"/>
      <c r="C22" s="300"/>
      <c r="D22" s="301"/>
      <c r="E22" s="86"/>
      <c r="F22" s="162">
        <v>25</v>
      </c>
      <c r="G22" s="306"/>
      <c r="H22" s="471"/>
      <c r="I22" s="307"/>
      <c r="J22" s="305"/>
      <c r="K22" s="320"/>
      <c r="L22" s="475"/>
      <c r="M22" s="321"/>
      <c r="N22" s="86"/>
      <c r="O22" s="86"/>
      <c r="P22" s="86"/>
      <c r="Q22" s="86"/>
      <c r="R22" s="86"/>
      <c r="S22" s="86"/>
      <c r="T22" s="566"/>
      <c r="U22" s="566"/>
      <c r="V22" s="566"/>
    </row>
    <row r="23" spans="1:22" ht="15" customHeight="1" x14ac:dyDescent="0.25">
      <c r="A23" s="162" t="s">
        <v>304</v>
      </c>
      <c r="B23" s="301"/>
      <c r="C23" s="300"/>
      <c r="D23" s="301"/>
      <c r="E23" s="86"/>
      <c r="F23" s="162">
        <v>26</v>
      </c>
      <c r="G23" s="306"/>
      <c r="H23" s="471"/>
      <c r="I23" s="307"/>
      <c r="J23" s="305"/>
      <c r="K23" s="320"/>
      <c r="L23" s="475"/>
      <c r="M23" s="321"/>
      <c r="N23" s="86"/>
      <c r="O23" s="1158" t="s">
        <v>935</v>
      </c>
      <c r="P23" s="1159"/>
      <c r="Q23" s="1159"/>
      <c r="R23" s="1159"/>
      <c r="S23" s="1159"/>
      <c r="T23" s="1159"/>
      <c r="U23" s="1160"/>
      <c r="V23" s="566"/>
    </row>
    <row r="24" spans="1:22" ht="15" customHeight="1" x14ac:dyDescent="0.25">
      <c r="A24" s="162" t="s">
        <v>305</v>
      </c>
      <c r="B24" s="301"/>
      <c r="C24" s="300"/>
      <c r="D24" s="301"/>
      <c r="E24" s="86"/>
      <c r="F24" s="162">
        <v>27</v>
      </c>
      <c r="G24" s="306"/>
      <c r="H24" s="471"/>
      <c r="I24" s="307"/>
      <c r="J24" s="305"/>
      <c r="K24" s="320"/>
      <c r="L24" s="475"/>
      <c r="M24" s="321"/>
      <c r="N24" s="86"/>
      <c r="O24" s="1161"/>
      <c r="P24" s="1162"/>
      <c r="Q24" s="1162"/>
      <c r="R24" s="1162"/>
      <c r="S24" s="1162"/>
      <c r="T24" s="1162"/>
      <c r="U24" s="1163"/>
      <c r="V24" s="566"/>
    </row>
    <row r="25" spans="1:22" ht="15" customHeight="1" x14ac:dyDescent="0.25">
      <c r="A25" s="162" t="s">
        <v>306</v>
      </c>
      <c r="B25" s="301"/>
      <c r="C25" s="300"/>
      <c r="D25" s="301"/>
      <c r="E25" s="86"/>
      <c r="F25" s="162">
        <v>28</v>
      </c>
      <c r="G25" s="306"/>
      <c r="H25" s="471"/>
      <c r="I25" s="307"/>
      <c r="J25" s="305"/>
      <c r="K25" s="320"/>
      <c r="L25" s="475"/>
      <c r="M25" s="321"/>
      <c r="N25" s="86"/>
      <c r="O25" s="1161"/>
      <c r="P25" s="1162"/>
      <c r="Q25" s="1162"/>
      <c r="R25" s="1162"/>
      <c r="S25" s="1162"/>
      <c r="T25" s="1162"/>
      <c r="U25" s="1163"/>
      <c r="V25" s="566"/>
    </row>
    <row r="26" spans="1:22" ht="15" customHeight="1" x14ac:dyDescent="0.25">
      <c r="A26" s="162" t="s">
        <v>307</v>
      </c>
      <c r="B26" s="301"/>
      <c r="C26" s="300"/>
      <c r="D26" s="301"/>
      <c r="E26" s="86"/>
      <c r="F26" s="162">
        <v>29</v>
      </c>
      <c r="G26" s="306"/>
      <c r="H26" s="471"/>
      <c r="I26" s="307"/>
      <c r="J26" s="305"/>
      <c r="K26" s="320"/>
      <c r="L26" s="475"/>
      <c r="M26" s="321"/>
      <c r="N26" s="86"/>
      <c r="O26" s="1161"/>
      <c r="P26" s="1162"/>
      <c r="Q26" s="1162"/>
      <c r="R26" s="1162"/>
      <c r="S26" s="1162"/>
      <c r="T26" s="1162"/>
      <c r="U26" s="1163"/>
      <c r="V26" s="566"/>
    </row>
    <row r="27" spans="1:22" ht="15" customHeight="1" x14ac:dyDescent="0.25">
      <c r="A27" s="162" t="s">
        <v>308</v>
      </c>
      <c r="B27" s="301"/>
      <c r="C27" s="300"/>
      <c r="D27" s="301"/>
      <c r="E27" s="86"/>
      <c r="F27" s="162">
        <v>30</v>
      </c>
      <c r="G27" s="306"/>
      <c r="H27" s="471"/>
      <c r="I27" s="307"/>
      <c r="J27" s="305"/>
      <c r="K27" s="320"/>
      <c r="L27" s="475"/>
      <c r="M27" s="321"/>
      <c r="N27" s="86"/>
      <c r="O27" s="1161"/>
      <c r="P27" s="1162"/>
      <c r="Q27" s="1162"/>
      <c r="R27" s="1162"/>
      <c r="S27" s="1162"/>
      <c r="T27" s="1162"/>
      <c r="U27" s="1163"/>
      <c r="V27" s="566"/>
    </row>
    <row r="28" spans="1:22" ht="15" customHeight="1" x14ac:dyDescent="0.25">
      <c r="A28" s="162" t="s">
        <v>309</v>
      </c>
      <c r="B28" s="301"/>
      <c r="C28" s="300"/>
      <c r="D28" s="301"/>
      <c r="E28" s="86"/>
      <c r="F28" s="162">
        <v>31</v>
      </c>
      <c r="G28" s="306"/>
      <c r="H28" s="471"/>
      <c r="I28" s="307"/>
      <c r="J28" s="305"/>
      <c r="K28" s="320"/>
      <c r="L28" s="475"/>
      <c r="M28" s="321"/>
      <c r="N28" s="86"/>
      <c r="O28" s="1161"/>
      <c r="P28" s="1162"/>
      <c r="Q28" s="1162"/>
      <c r="R28" s="1162"/>
      <c r="S28" s="1162"/>
      <c r="T28" s="1162"/>
      <c r="U28" s="1163"/>
      <c r="V28" s="566"/>
    </row>
    <row r="29" spans="1:22" ht="15" customHeight="1" x14ac:dyDescent="0.25">
      <c r="A29" s="162" t="s">
        <v>310</v>
      </c>
      <c r="B29" s="301"/>
      <c r="C29" s="300"/>
      <c r="D29" s="301"/>
      <c r="E29" s="86"/>
      <c r="F29" s="162">
        <v>32</v>
      </c>
      <c r="G29" s="306"/>
      <c r="H29" s="471"/>
      <c r="I29" s="307"/>
      <c r="J29" s="305"/>
      <c r="K29" s="320"/>
      <c r="L29" s="475"/>
      <c r="M29" s="321"/>
      <c r="N29" s="86"/>
      <c r="O29" s="1161"/>
      <c r="P29" s="1162"/>
      <c r="Q29" s="1162"/>
      <c r="R29" s="1162"/>
      <c r="S29" s="1162"/>
      <c r="T29" s="1162"/>
      <c r="U29" s="1163"/>
      <c r="V29" s="566"/>
    </row>
    <row r="30" spans="1:22" ht="15.75" customHeight="1" thickBot="1" x14ac:dyDescent="0.3">
      <c r="A30" s="162" t="s">
        <v>311</v>
      </c>
      <c r="B30" s="301"/>
      <c r="C30" s="300"/>
      <c r="D30" s="301"/>
      <c r="E30" s="86"/>
      <c r="F30" s="162">
        <v>33</v>
      </c>
      <c r="G30" s="306"/>
      <c r="H30" s="471"/>
      <c r="I30" s="307"/>
      <c r="J30" s="305"/>
      <c r="K30" s="320"/>
      <c r="L30" s="475"/>
      <c r="M30" s="321"/>
      <c r="N30" s="86"/>
      <c r="O30" s="1164"/>
      <c r="P30" s="1165"/>
      <c r="Q30" s="1165"/>
      <c r="R30" s="1165"/>
      <c r="S30" s="1165"/>
      <c r="T30" s="1165"/>
      <c r="U30" s="1166"/>
      <c r="V30" s="566"/>
    </row>
    <row r="31" spans="1:22" ht="15" customHeight="1" x14ac:dyDescent="0.25">
      <c r="A31" s="162" t="s">
        <v>312</v>
      </c>
      <c r="B31" s="301"/>
      <c r="C31" s="300"/>
      <c r="D31" s="301"/>
      <c r="E31" s="86"/>
      <c r="F31" s="162">
        <v>34</v>
      </c>
      <c r="G31" s="306"/>
      <c r="H31" s="471"/>
      <c r="I31" s="307"/>
      <c r="J31" s="305"/>
      <c r="K31" s="320"/>
      <c r="L31" s="475"/>
      <c r="M31" s="321"/>
      <c r="N31" s="86"/>
      <c r="O31" s="1158" t="s">
        <v>936</v>
      </c>
      <c r="P31" s="1159"/>
      <c r="Q31" s="1159"/>
      <c r="R31" s="1159"/>
      <c r="S31" s="1159"/>
      <c r="T31" s="1159"/>
      <c r="U31" s="1160"/>
      <c r="V31" s="566"/>
    </row>
    <row r="32" spans="1:22" ht="15" customHeight="1" x14ac:dyDescent="0.25">
      <c r="A32" s="162" t="s">
        <v>313</v>
      </c>
      <c r="B32" s="301"/>
      <c r="C32" s="300"/>
      <c r="D32" s="301"/>
      <c r="E32" s="86"/>
      <c r="F32" s="162">
        <v>35</v>
      </c>
      <c r="G32" s="306"/>
      <c r="H32" s="471"/>
      <c r="I32" s="307"/>
      <c r="J32" s="305"/>
      <c r="K32" s="320"/>
      <c r="L32" s="475"/>
      <c r="M32" s="321"/>
      <c r="N32" s="86"/>
      <c r="O32" s="1161"/>
      <c r="P32" s="1162"/>
      <c r="Q32" s="1162"/>
      <c r="R32" s="1162"/>
      <c r="S32" s="1162"/>
      <c r="T32" s="1162"/>
      <c r="U32" s="1163"/>
      <c r="V32" s="566"/>
    </row>
    <row r="33" spans="1:22" ht="15" customHeight="1" x14ac:dyDescent="0.25">
      <c r="A33" s="162" t="s">
        <v>314</v>
      </c>
      <c r="B33" s="301"/>
      <c r="C33" s="300"/>
      <c r="D33" s="301"/>
      <c r="E33" s="86"/>
      <c r="F33" s="162">
        <v>36</v>
      </c>
      <c r="G33" s="306"/>
      <c r="H33" s="471"/>
      <c r="I33" s="307"/>
      <c r="J33" s="305"/>
      <c r="K33" s="320"/>
      <c r="L33" s="475"/>
      <c r="M33" s="321"/>
      <c r="N33" s="86"/>
      <c r="O33" s="1161"/>
      <c r="P33" s="1162"/>
      <c r="Q33" s="1162"/>
      <c r="R33" s="1162"/>
      <c r="S33" s="1162"/>
      <c r="T33" s="1162"/>
      <c r="U33" s="1163"/>
      <c r="V33" s="566"/>
    </row>
    <row r="34" spans="1:22" ht="15.75" customHeight="1" thickBot="1" x14ac:dyDescent="0.3">
      <c r="A34" s="162" t="s">
        <v>315</v>
      </c>
      <c r="B34" s="301"/>
      <c r="C34" s="300"/>
      <c r="D34" s="301"/>
      <c r="E34" s="86"/>
      <c r="F34" s="162">
        <v>37</v>
      </c>
      <c r="G34" s="306"/>
      <c r="H34" s="471"/>
      <c r="I34" s="307"/>
      <c r="J34" s="305"/>
      <c r="K34" s="320"/>
      <c r="L34" s="475"/>
      <c r="M34" s="321"/>
      <c r="N34" s="86"/>
      <c r="O34" s="1164"/>
      <c r="P34" s="1165"/>
      <c r="Q34" s="1165"/>
      <c r="R34" s="1165"/>
      <c r="S34" s="1165"/>
      <c r="T34" s="1165"/>
      <c r="U34" s="1166"/>
      <c r="V34" s="566"/>
    </row>
    <row r="35" spans="1:22" x14ac:dyDescent="0.25">
      <c r="A35" s="162" t="s">
        <v>316</v>
      </c>
      <c r="B35" s="301"/>
      <c r="C35" s="300"/>
      <c r="D35" s="301"/>
      <c r="E35" s="86"/>
      <c r="F35" s="162">
        <v>38</v>
      </c>
      <c r="G35" s="306"/>
      <c r="H35" s="471"/>
      <c r="I35" s="307"/>
      <c r="J35" s="305"/>
      <c r="K35" s="320"/>
      <c r="L35" s="475"/>
      <c r="M35" s="321"/>
      <c r="N35" s="86"/>
      <c r="O35" s="86"/>
      <c r="P35" s="86"/>
      <c r="Q35" s="86"/>
      <c r="R35" s="86"/>
      <c r="S35" s="86"/>
      <c r="T35" s="566"/>
      <c r="U35" s="566"/>
      <c r="V35" s="566"/>
    </row>
    <row r="36" spans="1:22" x14ac:dyDescent="0.25">
      <c r="A36" s="162" t="s">
        <v>317</v>
      </c>
      <c r="B36" s="301"/>
      <c r="C36" s="300"/>
      <c r="D36" s="301"/>
      <c r="E36" s="86"/>
      <c r="F36" s="162">
        <v>39</v>
      </c>
      <c r="G36" s="306"/>
      <c r="H36" s="471"/>
      <c r="I36" s="307"/>
      <c r="J36" s="305"/>
      <c r="K36" s="320"/>
      <c r="L36" s="475"/>
      <c r="M36" s="321"/>
      <c r="N36" s="86"/>
      <c r="O36" s="86"/>
      <c r="P36" s="86"/>
      <c r="Q36" s="86"/>
      <c r="R36" s="86"/>
      <c r="S36" s="86"/>
      <c r="T36" s="566"/>
      <c r="U36" s="566"/>
      <c r="V36" s="566"/>
    </row>
    <row r="37" spans="1:22" x14ac:dyDescent="0.25">
      <c r="A37" s="162" t="s">
        <v>318</v>
      </c>
      <c r="B37" s="301"/>
      <c r="C37" s="300"/>
      <c r="D37" s="301"/>
      <c r="E37" s="86"/>
      <c r="F37" s="162">
        <v>40</v>
      </c>
      <c r="G37" s="306"/>
      <c r="H37" s="471"/>
      <c r="I37" s="307"/>
      <c r="J37" s="305"/>
      <c r="K37" s="320"/>
      <c r="L37" s="475"/>
      <c r="M37" s="321"/>
      <c r="N37" s="86"/>
      <c r="O37" s="86"/>
      <c r="P37" s="86"/>
      <c r="Q37" s="86"/>
      <c r="R37" s="86"/>
      <c r="S37" s="86"/>
      <c r="T37" s="566"/>
      <c r="U37" s="566"/>
      <c r="V37" s="566"/>
    </row>
    <row r="38" spans="1:22" x14ac:dyDescent="0.25">
      <c r="A38" s="162" t="s">
        <v>319</v>
      </c>
      <c r="B38" s="301"/>
      <c r="C38" s="300"/>
      <c r="D38" s="301"/>
      <c r="E38" s="86"/>
      <c r="F38" s="162">
        <v>41</v>
      </c>
      <c r="G38" s="306"/>
      <c r="H38" s="471"/>
      <c r="I38" s="307"/>
      <c r="J38" s="305"/>
      <c r="K38" s="320"/>
      <c r="L38" s="475"/>
      <c r="M38" s="321"/>
      <c r="N38" s="86"/>
      <c r="O38" s="86"/>
      <c r="P38" s="86"/>
      <c r="Q38" s="86"/>
      <c r="R38" s="86"/>
      <c r="S38" s="86"/>
      <c r="T38" s="566"/>
      <c r="U38" s="566"/>
      <c r="V38" s="566"/>
    </row>
    <row r="39" spans="1:22" ht="14.45" customHeight="1" x14ac:dyDescent="0.25">
      <c r="A39" s="162" t="s">
        <v>320</v>
      </c>
      <c r="B39" s="301"/>
      <c r="C39" s="300"/>
      <c r="D39" s="301"/>
      <c r="E39" s="86"/>
      <c r="F39" s="162">
        <v>42</v>
      </c>
      <c r="G39" s="306"/>
      <c r="H39" s="471"/>
      <c r="I39" s="307"/>
      <c r="J39" s="305"/>
      <c r="K39" s="320"/>
      <c r="L39" s="475"/>
      <c r="M39" s="321"/>
      <c r="N39" s="86"/>
      <c r="O39" s="86"/>
      <c r="P39" s="86"/>
      <c r="Q39" s="86"/>
      <c r="R39" s="86"/>
      <c r="S39" s="86"/>
      <c r="T39" s="566"/>
      <c r="U39" s="566"/>
      <c r="V39" s="566"/>
    </row>
    <row r="40" spans="1:22" x14ac:dyDescent="0.25">
      <c r="A40" s="162" t="s">
        <v>321</v>
      </c>
      <c r="B40" s="301"/>
      <c r="C40" s="300"/>
      <c r="D40" s="301"/>
      <c r="E40" s="86"/>
      <c r="F40" s="162">
        <v>43</v>
      </c>
      <c r="G40" s="306"/>
      <c r="H40" s="471"/>
      <c r="I40" s="307"/>
      <c r="J40" s="305"/>
      <c r="K40" s="320"/>
      <c r="L40" s="475"/>
      <c r="M40" s="321"/>
      <c r="N40" s="86"/>
      <c r="O40" s="86"/>
      <c r="P40" s="86"/>
      <c r="Q40" s="86"/>
      <c r="R40" s="86"/>
      <c r="S40" s="86"/>
      <c r="T40" s="566"/>
      <c r="U40" s="566"/>
      <c r="V40" s="566"/>
    </row>
    <row r="41" spans="1:22" x14ac:dyDescent="0.25">
      <c r="A41" s="162" t="s">
        <v>322</v>
      </c>
      <c r="B41" s="301"/>
      <c r="C41" s="300"/>
      <c r="D41" s="301"/>
      <c r="E41" s="86"/>
      <c r="F41" s="162">
        <v>44</v>
      </c>
      <c r="G41" s="306"/>
      <c r="H41" s="471"/>
      <c r="I41" s="307"/>
      <c r="J41" s="305"/>
      <c r="K41" s="320"/>
      <c r="L41" s="475"/>
      <c r="M41" s="321"/>
      <c r="N41" s="86"/>
      <c r="O41" s="86"/>
      <c r="P41" s="86"/>
      <c r="Q41" s="86"/>
      <c r="R41" s="86"/>
      <c r="S41" s="86"/>
      <c r="T41" s="566"/>
      <c r="U41" s="566"/>
      <c r="V41" s="566"/>
    </row>
    <row r="42" spans="1:22" x14ac:dyDescent="0.25">
      <c r="A42" s="336" t="s">
        <v>373</v>
      </c>
      <c r="B42" s="301"/>
      <c r="C42" s="300"/>
      <c r="D42" s="302"/>
      <c r="E42" s="86"/>
      <c r="F42" s="162">
        <v>45</v>
      </c>
      <c r="G42" s="306"/>
      <c r="H42" s="471"/>
      <c r="I42" s="307"/>
      <c r="J42" s="305"/>
      <c r="K42" s="320"/>
      <c r="L42" s="475"/>
      <c r="M42" s="321"/>
      <c r="N42" s="86"/>
      <c r="O42" s="86"/>
      <c r="P42" s="86"/>
      <c r="Q42" s="86"/>
      <c r="R42" s="86"/>
      <c r="S42" s="86"/>
      <c r="T42" s="566"/>
      <c r="U42" s="566"/>
      <c r="V42" s="566"/>
    </row>
    <row r="43" spans="1:22" x14ac:dyDescent="0.25">
      <c r="A43" s="336" t="s">
        <v>374</v>
      </c>
      <c r="B43" s="301"/>
      <c r="C43" s="300"/>
      <c r="D43" s="301"/>
      <c r="E43" s="86"/>
      <c r="F43" s="162">
        <v>46</v>
      </c>
      <c r="G43" s="306"/>
      <c r="H43" s="471"/>
      <c r="I43" s="307"/>
      <c r="J43" s="305"/>
      <c r="K43" s="320"/>
      <c r="L43" s="475"/>
      <c r="M43" s="321"/>
      <c r="N43" s="86"/>
      <c r="O43" s="86"/>
      <c r="P43" s="86"/>
      <c r="Q43" s="86"/>
      <c r="R43" s="86"/>
      <c r="S43" s="86"/>
      <c r="T43" s="566"/>
      <c r="U43" s="566"/>
      <c r="V43" s="566"/>
    </row>
    <row r="44" spans="1:22" x14ac:dyDescent="0.25">
      <c r="A44" s="336" t="s">
        <v>375</v>
      </c>
      <c r="B44" s="340"/>
      <c r="C44" s="169"/>
      <c r="D44" s="340"/>
      <c r="E44" s="86"/>
      <c r="F44" s="162">
        <v>47</v>
      </c>
      <c r="G44" s="306"/>
      <c r="H44" s="471"/>
      <c r="I44" s="307"/>
      <c r="J44" s="305"/>
      <c r="K44" s="320"/>
      <c r="L44" s="475"/>
      <c r="M44" s="321"/>
      <c r="N44" s="86"/>
      <c r="O44" s="86"/>
      <c r="P44" s="86"/>
      <c r="Q44" s="86"/>
      <c r="R44" s="86"/>
      <c r="S44" s="86"/>
      <c r="T44" s="566"/>
      <c r="U44" s="566"/>
      <c r="V44" s="566"/>
    </row>
    <row r="45" spans="1:22" x14ac:dyDescent="0.25">
      <c r="A45" s="336" t="s">
        <v>376</v>
      </c>
      <c r="B45" s="340"/>
      <c r="C45" s="169"/>
      <c r="D45" s="340"/>
      <c r="E45" s="86"/>
      <c r="F45" s="162">
        <v>48</v>
      </c>
      <c r="G45" s="306"/>
      <c r="H45" s="471"/>
      <c r="I45" s="307"/>
      <c r="J45" s="305"/>
      <c r="K45" s="320"/>
      <c r="L45" s="475"/>
      <c r="M45" s="321"/>
      <c r="N45" s="86"/>
      <c r="O45" s="86"/>
      <c r="P45" s="86"/>
      <c r="Q45" s="86"/>
      <c r="R45" s="86"/>
      <c r="S45" s="86"/>
      <c r="T45" s="566"/>
      <c r="U45" s="566"/>
      <c r="V45" s="566"/>
    </row>
    <row r="46" spans="1:22" x14ac:dyDescent="0.25">
      <c r="A46" s="336" t="s">
        <v>377</v>
      </c>
      <c r="B46" s="340"/>
      <c r="C46" s="169"/>
      <c r="D46" s="340"/>
      <c r="E46" s="86"/>
      <c r="F46" s="162">
        <v>49</v>
      </c>
      <c r="G46" s="306"/>
      <c r="H46" s="471"/>
      <c r="I46" s="307"/>
      <c r="J46" s="305"/>
      <c r="K46" s="320"/>
      <c r="L46" s="475"/>
      <c r="M46" s="321"/>
      <c r="N46" s="86"/>
      <c r="O46" s="86"/>
      <c r="P46" s="86"/>
      <c r="Q46" s="86"/>
      <c r="R46" s="86"/>
      <c r="S46" s="86"/>
      <c r="T46" s="566"/>
      <c r="U46" s="566"/>
      <c r="V46" s="566"/>
    </row>
    <row r="47" spans="1:22" x14ac:dyDescent="0.25">
      <c r="A47" s="336" t="s">
        <v>378</v>
      </c>
      <c r="B47" s="340"/>
      <c r="C47" s="169"/>
      <c r="D47" s="340"/>
      <c r="E47" s="86"/>
      <c r="F47" s="162">
        <v>50</v>
      </c>
      <c r="G47" s="306"/>
      <c r="H47" s="471"/>
      <c r="I47" s="307"/>
      <c r="J47" s="305"/>
      <c r="K47" s="320"/>
      <c r="L47" s="475"/>
      <c r="M47" s="321"/>
      <c r="N47" s="86"/>
      <c r="O47" s="86"/>
      <c r="P47" s="86"/>
      <c r="Q47" s="86"/>
      <c r="R47" s="86"/>
      <c r="S47" s="86"/>
      <c r="T47" s="566"/>
      <c r="U47" s="566"/>
      <c r="V47" s="566"/>
    </row>
    <row r="48" spans="1:22" x14ac:dyDescent="0.25">
      <c r="A48" s="336" t="s">
        <v>379</v>
      </c>
      <c r="B48" s="340"/>
      <c r="C48" s="169"/>
      <c r="D48" s="340"/>
      <c r="E48" s="86"/>
      <c r="F48" s="162">
        <v>51</v>
      </c>
      <c r="G48" s="306"/>
      <c r="H48" s="471"/>
      <c r="I48" s="307"/>
      <c r="J48" s="305"/>
      <c r="K48" s="320"/>
      <c r="L48" s="475"/>
      <c r="M48" s="321"/>
      <c r="N48" s="86"/>
      <c r="O48" s="86"/>
      <c r="P48" s="86"/>
      <c r="Q48" s="86"/>
      <c r="R48" s="86"/>
      <c r="S48" s="86"/>
      <c r="T48" s="566"/>
      <c r="U48" s="566"/>
      <c r="V48" s="566"/>
    </row>
    <row r="49" spans="1:22" x14ac:dyDescent="0.25">
      <c r="A49" s="336" t="s">
        <v>380</v>
      </c>
      <c r="B49" s="340"/>
      <c r="C49" s="169"/>
      <c r="D49" s="340"/>
      <c r="E49" s="86"/>
      <c r="F49" s="162">
        <v>52</v>
      </c>
      <c r="G49" s="306"/>
      <c r="H49" s="471"/>
      <c r="I49" s="307"/>
      <c r="J49" s="305"/>
      <c r="K49" s="320"/>
      <c r="L49" s="475"/>
      <c r="M49" s="321"/>
      <c r="N49" s="86"/>
      <c r="O49" s="86"/>
      <c r="P49" s="86"/>
      <c r="Q49" s="86"/>
      <c r="R49" s="86"/>
      <c r="S49" s="86"/>
      <c r="T49" s="86"/>
      <c r="U49" s="86"/>
      <c r="V49" s="566"/>
    </row>
    <row r="50" spans="1:22" x14ac:dyDescent="0.25">
      <c r="A50" s="336" t="s">
        <v>381</v>
      </c>
      <c r="B50" s="340"/>
      <c r="C50" s="169"/>
      <c r="D50" s="340"/>
      <c r="E50" s="86"/>
      <c r="F50" s="162">
        <v>53</v>
      </c>
      <c r="G50" s="306"/>
      <c r="H50" s="471"/>
      <c r="I50" s="307"/>
      <c r="J50" s="305"/>
      <c r="K50" s="320"/>
      <c r="L50" s="475"/>
      <c r="M50" s="321"/>
      <c r="N50" s="86"/>
      <c r="O50" s="86"/>
      <c r="P50" s="86"/>
      <c r="Q50" s="86"/>
      <c r="R50" s="86"/>
      <c r="S50" s="86"/>
      <c r="T50" s="86"/>
      <c r="U50" s="86"/>
      <c r="V50" s="566"/>
    </row>
    <row r="51" spans="1:22" x14ac:dyDescent="0.25">
      <c r="A51" s="336" t="s">
        <v>382</v>
      </c>
      <c r="B51" s="340"/>
      <c r="C51" s="169"/>
      <c r="D51" s="340"/>
      <c r="E51" s="86"/>
      <c r="F51" s="162">
        <v>54</v>
      </c>
      <c r="G51" s="306"/>
      <c r="H51" s="471"/>
      <c r="I51" s="307"/>
      <c r="J51" s="305"/>
      <c r="K51" s="320"/>
      <c r="L51" s="475"/>
      <c r="M51" s="321"/>
      <c r="N51" s="86"/>
      <c r="O51" s="86"/>
      <c r="P51" s="86"/>
      <c r="Q51" s="86"/>
      <c r="R51" s="86"/>
      <c r="S51" s="86"/>
      <c r="T51" s="86"/>
      <c r="U51" s="86"/>
      <c r="V51" s="566"/>
    </row>
    <row r="52" spans="1:22" x14ac:dyDescent="0.25">
      <c r="A52" s="336" t="s">
        <v>383</v>
      </c>
      <c r="B52" s="340"/>
      <c r="C52" s="169"/>
      <c r="D52" s="340"/>
      <c r="E52" s="86"/>
      <c r="F52" s="162">
        <v>55</v>
      </c>
      <c r="G52" s="306"/>
      <c r="H52" s="471"/>
      <c r="I52" s="307"/>
      <c r="J52" s="305"/>
      <c r="K52" s="320"/>
      <c r="L52" s="475"/>
      <c r="M52" s="321"/>
      <c r="N52" s="86"/>
      <c r="O52" s="86"/>
      <c r="P52" s="86"/>
      <c r="Q52" s="86"/>
      <c r="R52" s="86"/>
      <c r="S52" s="86"/>
      <c r="T52" s="86"/>
      <c r="U52" s="86"/>
      <c r="V52" s="566"/>
    </row>
    <row r="53" spans="1:22" x14ac:dyDescent="0.25">
      <c r="A53" s="336" t="s">
        <v>384</v>
      </c>
      <c r="B53" s="340"/>
      <c r="C53" s="169"/>
      <c r="D53" s="340"/>
      <c r="E53" s="86"/>
      <c r="F53" s="162">
        <v>56</v>
      </c>
      <c r="G53" s="306"/>
      <c r="H53" s="471"/>
      <c r="I53" s="307"/>
      <c r="J53" s="305"/>
      <c r="K53" s="320"/>
      <c r="L53" s="475"/>
      <c r="M53" s="321"/>
      <c r="N53" s="86"/>
      <c r="O53" s="86"/>
      <c r="P53" s="86"/>
      <c r="Q53" s="86"/>
      <c r="R53" s="86"/>
      <c r="S53" s="86"/>
      <c r="T53" s="86"/>
      <c r="U53" s="86"/>
      <c r="V53" s="566"/>
    </row>
    <row r="54" spans="1:22" x14ac:dyDescent="0.25">
      <c r="A54" s="336" t="s">
        <v>385</v>
      </c>
      <c r="B54" s="340"/>
      <c r="C54" s="169"/>
      <c r="D54" s="340"/>
      <c r="E54" s="86"/>
      <c r="F54" s="162">
        <v>57</v>
      </c>
      <c r="G54" s="306"/>
      <c r="H54" s="471"/>
      <c r="I54" s="307"/>
      <c r="J54" s="305"/>
      <c r="K54" s="320"/>
      <c r="L54" s="475"/>
      <c r="M54" s="321"/>
      <c r="N54" s="86"/>
      <c r="O54" s="86"/>
      <c r="P54" s="86"/>
      <c r="Q54" s="86"/>
      <c r="R54" s="86"/>
      <c r="S54" s="86"/>
      <c r="T54" s="86"/>
      <c r="U54" s="86"/>
      <c r="V54" s="566"/>
    </row>
    <row r="55" spans="1:22" x14ac:dyDescent="0.25">
      <c r="A55" s="336" t="s">
        <v>386</v>
      </c>
      <c r="B55" s="340"/>
      <c r="C55" s="169"/>
      <c r="D55" s="340"/>
      <c r="E55" s="86"/>
      <c r="F55" s="162">
        <v>58</v>
      </c>
      <c r="G55" s="306"/>
      <c r="H55" s="471"/>
      <c r="I55" s="307"/>
      <c r="J55" s="305"/>
      <c r="K55" s="320"/>
      <c r="L55" s="475"/>
      <c r="M55" s="321"/>
      <c r="N55" s="86"/>
      <c r="O55" s="86"/>
      <c r="P55" s="86"/>
      <c r="Q55" s="86"/>
      <c r="R55" s="86"/>
      <c r="S55" s="86"/>
      <c r="T55" s="86"/>
      <c r="U55" s="86"/>
      <c r="V55" s="566"/>
    </row>
    <row r="56" spans="1:22" x14ac:dyDescent="0.25">
      <c r="A56" s="336" t="s">
        <v>387</v>
      </c>
      <c r="B56" s="340"/>
      <c r="C56" s="169"/>
      <c r="D56" s="340"/>
      <c r="E56" s="86"/>
      <c r="F56" s="162">
        <v>59</v>
      </c>
      <c r="G56" s="306"/>
      <c r="H56" s="471"/>
      <c r="I56" s="307"/>
      <c r="J56" s="305"/>
      <c r="K56" s="320"/>
      <c r="L56" s="475"/>
      <c r="M56" s="321"/>
      <c r="N56" s="86"/>
      <c r="O56" s="86"/>
      <c r="P56" s="86"/>
      <c r="Q56" s="86"/>
      <c r="R56" s="86"/>
      <c r="S56" s="86"/>
      <c r="T56" s="86"/>
      <c r="U56" s="86"/>
      <c r="V56" s="566"/>
    </row>
    <row r="57" spans="1:22" x14ac:dyDescent="0.25">
      <c r="A57" s="336" t="s">
        <v>388</v>
      </c>
      <c r="B57" s="340"/>
      <c r="C57" s="169"/>
      <c r="D57" s="340"/>
      <c r="E57" s="86"/>
      <c r="F57" s="162">
        <v>60</v>
      </c>
      <c r="G57" s="306"/>
      <c r="H57" s="471"/>
      <c r="I57" s="307"/>
      <c r="J57" s="305"/>
      <c r="K57" s="320"/>
      <c r="L57" s="475"/>
      <c r="M57" s="321"/>
      <c r="N57" s="86"/>
      <c r="O57" s="86"/>
      <c r="P57" s="86"/>
      <c r="Q57" s="86"/>
      <c r="R57" s="86"/>
      <c r="S57" s="86"/>
      <c r="T57" s="86"/>
      <c r="U57" s="86"/>
      <c r="V57" s="566"/>
    </row>
    <row r="58" spans="1:22" x14ac:dyDescent="0.25">
      <c r="A58" s="336" t="s">
        <v>389</v>
      </c>
      <c r="B58" s="340"/>
      <c r="C58" s="169"/>
      <c r="D58" s="340"/>
      <c r="E58" s="86"/>
      <c r="F58" s="162">
        <v>61</v>
      </c>
      <c r="G58" s="306"/>
      <c r="H58" s="471"/>
      <c r="I58" s="307"/>
      <c r="J58" s="305"/>
      <c r="K58" s="320"/>
      <c r="L58" s="475"/>
      <c r="M58" s="321"/>
      <c r="N58" s="86"/>
      <c r="O58" s="86"/>
      <c r="P58" s="86"/>
      <c r="Q58" s="86"/>
      <c r="R58" s="86"/>
      <c r="S58" s="86"/>
      <c r="T58" s="86"/>
      <c r="U58" s="86"/>
      <c r="V58" s="566"/>
    </row>
    <row r="59" spans="1:22" x14ac:dyDescent="0.25">
      <c r="A59" s="336" t="s">
        <v>390</v>
      </c>
      <c r="B59" s="340"/>
      <c r="C59" s="169"/>
      <c r="D59" s="340"/>
      <c r="E59" s="86"/>
      <c r="F59" s="162">
        <v>62</v>
      </c>
      <c r="G59" s="306"/>
      <c r="H59" s="471"/>
      <c r="I59" s="307"/>
      <c r="J59" s="305"/>
      <c r="K59" s="320"/>
      <c r="L59" s="475"/>
      <c r="M59" s="321"/>
      <c r="N59" s="86"/>
      <c r="O59" s="86"/>
      <c r="P59" s="86"/>
      <c r="Q59" s="86"/>
      <c r="R59" s="86"/>
      <c r="S59" s="86"/>
      <c r="T59" s="86"/>
      <c r="U59" s="86"/>
      <c r="V59" s="566"/>
    </row>
    <row r="60" spans="1:22" x14ac:dyDescent="0.25">
      <c r="A60" s="336" t="s">
        <v>391</v>
      </c>
      <c r="B60" s="340"/>
      <c r="C60" s="169"/>
      <c r="D60" s="340"/>
      <c r="E60" s="86"/>
      <c r="F60" s="162">
        <v>63</v>
      </c>
      <c r="G60" s="306"/>
      <c r="H60" s="471"/>
      <c r="I60" s="307"/>
      <c r="J60" s="305"/>
      <c r="K60" s="320"/>
      <c r="L60" s="475"/>
      <c r="M60" s="321"/>
      <c r="N60" s="86"/>
      <c r="O60" s="86"/>
      <c r="P60" s="86"/>
      <c r="Q60" s="86"/>
      <c r="R60" s="86"/>
      <c r="S60" s="86"/>
      <c r="T60" s="86"/>
      <c r="U60" s="86"/>
      <c r="V60" s="566"/>
    </row>
    <row r="61" spans="1:22" x14ac:dyDescent="0.25">
      <c r="A61" s="336" t="s">
        <v>392</v>
      </c>
      <c r="B61" s="340"/>
      <c r="C61" s="169"/>
      <c r="D61" s="340"/>
      <c r="E61" s="86"/>
      <c r="F61" s="162">
        <v>64</v>
      </c>
      <c r="G61" s="306"/>
      <c r="H61" s="471"/>
      <c r="I61" s="307"/>
      <c r="J61" s="305"/>
      <c r="K61" s="320"/>
      <c r="L61" s="475"/>
      <c r="M61" s="321"/>
      <c r="N61" s="86"/>
      <c r="O61" s="86"/>
      <c r="P61" s="86"/>
      <c r="Q61" s="86"/>
      <c r="R61" s="86"/>
      <c r="S61" s="86"/>
      <c r="T61" s="86"/>
      <c r="U61" s="86"/>
      <c r="V61" s="566"/>
    </row>
    <row r="62" spans="1:22" x14ac:dyDescent="0.25">
      <c r="A62" s="336" t="s">
        <v>393</v>
      </c>
      <c r="B62" s="340"/>
      <c r="C62" s="169"/>
      <c r="D62" s="340"/>
      <c r="E62" s="86"/>
      <c r="F62" s="162">
        <v>65</v>
      </c>
      <c r="G62" s="306"/>
      <c r="H62" s="471"/>
      <c r="I62" s="307"/>
      <c r="J62" s="305"/>
      <c r="K62" s="320"/>
      <c r="L62" s="475"/>
      <c r="M62" s="321"/>
      <c r="N62" s="86"/>
      <c r="O62" s="86"/>
      <c r="P62" s="86"/>
      <c r="Q62" s="86"/>
      <c r="R62" s="86"/>
      <c r="S62" s="86"/>
      <c r="T62" s="86"/>
      <c r="U62" s="86"/>
      <c r="V62" s="566"/>
    </row>
    <row r="63" spans="1:22" x14ac:dyDescent="0.25">
      <c r="A63" s="336" t="s">
        <v>394</v>
      </c>
      <c r="B63" s="340"/>
      <c r="C63" s="169"/>
      <c r="D63" s="340"/>
      <c r="E63" s="86"/>
      <c r="F63" s="162">
        <v>66</v>
      </c>
      <c r="G63" s="306"/>
      <c r="H63" s="471"/>
      <c r="I63" s="307"/>
      <c r="J63" s="305"/>
      <c r="K63" s="320"/>
      <c r="L63" s="475"/>
      <c r="M63" s="321"/>
      <c r="N63" s="86"/>
      <c r="O63" s="86"/>
      <c r="P63" s="86"/>
      <c r="Q63" s="86"/>
      <c r="R63" s="86"/>
      <c r="S63" s="86"/>
      <c r="T63" s="86"/>
      <c r="U63" s="86"/>
      <c r="V63" s="566"/>
    </row>
    <row r="64" spans="1:22" x14ac:dyDescent="0.25">
      <c r="A64" s="336" t="s">
        <v>395</v>
      </c>
      <c r="B64" s="340"/>
      <c r="C64" s="169"/>
      <c r="D64" s="340"/>
      <c r="E64" s="86"/>
      <c r="F64" s="162">
        <v>67</v>
      </c>
      <c r="G64" s="306"/>
      <c r="H64" s="471"/>
      <c r="I64" s="307"/>
      <c r="J64" s="305"/>
      <c r="K64" s="320"/>
      <c r="L64" s="475"/>
      <c r="M64" s="321"/>
      <c r="N64" s="86"/>
      <c r="O64" s="86"/>
      <c r="P64" s="86"/>
      <c r="Q64" s="86"/>
      <c r="R64" s="86"/>
      <c r="S64" s="86"/>
      <c r="T64" s="86"/>
      <c r="U64" s="86"/>
      <c r="V64" s="566"/>
    </row>
    <row r="65" spans="1:22" x14ac:dyDescent="0.25">
      <c r="A65" s="336" t="s">
        <v>396</v>
      </c>
      <c r="B65" s="340"/>
      <c r="C65" s="169"/>
      <c r="D65" s="340"/>
      <c r="E65" s="86"/>
      <c r="F65" s="162">
        <v>68</v>
      </c>
      <c r="G65" s="306"/>
      <c r="H65" s="471"/>
      <c r="I65" s="307"/>
      <c r="J65" s="305"/>
      <c r="K65" s="320"/>
      <c r="L65" s="475"/>
      <c r="M65" s="321"/>
      <c r="N65" s="86"/>
      <c r="O65" s="86"/>
      <c r="P65" s="86"/>
      <c r="Q65" s="86"/>
      <c r="R65" s="86"/>
      <c r="S65" s="86"/>
      <c r="T65" s="86"/>
      <c r="U65" s="86"/>
      <c r="V65" s="566"/>
    </row>
    <row r="66" spans="1:22" x14ac:dyDescent="0.25">
      <c r="A66" s="336" t="s">
        <v>397</v>
      </c>
      <c r="B66" s="340"/>
      <c r="C66" s="169"/>
      <c r="D66" s="340"/>
      <c r="E66" s="86"/>
      <c r="F66" s="162">
        <v>69</v>
      </c>
      <c r="G66" s="306"/>
      <c r="H66" s="471"/>
      <c r="I66" s="307"/>
      <c r="J66" s="305"/>
      <c r="K66" s="320"/>
      <c r="L66" s="475"/>
      <c r="M66" s="321"/>
      <c r="N66" s="86"/>
      <c r="O66" s="86"/>
      <c r="P66" s="86"/>
      <c r="Q66" s="86"/>
      <c r="R66" s="86"/>
      <c r="S66" s="86"/>
      <c r="T66" s="86"/>
      <c r="U66" s="86"/>
      <c r="V66" s="566"/>
    </row>
    <row r="67" spans="1:22" ht="15.75" thickBot="1" x14ac:dyDescent="0.3">
      <c r="A67" s="337" t="s">
        <v>398</v>
      </c>
      <c r="B67" s="341"/>
      <c r="C67" s="169"/>
      <c r="D67" s="341"/>
      <c r="E67" s="86"/>
      <c r="F67" s="163" t="s">
        <v>325</v>
      </c>
      <c r="G67" s="308"/>
      <c r="H67" s="472"/>
      <c r="I67" s="309"/>
      <c r="J67" s="305"/>
      <c r="K67" s="322"/>
      <c r="L67" s="419"/>
      <c r="M67" s="323"/>
      <c r="N67" s="86"/>
      <c r="O67" s="86"/>
      <c r="P67" s="86"/>
      <c r="Q67" s="86"/>
      <c r="R67" s="86"/>
      <c r="S67" s="86"/>
      <c r="T67" s="86"/>
      <c r="U67" s="86"/>
      <c r="V67" s="566"/>
    </row>
    <row r="68" spans="1:22" ht="15.75" thickBot="1" x14ac:dyDescent="0.3">
      <c r="A68" s="334" t="s">
        <v>323</v>
      </c>
      <c r="B68" s="339">
        <f>SUM(B16:B67)</f>
        <v>0</v>
      </c>
      <c r="C68" s="169"/>
      <c r="D68" s="339">
        <f>SUM(D16:D67)</f>
        <v>0</v>
      </c>
      <c r="E68" s="86"/>
      <c r="F68" s="173" t="s">
        <v>323</v>
      </c>
      <c r="G68" s="310">
        <f>SUM(G16:G67)</f>
        <v>0</v>
      </c>
      <c r="H68" s="473">
        <f t="shared" ref="H68:I68" si="1">SUM(H16:H67)</f>
        <v>0</v>
      </c>
      <c r="I68" s="311">
        <f t="shared" si="1"/>
        <v>0</v>
      </c>
      <c r="J68" s="305"/>
      <c r="K68" s="310">
        <f t="shared" ref="K68:M68" si="2">SUM(K16:K67)</f>
        <v>0</v>
      </c>
      <c r="L68" s="468">
        <f t="shared" si="2"/>
        <v>0</v>
      </c>
      <c r="M68" s="311">
        <f t="shared" si="2"/>
        <v>0</v>
      </c>
      <c r="N68" s="86"/>
      <c r="O68" s="566"/>
      <c r="P68" s="566"/>
      <c r="Q68" s="566"/>
      <c r="R68" s="566"/>
      <c r="S68" s="566"/>
      <c r="T68" s="566"/>
      <c r="U68" s="566"/>
      <c r="V68" s="566"/>
    </row>
  </sheetData>
  <mergeCells count="21">
    <mergeCell ref="O13:U13"/>
    <mergeCell ref="A14:A15"/>
    <mergeCell ref="B14:B15"/>
    <mergeCell ref="D14:D15"/>
    <mergeCell ref="F14:F15"/>
    <mergeCell ref="G14:G15"/>
    <mergeCell ref="H14:H15"/>
    <mergeCell ref="P14:R14"/>
    <mergeCell ref="S14:T14"/>
    <mergeCell ref="U14:U15"/>
    <mergeCell ref="A9:M9"/>
    <mergeCell ref="A10:M10"/>
    <mergeCell ref="A13:D13"/>
    <mergeCell ref="F13:M13"/>
    <mergeCell ref="K14:M14"/>
    <mergeCell ref="I14:I15"/>
    <mergeCell ref="P20:R20"/>
    <mergeCell ref="P18:R18"/>
    <mergeCell ref="P19:R19"/>
    <mergeCell ref="O23:U30"/>
    <mergeCell ref="O31:U34"/>
  </mergeCells>
  <conditionalFormatting sqref="B68">
    <cfRule type="expression" dxfId="99" priority="7">
      <formula>AND(   $B$68&gt;0,   SUM($G$68:$I$68)&gt;0,   SUM($G$68:$I$68)&lt;&gt;$B$68 )</formula>
    </cfRule>
  </conditionalFormatting>
  <conditionalFormatting sqref="G68:I68">
    <cfRule type="expression" dxfId="98" priority="6">
      <formula>AND(   $B$68&gt;0,   SUM($G$68:$I$68)&gt;0,   SUM($G$68:$I$68)&lt;&gt;$B$68 )</formula>
    </cfRule>
  </conditionalFormatting>
  <conditionalFormatting sqref="U16">
    <cfRule type="expression" dxfId="97" priority="5">
      <formula>AND($U$16&gt;0,($B$68)&lt;&gt;$U$16)</formula>
    </cfRule>
  </conditionalFormatting>
  <conditionalFormatting sqref="U17">
    <cfRule type="expression" dxfId="96" priority="4">
      <formula>AND($U$17&gt;0,($B$68)&lt;&gt;$U$17)</formula>
    </cfRule>
  </conditionalFormatting>
  <conditionalFormatting sqref="U18">
    <cfRule type="expression" dxfId="95" priority="3">
      <formula>AND($U$18&gt;0,($B$68)&lt;&gt;$U$18)</formula>
    </cfRule>
  </conditionalFormatting>
  <conditionalFormatting sqref="U19">
    <cfRule type="expression" dxfId="94" priority="2">
      <formula>AND($U$19&gt;0,($B$68)&lt;&gt;$U$19)</formula>
    </cfRule>
  </conditionalFormatting>
  <conditionalFormatting sqref="U20">
    <cfRule type="expression" dxfId="93" priority="1">
      <formula>AND($U$20&gt;0,($B$68)&lt;&gt;$U$20)</formula>
    </cfRule>
  </conditionalFormatting>
  <dataValidations count="1">
    <dataValidation type="whole" operator="greaterThanOrEqual" allowBlank="1" showInputMessage="1" showErrorMessage="1" error="Please enter a whole number greater than or equal to 0." sqref="D16:D67 B16:B67 G16:I67 K16:M67 P16:T20" xr:uid="{00000000-0002-0000-0C00-000000000000}">
      <formula1>0</formula1>
    </dataValidation>
  </dataValidations>
  <pageMargins left="0.7" right="0.7" top="0.75" bottom="0.75" header="0.3" footer="0.3"/>
  <pageSetup paperSize="5" scale="78"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499984740745262"/>
    <pageSetUpPr fitToPage="1"/>
  </sheetPr>
  <dimension ref="A1:O43"/>
  <sheetViews>
    <sheetView topLeftCell="A27" zoomScale="70" zoomScaleNormal="70" workbookViewId="0">
      <selection activeCell="A39" sqref="A39"/>
    </sheetView>
  </sheetViews>
  <sheetFormatPr defaultColWidth="9.140625" defaultRowHeight="15" customHeight="1" x14ac:dyDescent="0.25"/>
  <cols>
    <col min="1" max="1" width="50.7109375" style="715" customWidth="1"/>
    <col min="2" max="7" width="12.7109375" style="743" customWidth="1"/>
    <col min="8" max="8" width="2.85546875" style="715" customWidth="1"/>
    <col min="9" max="9" width="50.7109375" style="715" customWidth="1"/>
    <col min="10" max="15" width="12.7109375" style="743" customWidth="1"/>
    <col min="16" max="16384" width="9.140625" style="715"/>
  </cols>
  <sheetData>
    <row r="1" spans="1:15" s="374" customFormat="1" ht="15" customHeight="1" x14ac:dyDescent="0.25">
      <c r="B1" s="714"/>
      <c r="C1" s="714"/>
      <c r="D1" s="714"/>
      <c r="E1" s="714"/>
      <c r="F1" s="714"/>
      <c r="G1" s="714"/>
      <c r="J1" s="714"/>
      <c r="K1" s="714"/>
      <c r="L1" s="714"/>
      <c r="M1" s="714"/>
      <c r="N1" s="714"/>
      <c r="O1" s="714"/>
    </row>
    <row r="2" spans="1:15" s="374" customFormat="1" ht="15" customHeight="1" x14ac:dyDescent="0.25">
      <c r="B2" s="714"/>
      <c r="C2" s="714"/>
      <c r="D2" s="714"/>
      <c r="E2" s="714"/>
      <c r="F2" s="714"/>
      <c r="G2" s="714"/>
      <c r="J2" s="714"/>
      <c r="K2" s="714"/>
      <c r="L2" s="714"/>
      <c r="M2" s="714"/>
      <c r="N2" s="714"/>
      <c r="O2" s="714"/>
    </row>
    <row r="3" spans="1:15" s="374" customFormat="1" ht="15" customHeight="1" x14ac:dyDescent="0.25">
      <c r="B3" s="714"/>
      <c r="C3" s="714"/>
      <c r="D3" s="714"/>
      <c r="E3" s="714"/>
      <c r="F3" s="714"/>
      <c r="G3" s="714"/>
      <c r="J3" s="714"/>
      <c r="K3" s="714"/>
      <c r="L3" s="714"/>
      <c r="M3" s="714"/>
      <c r="N3" s="714"/>
      <c r="O3" s="714"/>
    </row>
    <row r="4" spans="1:15" s="374" customFormat="1" ht="15" customHeight="1" x14ac:dyDescent="0.25">
      <c r="B4" s="714"/>
      <c r="C4" s="714"/>
      <c r="D4" s="714"/>
      <c r="E4" s="714"/>
      <c r="F4" s="714"/>
      <c r="G4" s="714"/>
      <c r="J4" s="714"/>
      <c r="K4" s="714"/>
      <c r="L4" s="714"/>
      <c r="M4" s="714"/>
      <c r="N4" s="714"/>
      <c r="O4" s="714"/>
    </row>
    <row r="5" spans="1:15" s="374" customFormat="1" ht="15" customHeight="1" x14ac:dyDescent="0.25">
      <c r="B5" s="714"/>
      <c r="C5" s="714"/>
      <c r="D5" s="714"/>
      <c r="E5" s="714"/>
      <c r="F5" s="714"/>
      <c r="G5" s="714"/>
      <c r="J5" s="714"/>
      <c r="K5" s="714"/>
      <c r="L5" s="714"/>
      <c r="M5" s="714"/>
      <c r="N5" s="714"/>
      <c r="O5" s="714"/>
    </row>
    <row r="6" spans="1:15" s="374" customFormat="1" ht="15" customHeight="1" x14ac:dyDescent="0.25">
      <c r="B6" s="714"/>
      <c r="C6" s="714"/>
      <c r="D6" s="714"/>
      <c r="E6" s="714"/>
      <c r="F6" s="714"/>
      <c r="G6" s="714"/>
      <c r="J6" s="714"/>
      <c r="K6" s="714"/>
      <c r="L6" s="714"/>
      <c r="M6" s="714"/>
      <c r="N6" s="714"/>
      <c r="O6" s="714"/>
    </row>
    <row r="7" spans="1:15" s="374" customFormat="1" ht="15" hidden="1" customHeight="1" x14ac:dyDescent="0.25">
      <c r="B7" s="714"/>
      <c r="C7" s="714"/>
      <c r="D7" s="714"/>
      <c r="E7" s="714"/>
      <c r="F7" s="714"/>
      <c r="G7" s="714"/>
      <c r="J7" s="714"/>
      <c r="K7" s="714"/>
      <c r="L7" s="714"/>
      <c r="M7" s="714"/>
      <c r="N7" s="714"/>
      <c r="O7" s="714"/>
    </row>
    <row r="8" spans="1:15" s="374" customFormat="1" ht="15" hidden="1" customHeight="1" x14ac:dyDescent="0.25">
      <c r="B8" s="714"/>
      <c r="C8" s="714"/>
      <c r="D8" s="714"/>
      <c r="E8" s="714"/>
      <c r="F8" s="714"/>
      <c r="G8" s="714"/>
      <c r="J8" s="714"/>
      <c r="K8" s="714"/>
      <c r="L8" s="714"/>
      <c r="M8" s="714"/>
      <c r="N8" s="714"/>
      <c r="O8" s="714"/>
    </row>
    <row r="9" spans="1:15" ht="18.75" x14ac:dyDescent="0.25">
      <c r="A9" s="1256" t="s">
        <v>196</v>
      </c>
      <c r="B9" s="1256"/>
      <c r="C9" s="1256"/>
      <c r="D9" s="1256"/>
      <c r="E9" s="521"/>
      <c r="F9" s="521"/>
      <c r="G9" s="521"/>
      <c r="H9" s="375"/>
      <c r="I9" s="375"/>
      <c r="J9" s="521"/>
      <c r="K9" s="521"/>
      <c r="L9" s="521"/>
      <c r="M9" s="521"/>
      <c r="N9" s="521"/>
      <c r="O9" s="521"/>
    </row>
    <row r="10" spans="1:15" ht="33" customHeight="1" x14ac:dyDescent="0.25">
      <c r="A10" s="1249" t="s">
        <v>771</v>
      </c>
      <c r="B10" s="1249"/>
      <c r="C10" s="1249"/>
      <c r="D10" s="1249"/>
      <c r="E10" s="1249"/>
      <c r="F10" s="1249"/>
      <c r="G10" s="1249"/>
      <c r="H10" s="1249"/>
      <c r="I10" s="1249"/>
      <c r="J10" s="521"/>
      <c r="K10" s="521"/>
      <c r="L10" s="521"/>
      <c r="M10" s="521"/>
      <c r="N10" s="521"/>
      <c r="O10" s="521"/>
    </row>
    <row r="11" spans="1:15" ht="15" customHeight="1" thickBot="1" x14ac:dyDescent="0.3">
      <c r="A11" s="375"/>
      <c r="B11" s="521"/>
      <c r="C11" s="521"/>
      <c r="D11" s="521"/>
      <c r="E11" s="521"/>
      <c r="F11" s="521"/>
      <c r="G11" s="521"/>
      <c r="H11" s="375"/>
      <c r="I11" s="375"/>
      <c r="J11" s="521"/>
      <c r="K11" s="521"/>
      <c r="L11" s="521"/>
      <c r="M11" s="521"/>
      <c r="N11" s="521"/>
      <c r="O11" s="521"/>
    </row>
    <row r="12" spans="1:15" ht="15" customHeight="1" x14ac:dyDescent="0.25">
      <c r="A12" s="716" t="s">
        <v>521</v>
      </c>
      <c r="B12" s="717" t="str">
        <f>Home!J24</f>
        <v/>
      </c>
      <c r="C12" s="1269" t="s">
        <v>533</v>
      </c>
      <c r="D12" s="1270"/>
      <c r="E12" s="1270"/>
      <c r="F12" s="1270"/>
      <c r="G12" s="521"/>
      <c r="H12" s="375"/>
      <c r="I12" s="375"/>
      <c r="J12" s="521"/>
      <c r="K12" s="521"/>
      <c r="L12" s="521"/>
      <c r="M12" s="521"/>
      <c r="N12" s="521"/>
      <c r="O12" s="521"/>
    </row>
    <row r="13" spans="1:15" ht="15" customHeight="1" thickBot="1" x14ac:dyDescent="0.3">
      <c r="A13" s="718" t="s">
        <v>522</v>
      </c>
      <c r="B13" s="719" t="str">
        <f>Home!J25</f>
        <v/>
      </c>
      <c r="C13" s="1269" t="s">
        <v>533</v>
      </c>
      <c r="D13" s="1270"/>
      <c r="E13" s="1270"/>
      <c r="F13" s="1270"/>
      <c r="G13" s="521"/>
      <c r="H13" s="375"/>
      <c r="I13" s="375"/>
      <c r="J13" s="521"/>
      <c r="K13" s="521"/>
      <c r="L13" s="521"/>
      <c r="M13" s="521"/>
      <c r="N13" s="521"/>
      <c r="O13" s="521"/>
    </row>
    <row r="14" spans="1:15" ht="15" customHeight="1" thickBot="1" x14ac:dyDescent="0.3">
      <c r="A14" s="375"/>
      <c r="B14" s="521"/>
      <c r="C14" s="521"/>
      <c r="D14" s="521"/>
      <c r="E14" s="521"/>
      <c r="F14" s="521"/>
      <c r="G14" s="521"/>
      <c r="H14" s="375"/>
      <c r="I14" s="375"/>
      <c r="J14" s="521"/>
      <c r="K14" s="521"/>
      <c r="L14" s="521"/>
      <c r="M14" s="521"/>
      <c r="N14" s="521"/>
      <c r="O14" s="521"/>
    </row>
    <row r="15" spans="1:15" ht="15" customHeight="1" x14ac:dyDescent="0.25">
      <c r="A15" s="387"/>
      <c r="B15" s="1263" t="s">
        <v>27</v>
      </c>
      <c r="C15" s="1264"/>
      <c r="D15" s="1265"/>
      <c r="E15" s="1266" t="s">
        <v>26</v>
      </c>
      <c r="F15" s="1267"/>
      <c r="G15" s="1268"/>
      <c r="H15" s="375"/>
      <c r="I15" s="720"/>
      <c r="J15" s="1263" t="s">
        <v>27</v>
      </c>
      <c r="K15" s="1264"/>
      <c r="L15" s="1265"/>
      <c r="M15" s="1266" t="s">
        <v>26</v>
      </c>
      <c r="N15" s="1267"/>
      <c r="O15" s="1268"/>
    </row>
    <row r="16" spans="1:15" ht="30" customHeight="1" x14ac:dyDescent="0.25">
      <c r="A16" s="713" t="s">
        <v>883</v>
      </c>
      <c r="B16" s="607" t="s">
        <v>212</v>
      </c>
      <c r="C16" s="608" t="s">
        <v>211</v>
      </c>
      <c r="D16" s="609" t="s">
        <v>210</v>
      </c>
      <c r="E16" s="614" t="s">
        <v>212</v>
      </c>
      <c r="F16" s="615" t="s">
        <v>211</v>
      </c>
      <c r="G16" s="616" t="s">
        <v>210</v>
      </c>
      <c r="H16" s="375"/>
      <c r="I16" s="721" t="s">
        <v>881</v>
      </c>
      <c r="J16" s="607" t="s">
        <v>212</v>
      </c>
      <c r="K16" s="608" t="s">
        <v>211</v>
      </c>
      <c r="L16" s="609" t="s">
        <v>210</v>
      </c>
      <c r="M16" s="614" t="s">
        <v>212</v>
      </c>
      <c r="N16" s="615" t="s">
        <v>211</v>
      </c>
      <c r="O16" s="616" t="s">
        <v>210</v>
      </c>
    </row>
    <row r="17" spans="1:15" ht="15" customHeight="1" thickBot="1" x14ac:dyDescent="0.3">
      <c r="A17" s="388"/>
      <c r="B17" s="389" t="s">
        <v>178</v>
      </c>
      <c r="C17" s="390" t="s">
        <v>178</v>
      </c>
      <c r="D17" s="391" t="s">
        <v>178</v>
      </c>
      <c r="E17" s="389" t="s">
        <v>178</v>
      </c>
      <c r="F17" s="390" t="s">
        <v>178</v>
      </c>
      <c r="G17" s="392" t="s">
        <v>178</v>
      </c>
      <c r="H17" s="375"/>
      <c r="I17" s="722"/>
      <c r="J17" s="447" t="s">
        <v>222</v>
      </c>
      <c r="K17" s="448" t="s">
        <v>222</v>
      </c>
      <c r="L17" s="449" t="s">
        <v>222</v>
      </c>
      <c r="M17" s="447" t="s">
        <v>222</v>
      </c>
      <c r="N17" s="448" t="s">
        <v>222</v>
      </c>
      <c r="O17" s="450" t="s">
        <v>222</v>
      </c>
    </row>
    <row r="18" spans="1:15" ht="30" customHeight="1" x14ac:dyDescent="0.25">
      <c r="A18" s="723" t="s">
        <v>341</v>
      </c>
      <c r="B18" s="724" t="str">
        <f>IF(SUM(B19:B21)=0,"",SUM(B19:B21))</f>
        <v/>
      </c>
      <c r="C18" s="725" t="str">
        <f t="shared" ref="C18:G18" si="0">IF(SUM(C19:C21)=0,"",SUM(C19:C21))</f>
        <v/>
      </c>
      <c r="D18" s="726" t="str">
        <f t="shared" si="0"/>
        <v/>
      </c>
      <c r="E18" s="727" t="str">
        <f t="shared" si="0"/>
        <v/>
      </c>
      <c r="F18" s="725" t="str">
        <f t="shared" si="0"/>
        <v/>
      </c>
      <c r="G18" s="728" t="str">
        <f t="shared" si="0"/>
        <v/>
      </c>
      <c r="H18" s="375"/>
      <c r="I18" s="723" t="s">
        <v>215</v>
      </c>
      <c r="J18" s="781">
        <f>SUMIFS('A1'!L17:L350,'A1'!H17:H350,"Regular")+SUMIFS('A4'!H17:H350,'A4'!C17:C350,"Regular")</f>
        <v>0</v>
      </c>
      <c r="K18" s="782">
        <f>SUM('C1'!I17:I350)</f>
        <v>0</v>
      </c>
      <c r="L18" s="783">
        <f>SUMIFS('B1'!F17:F350,'B1'!C17:C350,"Regular")</f>
        <v>0</v>
      </c>
      <c r="M18" s="784">
        <f>SUMIFS('A1'!J17:J350,'A1'!H17:H350,"Regular")+SUMIFS('A4'!F17:F350,'A4'!C17:C350,"Regular")</f>
        <v>0</v>
      </c>
      <c r="N18" s="782">
        <f>SUM('C1'!H17:H350)</f>
        <v>0</v>
      </c>
      <c r="O18" s="785">
        <f>SUMIFS('B1'!E17:E350,'B1'!C17:C350,"Regular")</f>
        <v>0</v>
      </c>
    </row>
    <row r="19" spans="1:15" ht="30" customHeight="1" x14ac:dyDescent="0.25">
      <c r="A19" s="729" t="s">
        <v>213</v>
      </c>
      <c r="B19" s="250"/>
      <c r="C19" s="251"/>
      <c r="D19" s="252"/>
      <c r="E19" s="253"/>
      <c r="F19" s="251"/>
      <c r="G19" s="254"/>
      <c r="H19" s="375"/>
      <c r="I19" s="730" t="s">
        <v>216</v>
      </c>
      <c r="J19" s="490">
        <f>SUMIFS('A1'!L17:L350,'A1'!H17:H350,"Casual/add'l hours")+SUMIFS('A1'!L17:L350,'A1'!H17:H350,"Additional Hours")+SUMIFS('A1'!L17:L350,'A1'!H17:H350,"Casual")+SUMIFS('A4'!H17:H350,'A4'!C17:C350,"Casual/add'l hours")+SUMIFS('A4'!H17:H350,'A4'!C17:C350,"Additional Hours")+SUMIFS('A4'!H17:H350,'A4'!C17:C350,"Casual")</f>
        <v>0</v>
      </c>
      <c r="K19" s="491">
        <v>0</v>
      </c>
      <c r="L19" s="492">
        <f>SUMIFS('B1'!F17:F350,'B1'!C17:C350,"Casual/add'l hours")+SUMIFS('B1'!F17:F350,'B1'!C17:C350,"Additional Hours")+SUMIFS('B1'!F17:F350,'B1'!C17:C350,"Casual")</f>
        <v>0</v>
      </c>
      <c r="M19" s="493">
        <f>SUMIFS('A1'!J17:J350,'A1'!H17:H350,"Casual/add'l hours")+SUMIFS('A1'!J17:J350,'A1'!H17:H350,"Additional Hours")+SUMIFS('A1'!J17:J350,'A1'!H17:H350,"Casual")+SUMIFS('A4'!F17:F350,'A4'!C17:C350,"Casual/add'l hours")+SUMIFS('A4'!F17:F350,'A4'!C17:C350,"Additional Hours")+SUMIFS('A4'!F17:F350,'A4'!C17:C350,"Casual")</f>
        <v>0</v>
      </c>
      <c r="N19" s="491">
        <v>0</v>
      </c>
      <c r="O19" s="494">
        <f>SUMIFS('B1'!E17:E350,'B1'!C17:C350,"Casual/add'l hours")+SUMIFS('B1'!E17:E350,'B1'!C17:C350,"Additional Hours")+SUMIFS('B1'!E17:E350,'B1'!C17:C350,"Casual")</f>
        <v>0</v>
      </c>
    </row>
    <row r="20" spans="1:15" ht="30" customHeight="1" x14ac:dyDescent="0.25">
      <c r="A20" s="729" t="s">
        <v>214</v>
      </c>
      <c r="B20" s="250"/>
      <c r="C20" s="251"/>
      <c r="D20" s="252"/>
      <c r="E20" s="253"/>
      <c r="F20" s="251"/>
      <c r="G20" s="254"/>
      <c r="H20" s="375"/>
      <c r="I20" s="731" t="s">
        <v>755</v>
      </c>
      <c r="J20" s="495">
        <f>SUMIFS('A1'!L17:L350,'A1'!H17:H350,"Additional Hours")+SUMIFS('A4'!H17:H350,'A4'!C17:C350,"Additional")</f>
        <v>0</v>
      </c>
      <c r="K20" s="486">
        <v>0</v>
      </c>
      <c r="L20" s="496">
        <f>SUMIFS('B1'!F17:F350,'B1'!C17:C350,"Additional Hours")</f>
        <v>0</v>
      </c>
      <c r="M20" s="497">
        <f>SUMIFS('A1'!J17:J350,'A1'!H17:H350,"Additional Hours")+SUMIFS('A4'!F17:F350,'A4'!C17:C350,"Additional Hours")</f>
        <v>0</v>
      </c>
      <c r="N20" s="486">
        <v>0</v>
      </c>
      <c r="O20" s="498">
        <f>SUMIFS('B1'!E17:E350,'B1'!C17:C350,"Additional")</f>
        <v>0</v>
      </c>
    </row>
    <row r="21" spans="1:15" ht="30" customHeight="1" thickBot="1" x14ac:dyDescent="0.3">
      <c r="A21" s="843" t="s">
        <v>754</v>
      </c>
      <c r="B21" s="255"/>
      <c r="C21" s="256"/>
      <c r="D21" s="257"/>
      <c r="E21" s="258"/>
      <c r="F21" s="256"/>
      <c r="G21" s="259"/>
      <c r="H21" s="375"/>
      <c r="I21" s="732" t="s">
        <v>469</v>
      </c>
      <c r="J21" s="499">
        <f>SUMIFS('A1'!L17:L350,'A1'!H17:H350,"Casual")+SUMIFS('A4'!H17:H350,'A4'!C17:C350,"Casual")</f>
        <v>0</v>
      </c>
      <c r="K21" s="487">
        <v>0</v>
      </c>
      <c r="L21" s="500">
        <f>SUMIFS('B1'!F17:F350,'B1'!C17:C350,"Casual")</f>
        <v>0</v>
      </c>
      <c r="M21" s="501">
        <f>SUMIFS('A1'!J17:J350,'A1'!H17:H350,"Casual")+SUMIFS('A4'!F17:F350,'A4'!C17:C350,"Casual")</f>
        <v>0</v>
      </c>
      <c r="N21" s="487">
        <v>0</v>
      </c>
      <c r="O21" s="502">
        <f>SUMIFS('B1'!E17:E350,'B1'!C17:C350,"Casual")</f>
        <v>0</v>
      </c>
    </row>
    <row r="22" spans="1:15" ht="30" customHeight="1" thickBot="1" x14ac:dyDescent="0.3">
      <c r="A22" s="375"/>
      <c r="B22" s="521"/>
      <c r="C22" s="521"/>
      <c r="D22" s="521"/>
      <c r="E22" s="521"/>
      <c r="F22" s="521"/>
      <c r="G22" s="521"/>
      <c r="H22" s="375"/>
      <c r="I22" s="708" t="s">
        <v>532</v>
      </c>
      <c r="J22" s="625"/>
      <c r="K22" s="626"/>
      <c r="L22" s="627"/>
      <c r="M22" s="628"/>
      <c r="N22" s="626"/>
      <c r="O22" s="627"/>
    </row>
    <row r="23" spans="1:15" ht="15" customHeight="1" thickBot="1" x14ac:dyDescent="0.3">
      <c r="A23" s="375"/>
      <c r="B23" s="521"/>
      <c r="C23" s="521"/>
      <c r="D23" s="521"/>
      <c r="E23" s="521"/>
      <c r="F23" s="521"/>
      <c r="G23" s="521"/>
      <c r="H23" s="375"/>
      <c r="I23" s="375"/>
      <c r="J23" s="521"/>
      <c r="K23" s="521"/>
      <c r="L23" s="521"/>
      <c r="M23" s="521"/>
      <c r="N23" s="521"/>
      <c r="O23" s="521"/>
    </row>
    <row r="24" spans="1:15" ht="15" customHeight="1" thickBot="1" x14ac:dyDescent="0.3">
      <c r="A24" s="720"/>
      <c r="B24" s="1257" t="s">
        <v>27</v>
      </c>
      <c r="C24" s="1258"/>
      <c r="D24" s="1259"/>
      <c r="E24" s="1260" t="s">
        <v>26</v>
      </c>
      <c r="F24" s="1261"/>
      <c r="G24" s="1262"/>
      <c r="H24" s="375"/>
      <c r="I24" s="387"/>
      <c r="J24" s="1263" t="s">
        <v>27</v>
      </c>
      <c r="K24" s="1264"/>
      <c r="L24" s="1265"/>
      <c r="M24" s="1266" t="s">
        <v>26</v>
      </c>
      <c r="N24" s="1267"/>
      <c r="O24" s="1268"/>
    </row>
    <row r="25" spans="1:15" ht="30" customHeight="1" x14ac:dyDescent="0.25">
      <c r="A25" s="713" t="s">
        <v>884</v>
      </c>
      <c r="B25" s="733" t="s">
        <v>212</v>
      </c>
      <c r="C25" s="734" t="s">
        <v>211</v>
      </c>
      <c r="D25" s="735" t="s">
        <v>210</v>
      </c>
      <c r="E25" s="736" t="s">
        <v>212</v>
      </c>
      <c r="F25" s="737" t="s">
        <v>211</v>
      </c>
      <c r="G25" s="738" t="s">
        <v>210</v>
      </c>
      <c r="H25" s="375"/>
      <c r="I25" s="713" t="s">
        <v>880</v>
      </c>
      <c r="J25" s="607" t="s">
        <v>212</v>
      </c>
      <c r="K25" s="608" t="s">
        <v>211</v>
      </c>
      <c r="L25" s="609" t="s">
        <v>210</v>
      </c>
      <c r="M25" s="614" t="s">
        <v>212</v>
      </c>
      <c r="N25" s="615" t="s">
        <v>211</v>
      </c>
      <c r="O25" s="616" t="s">
        <v>210</v>
      </c>
    </row>
    <row r="26" spans="1:15" ht="15" customHeight="1" thickBot="1" x14ac:dyDescent="0.3">
      <c r="A26" s="388"/>
      <c r="B26" s="389" t="s">
        <v>178</v>
      </c>
      <c r="C26" s="390" t="s">
        <v>178</v>
      </c>
      <c r="D26" s="391" t="s">
        <v>178</v>
      </c>
      <c r="E26" s="447" t="s">
        <v>178</v>
      </c>
      <c r="F26" s="448" t="s">
        <v>178</v>
      </c>
      <c r="G26" s="450" t="s">
        <v>178</v>
      </c>
      <c r="H26" s="375"/>
      <c r="I26" s="709"/>
      <c r="J26" s="389" t="s">
        <v>222</v>
      </c>
      <c r="K26" s="390" t="s">
        <v>222</v>
      </c>
      <c r="L26" s="391" t="s">
        <v>222</v>
      </c>
      <c r="M26" s="389" t="s">
        <v>222</v>
      </c>
      <c r="N26" s="390" t="s">
        <v>222</v>
      </c>
      <c r="O26" s="392" t="s">
        <v>222</v>
      </c>
    </row>
    <row r="27" spans="1:15" ht="30" customHeight="1" x14ac:dyDescent="0.25">
      <c r="A27" s="723" t="s">
        <v>341</v>
      </c>
      <c r="B27" s="724" t="str">
        <f t="shared" ref="B27:G27" si="1">IF(SUM(B28:B33)=0,"",SUM(B28:B33))</f>
        <v/>
      </c>
      <c r="C27" s="725" t="str">
        <f t="shared" si="1"/>
        <v/>
      </c>
      <c r="D27" s="726" t="str">
        <f t="shared" si="1"/>
        <v/>
      </c>
      <c r="E27" s="727" t="str">
        <f t="shared" si="1"/>
        <v/>
      </c>
      <c r="F27" s="725" t="str">
        <f t="shared" si="1"/>
        <v/>
      </c>
      <c r="G27" s="728" t="str">
        <f t="shared" si="1"/>
        <v/>
      </c>
      <c r="H27" s="375"/>
      <c r="I27" s="710" t="s">
        <v>555</v>
      </c>
      <c r="J27" s="188"/>
      <c r="K27" s="213"/>
      <c r="L27" s="189"/>
      <c r="M27" s="212"/>
      <c r="N27" s="213"/>
      <c r="O27" s="189"/>
    </row>
    <row r="28" spans="1:15" ht="30" customHeight="1" x14ac:dyDescent="0.25">
      <c r="A28" s="729" t="s">
        <v>217</v>
      </c>
      <c r="B28" s="250"/>
      <c r="C28" s="251"/>
      <c r="D28" s="252"/>
      <c r="E28" s="253"/>
      <c r="F28" s="251"/>
      <c r="G28" s="254"/>
      <c r="H28" s="375"/>
      <c r="I28" s="739" t="s">
        <v>556</v>
      </c>
      <c r="J28" s="702"/>
      <c r="K28" s="703"/>
      <c r="L28" s="704"/>
      <c r="M28" s="705"/>
      <c r="N28" s="703"/>
      <c r="O28" s="704"/>
    </row>
    <row r="29" spans="1:15" ht="30" customHeight="1" x14ac:dyDescent="0.25">
      <c r="A29" s="729" t="s">
        <v>218</v>
      </c>
      <c r="B29" s="250"/>
      <c r="C29" s="251"/>
      <c r="D29" s="252"/>
      <c r="E29" s="253"/>
      <c r="F29" s="251"/>
      <c r="G29" s="254"/>
      <c r="H29" s="375"/>
      <c r="I29" s="711" t="s">
        <v>422</v>
      </c>
      <c r="J29" s="190"/>
      <c r="K29" s="216"/>
      <c r="L29" s="191"/>
      <c r="M29" s="215"/>
      <c r="N29" s="216"/>
      <c r="O29" s="191"/>
    </row>
    <row r="30" spans="1:15" ht="30" customHeight="1" x14ac:dyDescent="0.25">
      <c r="A30" s="729" t="s">
        <v>220</v>
      </c>
      <c r="B30" s="250"/>
      <c r="C30" s="251"/>
      <c r="D30" s="252"/>
      <c r="E30" s="253"/>
      <c r="F30" s="251"/>
      <c r="G30" s="254"/>
      <c r="H30" s="375"/>
      <c r="I30" s="712" t="s">
        <v>423</v>
      </c>
      <c r="J30" s="190"/>
      <c r="K30" s="216"/>
      <c r="L30" s="191"/>
      <c r="M30" s="215"/>
      <c r="N30" s="216"/>
      <c r="O30" s="191"/>
    </row>
    <row r="31" spans="1:15" ht="30" customHeight="1" x14ac:dyDescent="0.25">
      <c r="A31" s="729" t="s">
        <v>219</v>
      </c>
      <c r="B31" s="250"/>
      <c r="C31" s="251"/>
      <c r="D31" s="252"/>
      <c r="E31" s="253"/>
      <c r="F31" s="251"/>
      <c r="G31" s="254"/>
      <c r="H31" s="375"/>
      <c r="I31" s="711" t="s">
        <v>468</v>
      </c>
      <c r="J31" s="190"/>
      <c r="K31" s="216"/>
      <c r="L31" s="191"/>
      <c r="M31" s="215"/>
      <c r="N31" s="216"/>
      <c r="O31" s="191"/>
    </row>
    <row r="32" spans="1:15" ht="30" customHeight="1" x14ac:dyDescent="0.25">
      <c r="A32" s="844" t="s">
        <v>221</v>
      </c>
      <c r="B32" s="845"/>
      <c r="C32" s="846"/>
      <c r="D32" s="847"/>
      <c r="E32" s="848"/>
      <c r="F32" s="846"/>
      <c r="G32" s="849"/>
      <c r="H32" s="375"/>
      <c r="I32" s="712" t="s">
        <v>604</v>
      </c>
      <c r="J32" s="190"/>
      <c r="K32" s="216"/>
      <c r="L32" s="191"/>
      <c r="M32" s="215"/>
      <c r="N32" s="216"/>
      <c r="O32" s="191"/>
    </row>
    <row r="33" spans="1:15" ht="30" customHeight="1" thickBot="1" x14ac:dyDescent="0.3">
      <c r="A33" s="740" t="s">
        <v>757</v>
      </c>
      <c r="B33" s="255"/>
      <c r="C33" s="256"/>
      <c r="D33" s="257"/>
      <c r="E33" s="258"/>
      <c r="F33" s="256"/>
      <c r="G33" s="259"/>
      <c r="H33" s="375"/>
      <c r="I33" s="708" t="s">
        <v>421</v>
      </c>
      <c r="J33" s="625"/>
      <c r="K33" s="626"/>
      <c r="L33" s="627"/>
      <c r="M33" s="628"/>
      <c r="N33" s="626"/>
      <c r="O33" s="627"/>
    </row>
    <row r="34" spans="1:15" ht="15" customHeight="1" thickBot="1" x14ac:dyDescent="0.3">
      <c r="A34" s="375"/>
      <c r="B34" s="521"/>
      <c r="C34" s="521"/>
      <c r="D34" s="521"/>
      <c r="E34" s="521"/>
      <c r="F34" s="521"/>
      <c r="G34" s="521"/>
      <c r="H34" s="375"/>
      <c r="I34" s="375"/>
      <c r="J34" s="521"/>
      <c r="K34" s="521"/>
      <c r="L34" s="521"/>
      <c r="M34" s="521"/>
      <c r="N34" s="521"/>
      <c r="O34" s="521"/>
    </row>
    <row r="35" spans="1:15" ht="15" customHeight="1" x14ac:dyDescent="0.25">
      <c r="A35" s="387"/>
      <c r="B35" s="1263" t="s">
        <v>27</v>
      </c>
      <c r="C35" s="1264"/>
      <c r="D35" s="1265"/>
      <c r="E35" s="1266" t="s">
        <v>26</v>
      </c>
      <c r="F35" s="1267"/>
      <c r="G35" s="1268"/>
      <c r="H35" s="375"/>
      <c r="I35" s="387"/>
      <c r="J35" s="1250" t="s">
        <v>27</v>
      </c>
      <c r="K35" s="1251"/>
      <c r="L35" s="1252"/>
      <c r="M35" s="1253" t="s">
        <v>26</v>
      </c>
      <c r="N35" s="1254"/>
      <c r="O35" s="1255"/>
    </row>
    <row r="36" spans="1:15" ht="30" customHeight="1" x14ac:dyDescent="0.25">
      <c r="A36" s="713" t="s">
        <v>885</v>
      </c>
      <c r="B36" s="607" t="s">
        <v>212</v>
      </c>
      <c r="C36" s="608" t="s">
        <v>211</v>
      </c>
      <c r="D36" s="609" t="s">
        <v>210</v>
      </c>
      <c r="E36" s="614" t="s">
        <v>212</v>
      </c>
      <c r="F36" s="615" t="s">
        <v>211</v>
      </c>
      <c r="G36" s="616" t="s">
        <v>210</v>
      </c>
      <c r="H36" s="375"/>
      <c r="I36" s="721" t="s">
        <v>882</v>
      </c>
      <c r="J36" s="607" t="s">
        <v>212</v>
      </c>
      <c r="K36" s="608" t="s">
        <v>211</v>
      </c>
      <c r="L36" s="609" t="s">
        <v>210</v>
      </c>
      <c r="M36" s="614" t="s">
        <v>212</v>
      </c>
      <c r="N36" s="615" t="s">
        <v>211</v>
      </c>
      <c r="O36" s="616" t="s">
        <v>210</v>
      </c>
    </row>
    <row r="37" spans="1:15" ht="15" customHeight="1" thickBot="1" x14ac:dyDescent="0.3">
      <c r="A37" s="388"/>
      <c r="B37" s="389" t="s">
        <v>178</v>
      </c>
      <c r="C37" s="390"/>
      <c r="D37" s="391"/>
      <c r="E37" s="447" t="s">
        <v>178</v>
      </c>
      <c r="F37" s="448"/>
      <c r="G37" s="450"/>
      <c r="H37" s="375"/>
      <c r="I37" s="446"/>
      <c r="J37" s="447" t="s">
        <v>29</v>
      </c>
      <c r="K37" s="448" t="s">
        <v>29</v>
      </c>
      <c r="L37" s="449" t="s">
        <v>29</v>
      </c>
      <c r="M37" s="447" t="s">
        <v>29</v>
      </c>
      <c r="N37" s="448" t="s">
        <v>29</v>
      </c>
      <c r="O37" s="450" t="s">
        <v>29</v>
      </c>
    </row>
    <row r="38" spans="1:15" ht="30" customHeight="1" x14ac:dyDescent="0.25">
      <c r="A38" s="723" t="s">
        <v>341</v>
      </c>
      <c r="B38" s="725" t="str">
        <f t="shared" ref="B38:G38" si="2">IF(SUM(B39:B43)=0,"",SUM(B39:B43))</f>
        <v/>
      </c>
      <c r="C38" s="725" t="str">
        <f t="shared" si="2"/>
        <v/>
      </c>
      <c r="D38" s="726" t="str">
        <f t="shared" si="2"/>
        <v/>
      </c>
      <c r="E38" s="727" t="str">
        <f t="shared" si="2"/>
        <v/>
      </c>
      <c r="F38" s="725" t="str">
        <f t="shared" si="2"/>
        <v/>
      </c>
      <c r="G38" s="728" t="str">
        <f t="shared" si="2"/>
        <v/>
      </c>
      <c r="H38" s="741"/>
      <c r="I38" s="710" t="s">
        <v>557</v>
      </c>
      <c r="J38" s="174"/>
      <c r="K38" s="662"/>
      <c r="L38" s="231"/>
      <c r="M38" s="663"/>
      <c r="N38" s="662"/>
      <c r="O38" s="231"/>
    </row>
    <row r="39" spans="1:15" ht="30" customHeight="1" thickBot="1" x14ac:dyDescent="0.3">
      <c r="A39" s="706"/>
      <c r="B39" s="250"/>
      <c r="C39" s="324"/>
      <c r="D39" s="325"/>
      <c r="E39" s="253"/>
      <c r="F39" s="324"/>
      <c r="G39" s="328"/>
      <c r="H39" s="741"/>
      <c r="I39" s="742" t="s">
        <v>558</v>
      </c>
      <c r="J39" s="658"/>
      <c r="K39" s="659"/>
      <c r="L39" s="660"/>
      <c r="M39" s="661"/>
      <c r="N39" s="659"/>
      <c r="O39" s="660"/>
    </row>
    <row r="40" spans="1:15" ht="30" customHeight="1" x14ac:dyDescent="0.25">
      <c r="A40" s="706"/>
      <c r="B40" s="250"/>
      <c r="C40" s="324"/>
      <c r="D40" s="325"/>
      <c r="E40" s="253"/>
      <c r="F40" s="324"/>
      <c r="G40" s="328"/>
      <c r="H40" s="741"/>
      <c r="I40" s="375"/>
      <c r="J40" s="521"/>
      <c r="K40" s="521"/>
      <c r="L40" s="521"/>
      <c r="M40" s="521"/>
      <c r="N40" s="521"/>
      <c r="O40" s="521"/>
    </row>
    <row r="41" spans="1:15" ht="30" customHeight="1" x14ac:dyDescent="0.25">
      <c r="A41" s="706"/>
      <c r="B41" s="250"/>
      <c r="C41" s="324"/>
      <c r="D41" s="325"/>
      <c r="E41" s="253"/>
      <c r="F41" s="324"/>
      <c r="G41" s="328"/>
      <c r="H41" s="741"/>
      <c r="I41" s="375"/>
      <c r="J41" s="521"/>
      <c r="K41" s="521"/>
      <c r="L41" s="521"/>
      <c r="M41" s="521"/>
      <c r="N41" s="521"/>
      <c r="O41" s="521"/>
    </row>
    <row r="42" spans="1:15" ht="30" customHeight="1" x14ac:dyDescent="0.25">
      <c r="A42" s="706"/>
      <c r="B42" s="250"/>
      <c r="C42" s="324"/>
      <c r="D42" s="325"/>
      <c r="E42" s="253"/>
      <c r="F42" s="324"/>
      <c r="G42" s="328"/>
      <c r="H42" s="741"/>
      <c r="I42" s="375"/>
      <c r="J42" s="521"/>
      <c r="K42" s="521"/>
      <c r="L42" s="521"/>
      <c r="M42" s="521"/>
      <c r="N42" s="521"/>
      <c r="O42" s="521"/>
    </row>
    <row r="43" spans="1:15" ht="30" customHeight="1" thickBot="1" x14ac:dyDescent="0.3">
      <c r="A43" s="707"/>
      <c r="B43" s="255"/>
      <c r="C43" s="326"/>
      <c r="D43" s="327"/>
      <c r="E43" s="258"/>
      <c r="F43" s="326"/>
      <c r="G43" s="329"/>
      <c r="H43" s="375"/>
      <c r="I43" s="375"/>
      <c r="J43" s="521"/>
      <c r="K43" s="521"/>
      <c r="L43" s="521"/>
      <c r="M43" s="521"/>
      <c r="N43" s="521"/>
      <c r="O43" s="521"/>
    </row>
  </sheetData>
  <mergeCells count="16">
    <mergeCell ref="A10:I10"/>
    <mergeCell ref="J35:L35"/>
    <mergeCell ref="M35:O35"/>
    <mergeCell ref="A9:D9"/>
    <mergeCell ref="B24:D24"/>
    <mergeCell ref="E24:G24"/>
    <mergeCell ref="B15:D15"/>
    <mergeCell ref="E15:G15"/>
    <mergeCell ref="C12:F12"/>
    <mergeCell ref="C13:F13"/>
    <mergeCell ref="J15:L15"/>
    <mergeCell ref="M15:O15"/>
    <mergeCell ref="B35:D35"/>
    <mergeCell ref="E35:G35"/>
    <mergeCell ref="M24:O24"/>
    <mergeCell ref="J24:L24"/>
  </mergeCells>
  <conditionalFormatting sqref="J38:O38">
    <cfRule type="expression" dxfId="92" priority="48">
      <formula>IF(AND(J27&gt;0,J38=0),TRUE,FALSE)</formula>
    </cfRule>
  </conditionalFormatting>
  <conditionalFormatting sqref="J27:O27">
    <cfRule type="expression" dxfId="91" priority="63">
      <formula>IF(AND(J27=0,J38&gt;0),TRUE,FALSE)</formula>
    </cfRule>
  </conditionalFormatting>
  <conditionalFormatting sqref="J28:O28">
    <cfRule type="expression" dxfId="90" priority="36">
      <formula>IF(AND(J28=0,J39&gt;0),TRUE,FALSE)</formula>
    </cfRule>
  </conditionalFormatting>
  <conditionalFormatting sqref="J39:O39">
    <cfRule type="expression" dxfId="89" priority="35">
      <formula>IF(AND(J28&gt;0,J39=0),TRUE,FALSE)</formula>
    </cfRule>
  </conditionalFormatting>
  <conditionalFormatting sqref="D19:D21">
    <cfRule type="expression" dxfId="88" priority="24">
      <formula>AND(ISNUMBER($D$27), ISNUMBER($D$18), $D$27 &gt; 0, $D$27 &lt;&gt; $D$18)</formula>
    </cfRule>
  </conditionalFormatting>
  <conditionalFormatting sqref="F19:F21">
    <cfRule type="expression" dxfId="87" priority="23">
      <formula>AND(ISNUMBER($F$27), ISNUMBER($F$18), $F$27 &gt; 0, $F$27 &lt;&gt; $F$18)</formula>
    </cfRule>
  </conditionalFormatting>
  <conditionalFormatting sqref="G19:G21">
    <cfRule type="expression" dxfId="86" priority="17">
      <formula>AND(ISNUMBER($G$27), ISNUMBER($G$18), $G$27 &gt; 0, $G$27 &lt;&gt; $G$18)</formula>
    </cfRule>
  </conditionalFormatting>
  <conditionalFormatting sqref="F28:F33">
    <cfRule type="expression" dxfId="85" priority="18">
      <formula>AND(ISNUMBER($F$18), $F$18 &gt; 0, ISNUMBER($F$27), $F$27 &gt; 0, $F$27 &lt;&gt; $F$18, ISNUMBER($F$18))</formula>
    </cfRule>
  </conditionalFormatting>
  <conditionalFormatting sqref="G28:G33">
    <cfRule type="expression" dxfId="84" priority="15">
      <formula>AND(ISNUMBER($G$18),$G$18&gt;0,ISNUMBER($G$27),$G$27&gt;0,$G$27&lt;&gt;$G$18,ISNUMBER($G$18))</formula>
    </cfRule>
  </conditionalFormatting>
  <conditionalFormatting sqref="A39:A43">
    <cfRule type="expression" dxfId="83" priority="6">
      <formula>AND(E39&gt;0, ISBLANK(A39))</formula>
    </cfRule>
    <cfRule type="expression" dxfId="82" priority="8">
      <formula>AND(B39&gt;0, ISBLANK(A39))</formula>
    </cfRule>
  </conditionalFormatting>
  <conditionalFormatting sqref="C19:C21">
    <cfRule type="expression" dxfId="81" priority="3">
      <formula>AND(OR(AND(ISNUMBER($C$27), $C$27 &gt; 0), AND(ISNUMBER($C$38), $C$38 &gt; 0)), $C$18 &lt;&gt; $C$27, $C$18 &lt;&gt; $C$38)</formula>
    </cfRule>
  </conditionalFormatting>
  <conditionalFormatting sqref="B39:B43">
    <cfRule type="expression" dxfId="80" priority="5">
      <formula>AND(OR(AND(ISNUMBER($B$18), $B$18 &gt; 0), AND(ISNUMBER($B$27), $B$27 &gt; 0)), $B$38 &lt;&gt; $B$27, $B$38 &lt;&gt; $B$18)</formula>
    </cfRule>
    <cfRule type="expression" dxfId="79" priority="74">
      <formula>IF(AND(NOT(ISBLANK(A39)),ISBLANK(B39),ISBLANK(E39)),TRUE,FALSE)</formula>
    </cfRule>
  </conditionalFormatting>
  <conditionalFormatting sqref="E39:E43">
    <cfRule type="expression" dxfId="78" priority="4">
      <formula>AND(OR(AND(ISNUMBER($E$18), $E$18 &gt; 0), AND(ISNUMBER($E$27), $E$27 &gt; 0)), $E$38 &lt;&gt; $E$27, $E$38 &lt;&gt; $E$18)</formula>
    </cfRule>
    <cfRule type="expression" dxfId="77" priority="76">
      <formula>IF(AND(NOT(ISBLANK(A39)),ISBLANK(B39),ISBLANK(E39)),TRUE,FALSE)</formula>
    </cfRule>
  </conditionalFormatting>
  <conditionalFormatting sqref="B28:B33">
    <cfRule type="expression" dxfId="76" priority="77">
      <formula>AND(ISNUMBER($B$18),$B$18&gt;0,ISNUMBER($B$27),$B$27&gt;0,$B$27&lt;&gt;$B$18,$B$27&lt;&gt;$B$38,$B$27&lt;&gt;"")</formula>
    </cfRule>
  </conditionalFormatting>
  <conditionalFormatting sqref="B19:B21">
    <cfRule type="expression" dxfId="75" priority="78">
      <formula>AND(OR(AND(ISNUMBER($B$27), $B$27 &gt; 0), AND(ISNUMBER($B$38), $B$38 &gt; 0)), $B$18 &lt;&gt; $B$27, $B$18 &lt;&gt; $B$38)</formula>
    </cfRule>
  </conditionalFormatting>
  <conditionalFormatting sqref="E19:E21">
    <cfRule type="expression" dxfId="74" priority="79">
      <formula>AND(OR(AND(ISNUMBER($E$27), $E$27 &gt; 0), AND(ISNUMBER($E$38), $E$38 &gt; 0)), $E$18 &lt;&gt; $E$27, $E$18 &lt;&gt; $E$38)</formula>
    </cfRule>
  </conditionalFormatting>
  <conditionalFormatting sqref="E28:E33">
    <cfRule type="expression" dxfId="73" priority="80">
      <formula>AND(ISNUMBER($E$18),$E$18&gt;0,ISNUMBER($E$27),$E$27&gt;0,$E$27&lt;&gt;$E$18,$E$27&lt;&gt;$E$38,$E$27&lt;&gt;"")</formula>
    </cfRule>
  </conditionalFormatting>
  <conditionalFormatting sqref="C28:C33">
    <cfRule type="expression" dxfId="72" priority="2">
      <formula>AND(ISNUMBER($C$18),$C$18&gt;0,ISNUMBER($C$27),$C$27&gt;0,$C$27&lt;&gt;$C$18,$C$27&lt;&gt;$C$38,$C$27&lt;&gt;"")</formula>
    </cfRule>
  </conditionalFormatting>
  <conditionalFormatting sqref="D28:D33">
    <cfRule type="expression" dxfId="71" priority="1">
      <formula>AND(ISNUMBER($D$18),$D$18&gt;0,ISNUMBER($D$27),$D$27&gt;0,$D$27&lt;&gt;$D$18,$D$27&lt;&gt;$D$38,$D$27&lt;&gt;"")</formula>
    </cfRule>
  </conditionalFormatting>
  <dataValidations count="4">
    <dataValidation type="whole" operator="greaterThanOrEqual" allowBlank="1" showInputMessage="1" showErrorMessage="1" error="Please enter a whole number greater than or equal to 0." sqref="B39:G43 B19:G21 B28:G33" xr:uid="{00000000-0002-0000-0D00-000000000000}">
      <formula1>0</formula1>
    </dataValidation>
    <dataValidation type="decimal" operator="greaterThanOrEqual" allowBlank="1" showInputMessage="1" showErrorMessage="1" error="Please enter a number greater than or equal to 0.0." sqref="N20:N21 J27:O33 K20:K21 J22:O22" xr:uid="{00000000-0002-0000-0D00-000001000000}">
      <formula1>0</formula1>
    </dataValidation>
    <dataValidation type="list" errorStyle="information" allowBlank="1" showInputMessage="1" sqref="A39:A43" xr:uid="{00000000-0002-0000-0D00-000002000000}">
      <formula1>ListUnion</formula1>
    </dataValidation>
    <dataValidation type="decimal" operator="greaterThanOrEqual" allowBlank="1" showInputMessage="1" showErrorMessage="1" error="Please enter a dollar amount greater than or equal to $0.00." sqref="J38:O39" xr:uid="{00000000-0002-0000-0D00-000003000000}">
      <formula1>0</formula1>
    </dataValidation>
  </dataValidations>
  <pageMargins left="0.7" right="0.7" top="0.75" bottom="0.75" header="0.3" footer="0.3"/>
  <pageSetup paperSize="5" scale="53"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7" id="{0AE3C6A2-DD94-4F40-9D14-1CBA5C6AB5A0}">
            <xm:f>AND('D2'!$D$22&gt;0, ISBLANK(K22))</xm:f>
            <x14:dxf>
              <fill>
                <patternFill>
                  <bgColor rgb="FFFF0000"/>
                </patternFill>
              </fill>
            </x14:dxf>
          </x14:cfRule>
          <xm:sqref>K22</xm:sqref>
        </x14:conditionalFormatting>
        <x14:conditionalFormatting xmlns:xm="http://schemas.microsoft.com/office/excel/2006/main">
          <x14:cfRule type="expression" priority="13" id="{61973152-1C88-4452-A48A-30A4F84CE616}">
            <xm:f>AND('D2'!$C$22&gt;0, ISBLANK(J22))</xm:f>
            <x14:dxf>
              <fill>
                <patternFill>
                  <bgColor rgb="FFFF0000"/>
                </patternFill>
              </fill>
            </x14:dxf>
          </x14:cfRule>
          <xm:sqref>J22</xm:sqref>
        </x14:conditionalFormatting>
        <x14:conditionalFormatting xmlns:xm="http://schemas.microsoft.com/office/excel/2006/main">
          <x14:cfRule type="expression" priority="12" id="{93FDA696-BCAB-4C4E-ACAC-8886AB20F965}">
            <xm:f>AND('D2'!$E$22&gt;0, ISBLANK(L22))</xm:f>
            <x14:dxf>
              <fill>
                <patternFill>
                  <bgColor rgb="FFFF0000"/>
                </patternFill>
              </fill>
            </x14:dxf>
          </x14:cfRule>
          <xm:sqref>L22</xm:sqref>
        </x14:conditionalFormatting>
        <x14:conditionalFormatting xmlns:xm="http://schemas.microsoft.com/office/excel/2006/main">
          <x14:cfRule type="expression" priority="11" id="{660258BA-7765-4834-AAC3-3E41F6D00F69}">
            <xm:f>AND('D2'!$F$22&gt;0, ISBLANK(M22))</xm:f>
            <x14:dxf>
              <fill>
                <patternFill>
                  <bgColor rgb="FFFF0000"/>
                </patternFill>
              </fill>
            </x14:dxf>
          </x14:cfRule>
          <xm:sqref>M22</xm:sqref>
        </x14:conditionalFormatting>
        <x14:conditionalFormatting xmlns:xm="http://schemas.microsoft.com/office/excel/2006/main">
          <x14:cfRule type="expression" priority="10" id="{7DA1B3EF-04F1-44ED-AA20-61ECD40C21BD}">
            <xm:f>AND('D2'!$G$22&gt;0, ISBLANK(N22))</xm:f>
            <x14:dxf>
              <fill>
                <patternFill>
                  <bgColor rgb="FFFF0000"/>
                </patternFill>
              </fill>
            </x14:dxf>
          </x14:cfRule>
          <xm:sqref>N22</xm:sqref>
        </x14:conditionalFormatting>
        <x14:conditionalFormatting xmlns:xm="http://schemas.microsoft.com/office/excel/2006/main">
          <x14:cfRule type="expression" priority="9" id="{F9C573E5-BD56-4212-B233-EB6F8B457A31}">
            <xm:f>AND('D2'!$H$22&gt;0, ISBLANK(O22))</xm:f>
            <x14:dxf>
              <fill>
                <patternFill>
                  <bgColor rgb="FFFF0000"/>
                </patternFill>
              </fill>
            </x14:dxf>
          </x14:cfRule>
          <xm:sqref>O22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249977111117893"/>
    <pageSetUpPr fitToPage="1"/>
  </sheetPr>
  <dimension ref="A1:R48"/>
  <sheetViews>
    <sheetView topLeftCell="A42" zoomScaleNormal="100" workbookViewId="0">
      <selection activeCell="V35" sqref="V35"/>
    </sheetView>
  </sheetViews>
  <sheetFormatPr defaultColWidth="9.140625" defaultRowHeight="15" x14ac:dyDescent="0.25"/>
  <cols>
    <col min="1" max="1" width="13.7109375" style="87" customWidth="1"/>
    <col min="2" max="2" width="30.7109375" style="87" customWidth="1"/>
    <col min="3" max="8" width="12.7109375" style="87" customWidth="1"/>
    <col min="9" max="14" width="9.140625" style="87"/>
    <col min="15" max="15" width="36.85546875" style="87" hidden="1" customWidth="1"/>
    <col min="16" max="16" width="17.7109375" style="87" hidden="1" customWidth="1"/>
    <col min="17" max="17" width="41.42578125" style="87" hidden="1" customWidth="1"/>
    <col min="18" max="18" width="17.7109375" style="87" hidden="1" customWidth="1"/>
    <col min="19" max="16384" width="9.140625" style="87"/>
  </cols>
  <sheetData>
    <row r="1" spans="1:18" s="85" customFormat="1" ht="15" customHeight="1" x14ac:dyDescent="0.25"/>
    <row r="2" spans="1:18" s="85" customFormat="1" ht="15" customHeight="1" x14ac:dyDescent="0.25"/>
    <row r="3" spans="1:18" s="85" customFormat="1" ht="15" customHeight="1" x14ac:dyDescent="0.25"/>
    <row r="4" spans="1:18" s="85" customFormat="1" ht="15" customHeight="1" x14ac:dyDescent="0.25"/>
    <row r="5" spans="1:18" s="85" customFormat="1" ht="15" customHeight="1" x14ac:dyDescent="0.25"/>
    <row r="6" spans="1:18" s="85" customFormat="1" ht="15" customHeight="1" x14ac:dyDescent="0.25"/>
    <row r="7" spans="1:18" s="85" customFormat="1" ht="15" hidden="1" customHeight="1" x14ac:dyDescent="0.25"/>
    <row r="8" spans="1:18" s="85" customFormat="1" ht="15" hidden="1" customHeight="1" x14ac:dyDescent="0.25"/>
    <row r="9" spans="1:18" ht="18.75" x14ac:dyDescent="0.25">
      <c r="A9" s="1172" t="s">
        <v>223</v>
      </c>
      <c r="B9" s="1172"/>
      <c r="C9" s="1172"/>
      <c r="D9" s="1172"/>
      <c r="E9" s="1172"/>
      <c r="F9" s="86"/>
      <c r="G9" s="86"/>
      <c r="H9" s="86"/>
    </row>
    <row r="10" spans="1:18" ht="18.75" x14ac:dyDescent="0.25">
      <c r="A10" s="911" t="s">
        <v>886</v>
      </c>
      <c r="B10" s="912"/>
      <c r="C10" s="912"/>
      <c r="D10" s="912"/>
      <c r="E10" s="912"/>
      <c r="F10" s="86"/>
      <c r="G10" s="86"/>
      <c r="H10" s="86"/>
    </row>
    <row r="11" spans="1:18" s="489" customFormat="1" ht="40.5" customHeight="1" thickBot="1" x14ac:dyDescent="0.3">
      <c r="A11" s="1280" t="s">
        <v>758</v>
      </c>
      <c r="B11" s="1280"/>
      <c r="C11" s="1280"/>
      <c r="D11" s="1280"/>
      <c r="E11" s="1280"/>
      <c r="F11" s="1280"/>
      <c r="G11" s="1280"/>
      <c r="H11" s="1280"/>
    </row>
    <row r="12" spans="1:18" ht="15.75" x14ac:dyDescent="0.25">
      <c r="A12" s="1292" t="s">
        <v>521</v>
      </c>
      <c r="B12" s="1293"/>
      <c r="C12" s="629" t="str">
        <f>Home!J24</f>
        <v/>
      </c>
      <c r="D12" s="1110" t="s">
        <v>706</v>
      </c>
      <c r="E12" s="1111"/>
      <c r="F12" s="1112"/>
      <c r="G12" s="1294">
        <f>Home!D24</f>
        <v>0</v>
      </c>
      <c r="H12" s="1295"/>
      <c r="O12" s="1302" t="s">
        <v>759</v>
      </c>
      <c r="P12" s="1303"/>
      <c r="Q12" s="1303"/>
      <c r="R12" s="1304"/>
    </row>
    <row r="13" spans="1:18" ht="16.5" thickBot="1" x14ac:dyDescent="0.3">
      <c r="A13" s="1281" t="s">
        <v>522</v>
      </c>
      <c r="B13" s="1282"/>
      <c r="C13" s="630" t="str">
        <f>Home!J25</f>
        <v/>
      </c>
      <c r="D13" s="1283" t="s">
        <v>707</v>
      </c>
      <c r="E13" s="1284"/>
      <c r="F13" s="1285"/>
      <c r="G13" s="1286">
        <f>SUM(C19:H24, C26:H29, C31:H33, C35:H47)+SUM('C1'!E16, 'C1'!G16)</f>
        <v>0</v>
      </c>
      <c r="H13" s="1287"/>
      <c r="O13" s="850" t="s">
        <v>760</v>
      </c>
      <c r="P13" s="851">
        <f>SUM([2]Home!D30:D69)</f>
        <v>0</v>
      </c>
      <c r="Q13" s="852" t="s">
        <v>761</v>
      </c>
      <c r="R13" s="853">
        <f>SUM([2]Home!D71:D75)</f>
        <v>0</v>
      </c>
    </row>
    <row r="14" spans="1:18" ht="16.5" thickBot="1" x14ac:dyDescent="0.3">
      <c r="A14" s="566"/>
      <c r="B14" s="566"/>
      <c r="C14" s="566"/>
      <c r="D14" s="1288" t="s">
        <v>708</v>
      </c>
      <c r="E14" s="1289"/>
      <c r="F14" s="1289"/>
      <c r="G14" s="1290">
        <f>IF(G13&gt;G12, G13-G12,0)</f>
        <v>0</v>
      </c>
      <c r="H14" s="1291"/>
      <c r="O14" s="850" t="s">
        <v>762</v>
      </c>
      <c r="P14" s="851">
        <f>SUM(C20:E48)</f>
        <v>0</v>
      </c>
      <c r="Q14" s="852" t="s">
        <v>763</v>
      </c>
      <c r="R14" s="853">
        <f>SUM(F20:H48)</f>
        <v>0</v>
      </c>
    </row>
    <row r="15" spans="1:18" ht="16.5" thickBot="1" x14ac:dyDescent="0.3">
      <c r="A15" s="566"/>
      <c r="B15" s="566"/>
      <c r="C15" s="566"/>
      <c r="D15" s="566"/>
      <c r="E15" s="566"/>
      <c r="F15" s="566"/>
      <c r="G15" s="566"/>
      <c r="H15" s="566"/>
      <c r="O15" s="854" t="s">
        <v>764</v>
      </c>
      <c r="P15" s="855">
        <f>IF(P14&gt;P13,P14-P13,0)</f>
        <v>0</v>
      </c>
      <c r="Q15" s="856" t="s">
        <v>765</v>
      </c>
      <c r="R15" s="857">
        <f>IF(R14&gt;R13,R14-R13,0)</f>
        <v>0</v>
      </c>
    </row>
    <row r="16" spans="1:18" ht="15" customHeight="1" x14ac:dyDescent="0.25">
      <c r="A16" s="92"/>
      <c r="B16" s="93"/>
      <c r="C16" s="1271" t="s">
        <v>27</v>
      </c>
      <c r="D16" s="1272"/>
      <c r="E16" s="1273"/>
      <c r="F16" s="1274" t="s">
        <v>26</v>
      </c>
      <c r="G16" s="1275"/>
      <c r="H16" s="1276"/>
    </row>
    <row r="17" spans="1:8" ht="38.25" customHeight="1" thickBot="1" x14ac:dyDescent="0.3">
      <c r="A17" s="97"/>
      <c r="B17" s="98"/>
      <c r="C17" s="605" t="s">
        <v>212</v>
      </c>
      <c r="D17" s="606" t="s">
        <v>211</v>
      </c>
      <c r="E17" s="610" t="s">
        <v>210</v>
      </c>
      <c r="F17" s="611" t="s">
        <v>212</v>
      </c>
      <c r="G17" s="612" t="s">
        <v>211</v>
      </c>
      <c r="H17" s="613" t="s">
        <v>210</v>
      </c>
    </row>
    <row r="18" spans="1:8" ht="15" customHeight="1" thickBot="1" x14ac:dyDescent="0.3">
      <c r="A18" s="1305" t="s">
        <v>194</v>
      </c>
      <c r="B18" s="1306"/>
      <c r="C18" s="94" t="s">
        <v>29</v>
      </c>
      <c r="D18" s="95" t="s">
        <v>29</v>
      </c>
      <c r="E18" s="96" t="s">
        <v>29</v>
      </c>
      <c r="F18" s="330" t="s">
        <v>29</v>
      </c>
      <c r="G18" s="331" t="s">
        <v>29</v>
      </c>
      <c r="H18" s="332" t="s">
        <v>29</v>
      </c>
    </row>
    <row r="19" spans="1:8" ht="30" customHeight="1" x14ac:dyDescent="0.25">
      <c r="A19" s="1277" t="s">
        <v>225</v>
      </c>
      <c r="B19" s="99" t="s">
        <v>248</v>
      </c>
      <c r="C19" s="102">
        <f>SUMIFS('A1'!AA17:AA350,'A1'!H17:H350,"Regular")+SUMIFS('A4'!AI17:AI350,'A4'!C17:C350,"Regular")</f>
        <v>0</v>
      </c>
      <c r="D19" s="103">
        <f>SUM('C1'!F17:F350)</f>
        <v>0</v>
      </c>
      <c r="E19" s="104">
        <f>SUMIFS('B1'!Y17:Y350,'B1'!C17:C350,"Regular")</f>
        <v>0</v>
      </c>
      <c r="F19" s="105">
        <f>SUMIFS('A1'!Z17:Z350,'A1'!H17:H350,"Regular")+SUMIFS('A4'!AH17:AH350,'A4'!C17:C350,"Regular")</f>
        <v>0</v>
      </c>
      <c r="G19" s="103">
        <f>SUM('C1'!D17:D350)</f>
        <v>0</v>
      </c>
      <c r="H19" s="106">
        <f>SUMIFS('B1'!X17:X350,'B1'!C17:C350,"Regular")</f>
        <v>0</v>
      </c>
    </row>
    <row r="20" spans="1:8" ht="30" customHeight="1" x14ac:dyDescent="0.25">
      <c r="A20" s="1279"/>
      <c r="B20" s="99" t="s">
        <v>249</v>
      </c>
      <c r="C20" s="107">
        <f>SUMIFS('A1'!AA17:AA350,'A1'!H17:H350,"Casual/add'l hours")+SUMIFS('A1'!AA17:AA350,'A1'!H17:H350,"Additional Hours")+SUMIFS('A1'!AA17:AA350,'A1'!H17:H350,"Casual")+SUMIFS('A4'!AI17:AI350,'A4'!C17:C350,"Casual/add'l hours")+SUMIFS('A4'!AI17:AI350,'A4'!C17:C350,"Additional Hours")+SUMIFS('A4'!AI17:AI350,'A4'!C17:C350,"Casual")</f>
        <v>0</v>
      </c>
      <c r="D20" s="108">
        <v>0</v>
      </c>
      <c r="E20" s="104">
        <f>SUMIFS('B1'!Y17:Y350,'B1'!C17:C350,"Casual/add'l hours")+SUMIFS('B1'!Y17:Y350,'B1'!C17:C350,"Additional Hours")+SUMIFS('B1'!Y17:Y350,'B1'!C17:C350,"Casual")</f>
        <v>0</v>
      </c>
      <c r="F20" s="109">
        <f>SUMIFS('A1'!Z17:Z350,'A1'!H17:H350,"Casual/add'l hours")+SUMIFS('A1'!Z17:Z350,'A1'!H17:H350,"Additional Hours")+SUMIFS('A1'!Z17:Z350,'A1'!H17:H350,"Casual")+SUMIFS('A4'!AH17:AH350,'A4'!C17:C350,"Casual/add'l hours")+SUMIFS('A4'!AH17:AH350,'A4'!C17:C350,"Additional Hours")+SUMIFS('A4'!AH17:AH350,'A4'!C17:C350,"Casual")</f>
        <v>0</v>
      </c>
      <c r="G20" s="108">
        <v>0</v>
      </c>
      <c r="H20" s="110">
        <f>SUMIFS('B1'!X17:X350,'B1'!C17:C350,"Casual/add'l hours")+SUMIFS('B1'!X17:X350,'B1'!C17:C350,"Additional Hours")+SUMIFS('B1'!X17:X350,'B1'!C17:C350,"Casual")</f>
        <v>0</v>
      </c>
    </row>
    <row r="21" spans="1:8" ht="30" customHeight="1" x14ac:dyDescent="0.25">
      <c r="A21" s="1277" t="s">
        <v>226</v>
      </c>
      <c r="B21" s="100" t="s">
        <v>227</v>
      </c>
      <c r="C21" s="121"/>
      <c r="D21" s="122"/>
      <c r="E21" s="123"/>
      <c r="F21" s="124"/>
      <c r="G21" s="122"/>
      <c r="H21" s="125"/>
    </row>
    <row r="22" spans="1:8" ht="30" customHeight="1" x14ac:dyDescent="0.25">
      <c r="A22" s="1279"/>
      <c r="B22" s="99" t="s">
        <v>228</v>
      </c>
      <c r="C22" s="121"/>
      <c r="D22" s="122"/>
      <c r="E22" s="123"/>
      <c r="F22" s="124"/>
      <c r="G22" s="122"/>
      <c r="H22" s="125"/>
    </row>
    <row r="23" spans="1:8" ht="30" customHeight="1" x14ac:dyDescent="0.25">
      <c r="A23" s="1307" t="s">
        <v>229</v>
      </c>
      <c r="B23" s="1308"/>
      <c r="C23" s="121"/>
      <c r="D23" s="122"/>
      <c r="E23" s="123"/>
      <c r="F23" s="124"/>
      <c r="G23" s="122"/>
      <c r="H23" s="125"/>
    </row>
    <row r="24" spans="1:8" ht="30" customHeight="1" thickBot="1" x14ac:dyDescent="0.3">
      <c r="A24" s="1298" t="s">
        <v>230</v>
      </c>
      <c r="B24" s="1299"/>
      <c r="C24" s="126"/>
      <c r="D24" s="127"/>
      <c r="E24" s="128"/>
      <c r="F24" s="129"/>
      <c r="G24" s="127"/>
      <c r="H24" s="130"/>
    </row>
    <row r="25" spans="1:8" ht="15" customHeight="1" x14ac:dyDescent="0.25">
      <c r="A25" s="1300" t="s">
        <v>910</v>
      </c>
      <c r="B25" s="1301"/>
      <c r="C25" s="933" t="s">
        <v>29</v>
      </c>
      <c r="D25" s="934" t="s">
        <v>29</v>
      </c>
      <c r="E25" s="935" t="s">
        <v>29</v>
      </c>
      <c r="F25" s="936" t="s">
        <v>29</v>
      </c>
      <c r="G25" s="934" t="s">
        <v>29</v>
      </c>
      <c r="H25" s="937" t="s">
        <v>29</v>
      </c>
    </row>
    <row r="26" spans="1:8" ht="30" customHeight="1" x14ac:dyDescent="0.25">
      <c r="A26" s="1296" t="s">
        <v>906</v>
      </c>
      <c r="B26" s="1297"/>
      <c r="C26" s="121"/>
      <c r="D26" s="122"/>
      <c r="E26" s="123"/>
      <c r="F26" s="124"/>
      <c r="G26" s="122"/>
      <c r="H26" s="125"/>
    </row>
    <row r="27" spans="1:8" ht="30" customHeight="1" x14ac:dyDescent="0.25">
      <c r="A27" s="1296" t="s">
        <v>907</v>
      </c>
      <c r="B27" s="1297"/>
      <c r="C27" s="121"/>
      <c r="D27" s="122"/>
      <c r="E27" s="123"/>
      <c r="F27" s="124"/>
      <c r="G27" s="122"/>
      <c r="H27" s="125"/>
    </row>
    <row r="28" spans="1:8" ht="30" customHeight="1" x14ac:dyDescent="0.25">
      <c r="A28" s="1296" t="s">
        <v>908</v>
      </c>
      <c r="B28" s="1297"/>
      <c r="C28" s="121"/>
      <c r="D28" s="122"/>
      <c r="E28" s="123"/>
      <c r="F28" s="124"/>
      <c r="G28" s="122"/>
      <c r="H28" s="125"/>
    </row>
    <row r="29" spans="1:8" ht="30" customHeight="1" thickBot="1" x14ac:dyDescent="0.3">
      <c r="A29" s="1296" t="s">
        <v>909</v>
      </c>
      <c r="B29" s="1297"/>
      <c r="C29" s="121"/>
      <c r="D29" s="122"/>
      <c r="E29" s="123"/>
      <c r="F29" s="124"/>
      <c r="G29" s="122"/>
      <c r="H29" s="125"/>
    </row>
    <row r="30" spans="1:8" ht="15" customHeight="1" x14ac:dyDescent="0.25">
      <c r="A30" s="1305" t="s">
        <v>766</v>
      </c>
      <c r="B30" s="1306"/>
      <c r="C30" s="111" t="s">
        <v>29</v>
      </c>
      <c r="D30" s="112" t="s">
        <v>29</v>
      </c>
      <c r="E30" s="113" t="s">
        <v>29</v>
      </c>
      <c r="F30" s="114" t="s">
        <v>29</v>
      </c>
      <c r="G30" s="112" t="s">
        <v>29</v>
      </c>
      <c r="H30" s="115" t="s">
        <v>29</v>
      </c>
    </row>
    <row r="31" spans="1:8" ht="30" customHeight="1" x14ac:dyDescent="0.25">
      <c r="A31" s="1307" t="s">
        <v>231</v>
      </c>
      <c r="B31" s="1308"/>
      <c r="C31" s="131"/>
      <c r="D31" s="132"/>
      <c r="E31" s="133"/>
      <c r="F31" s="134"/>
      <c r="G31" s="132"/>
      <c r="H31" s="135"/>
    </row>
    <row r="32" spans="1:8" ht="30" customHeight="1" x14ac:dyDescent="0.25">
      <c r="A32" s="1307" t="s">
        <v>232</v>
      </c>
      <c r="B32" s="1308"/>
      <c r="C32" s="131"/>
      <c r="D32" s="132"/>
      <c r="E32" s="133"/>
      <c r="F32" s="134"/>
      <c r="G32" s="132"/>
      <c r="H32" s="135"/>
    </row>
    <row r="33" spans="1:8" ht="30" customHeight="1" thickBot="1" x14ac:dyDescent="0.3">
      <c r="A33" s="1309" t="s">
        <v>233</v>
      </c>
      <c r="B33" s="1310"/>
      <c r="C33" s="121"/>
      <c r="D33" s="122"/>
      <c r="E33" s="123"/>
      <c r="F33" s="124"/>
      <c r="G33" s="122"/>
      <c r="H33" s="125"/>
    </row>
    <row r="34" spans="1:8" ht="15" customHeight="1" x14ac:dyDescent="0.25">
      <c r="A34" s="1305" t="s">
        <v>224</v>
      </c>
      <c r="B34" s="1306"/>
      <c r="C34" s="116" t="s">
        <v>29</v>
      </c>
      <c r="D34" s="117" t="s">
        <v>29</v>
      </c>
      <c r="E34" s="118" t="s">
        <v>29</v>
      </c>
      <c r="F34" s="119" t="s">
        <v>29</v>
      </c>
      <c r="G34" s="117" t="s">
        <v>29</v>
      </c>
      <c r="H34" s="120" t="s">
        <v>29</v>
      </c>
    </row>
    <row r="35" spans="1:8" ht="30" customHeight="1" x14ac:dyDescent="0.25">
      <c r="A35" s="1277" t="s">
        <v>237</v>
      </c>
      <c r="B35" s="99" t="s">
        <v>234</v>
      </c>
      <c r="C35" s="131"/>
      <c r="D35" s="132"/>
      <c r="E35" s="133"/>
      <c r="F35" s="134"/>
      <c r="G35" s="132"/>
      <c r="H35" s="135"/>
    </row>
    <row r="36" spans="1:8" ht="30" customHeight="1" x14ac:dyDescent="0.25">
      <c r="A36" s="1278"/>
      <c r="B36" s="99" t="s">
        <v>235</v>
      </c>
      <c r="C36" s="131"/>
      <c r="D36" s="132"/>
      <c r="E36" s="133"/>
      <c r="F36" s="134"/>
      <c r="G36" s="132"/>
      <c r="H36" s="135"/>
    </row>
    <row r="37" spans="1:8" ht="30" customHeight="1" x14ac:dyDescent="0.25">
      <c r="A37" s="1279"/>
      <c r="B37" s="99" t="s">
        <v>236</v>
      </c>
      <c r="C37" s="131"/>
      <c r="D37" s="132"/>
      <c r="E37" s="133"/>
      <c r="F37" s="134"/>
      <c r="G37" s="132"/>
      <c r="H37" s="135"/>
    </row>
    <row r="38" spans="1:8" ht="30" customHeight="1" x14ac:dyDescent="0.25">
      <c r="A38" s="1138" t="s">
        <v>244</v>
      </c>
      <c r="B38" s="99" t="s">
        <v>238</v>
      </c>
      <c r="C38" s="131"/>
      <c r="D38" s="132"/>
      <c r="E38" s="133"/>
      <c r="F38" s="134"/>
      <c r="G38" s="132"/>
      <c r="H38" s="135"/>
    </row>
    <row r="39" spans="1:8" ht="30" customHeight="1" x14ac:dyDescent="0.25">
      <c r="A39" s="1278"/>
      <c r="B39" s="99" t="s">
        <v>239</v>
      </c>
      <c r="C39" s="131"/>
      <c r="D39" s="132"/>
      <c r="E39" s="133"/>
      <c r="F39" s="134"/>
      <c r="G39" s="132"/>
      <c r="H39" s="135"/>
    </row>
    <row r="40" spans="1:8" ht="30" customHeight="1" x14ac:dyDescent="0.25">
      <c r="A40" s="1278"/>
      <c r="B40" s="99" t="s">
        <v>240</v>
      </c>
      <c r="C40" s="131"/>
      <c r="D40" s="132"/>
      <c r="E40" s="133"/>
      <c r="F40" s="134"/>
      <c r="G40" s="132"/>
      <c r="H40" s="135"/>
    </row>
    <row r="41" spans="1:8" ht="30" customHeight="1" x14ac:dyDescent="0.25">
      <c r="A41" s="1278"/>
      <c r="B41" s="99" t="s">
        <v>241</v>
      </c>
      <c r="C41" s="131"/>
      <c r="D41" s="132"/>
      <c r="E41" s="133"/>
      <c r="F41" s="134"/>
      <c r="G41" s="132"/>
      <c r="H41" s="135"/>
    </row>
    <row r="42" spans="1:8" ht="30" customHeight="1" x14ac:dyDescent="0.25">
      <c r="A42" s="1278"/>
      <c r="B42" s="99" t="s">
        <v>242</v>
      </c>
      <c r="C42" s="131"/>
      <c r="D42" s="132"/>
      <c r="E42" s="133"/>
      <c r="F42" s="134"/>
      <c r="G42" s="132"/>
      <c r="H42" s="135"/>
    </row>
    <row r="43" spans="1:8" ht="30" customHeight="1" x14ac:dyDescent="0.25">
      <c r="A43" s="1278"/>
      <c r="B43" s="453" t="s">
        <v>466</v>
      </c>
      <c r="C43" s="131"/>
      <c r="D43" s="132"/>
      <c r="E43" s="133"/>
      <c r="F43" s="134"/>
      <c r="G43" s="132"/>
      <c r="H43" s="135"/>
    </row>
    <row r="44" spans="1:8" ht="30" customHeight="1" x14ac:dyDescent="0.25">
      <c r="A44" s="1279"/>
      <c r="B44" s="99" t="s">
        <v>243</v>
      </c>
      <c r="C44" s="131"/>
      <c r="D44" s="132"/>
      <c r="E44" s="133"/>
      <c r="F44" s="134"/>
      <c r="G44" s="132"/>
      <c r="H44" s="135"/>
    </row>
    <row r="45" spans="1:8" ht="30" customHeight="1" x14ac:dyDescent="0.25">
      <c r="A45" s="1277" t="s">
        <v>247</v>
      </c>
      <c r="B45" s="99" t="s">
        <v>245</v>
      </c>
      <c r="C45" s="131"/>
      <c r="D45" s="132"/>
      <c r="E45" s="133"/>
      <c r="F45" s="134"/>
      <c r="G45" s="132"/>
      <c r="H45" s="135"/>
    </row>
    <row r="46" spans="1:8" ht="30" customHeight="1" x14ac:dyDescent="0.25">
      <c r="A46" s="1138"/>
      <c r="B46" s="100" t="s">
        <v>439</v>
      </c>
      <c r="C46" s="121"/>
      <c r="D46" s="122"/>
      <c r="E46" s="123"/>
      <c r="F46" s="124"/>
      <c r="G46" s="122"/>
      <c r="H46" s="125"/>
    </row>
    <row r="47" spans="1:8" ht="30" customHeight="1" thickBot="1" x14ac:dyDescent="0.3">
      <c r="A47" s="1176"/>
      <c r="B47" s="101" t="s">
        <v>246</v>
      </c>
      <c r="C47" s="126"/>
      <c r="D47" s="127"/>
      <c r="E47" s="128"/>
      <c r="F47" s="129"/>
      <c r="G47" s="127"/>
      <c r="H47" s="130"/>
    </row>
    <row r="48" spans="1:8" ht="30" customHeight="1" x14ac:dyDescent="0.25"/>
  </sheetData>
  <mergeCells count="31">
    <mergeCell ref="O12:R12"/>
    <mergeCell ref="A38:A44"/>
    <mergeCell ref="A45:A47"/>
    <mergeCell ref="A18:B18"/>
    <mergeCell ref="A30:B30"/>
    <mergeCell ref="A34:B34"/>
    <mergeCell ref="A19:A20"/>
    <mergeCell ref="A21:A22"/>
    <mergeCell ref="A23:B23"/>
    <mergeCell ref="A31:B31"/>
    <mergeCell ref="A32:B32"/>
    <mergeCell ref="A33:B33"/>
    <mergeCell ref="A26:B26"/>
    <mergeCell ref="A27:B27"/>
    <mergeCell ref="A28:B28"/>
    <mergeCell ref="A9:E9"/>
    <mergeCell ref="C16:E16"/>
    <mergeCell ref="F16:H16"/>
    <mergeCell ref="A35:A37"/>
    <mergeCell ref="A11:H11"/>
    <mergeCell ref="A13:B13"/>
    <mergeCell ref="D13:F13"/>
    <mergeCell ref="G13:H13"/>
    <mergeCell ref="D14:F14"/>
    <mergeCell ref="G14:H14"/>
    <mergeCell ref="A12:B12"/>
    <mergeCell ref="D12:F12"/>
    <mergeCell ref="G12:H12"/>
    <mergeCell ref="A29:B29"/>
    <mergeCell ref="A24:B24"/>
    <mergeCell ref="A25:B25"/>
  </mergeCells>
  <conditionalFormatting sqref="C35:H35">
    <cfRule type="expression" dxfId="64" priority="50">
      <formula>IF(AND(SUM(C19:C20)&gt;0,ISBLANK(C35)),TRUE,FALSE)</formula>
    </cfRule>
  </conditionalFormatting>
  <conditionalFormatting sqref="C36:H36">
    <cfRule type="expression" dxfId="63" priority="27">
      <formula>IF(AND(SUM(C19:C20)&gt;0,ISBLANK(C36)),TRUE,FALSE)</formula>
    </cfRule>
  </conditionalFormatting>
  <conditionalFormatting sqref="C37:H37">
    <cfRule type="expression" dxfId="62" priority="26">
      <formula>IF(AND(SUM(C19:C20)&gt;0,ISBLANK(C37)),TRUE,FALSE)</formula>
    </cfRule>
  </conditionalFormatting>
  <conditionalFormatting sqref="G14:H14">
    <cfRule type="expression" dxfId="61" priority="5">
      <formula>AND($G$13&gt;$G$12)</formula>
    </cfRule>
  </conditionalFormatting>
  <conditionalFormatting sqref="P15">
    <cfRule type="expression" dxfId="60" priority="4">
      <formula>$P$13&gt;$P$12</formula>
    </cfRule>
  </conditionalFormatting>
  <conditionalFormatting sqref="R15">
    <cfRule type="expression" dxfId="59" priority="3">
      <formula>$R$13&gt;$R$12</formula>
    </cfRule>
  </conditionalFormatting>
  <dataValidations count="2">
    <dataValidation type="decimal" operator="greaterThanOrEqual" allowBlank="1" showInputMessage="1" showErrorMessage="1" error="Please enter a dollar amount greater than or equal to $0.00." sqref="C35:H47 C31:H33 C21:H24 C26:H29" xr:uid="{00000000-0002-0000-0E00-000000000000}">
      <formula1>0</formula1>
    </dataValidation>
    <dataValidation operator="greaterThanOrEqual" allowBlank="1" showInputMessage="1" showErrorMessage="1" error="Please enter a dollar amount greater than or equal to $0.00." sqref="C25:H25" xr:uid="{C26E81C6-B84F-431F-8C73-A7CC5912A79A}"/>
  </dataValidations>
  <pageMargins left="0.7" right="0.7" top="0.75" bottom="0.75" header="0.3" footer="0.3"/>
  <pageSetup paperSize="5" scale="4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8" id="{DCEFEF3C-D8D2-46E8-9835-9763D84310FD}">
            <xm:f>IF(AND(SUM('A3'!$P$17:$R$17)&gt;0,ISBLANK(C38)),TRUE,FALSE)</xm:f>
            <x14:dxf>
              <fill>
                <patternFill>
                  <bgColor rgb="FFFF0000"/>
                </patternFill>
              </fill>
            </x14:dxf>
          </x14:cfRule>
          <xm:sqref>C38</xm:sqref>
        </x14:conditionalFormatting>
        <x14:conditionalFormatting xmlns:xm="http://schemas.microsoft.com/office/excel/2006/main">
          <x14:cfRule type="expression" priority="47" id="{01CD63C1-9E61-4603-98CC-277843E71544}">
            <xm:f>IF(AND(SUM('A3'!$P$16:$R$16)&gt;0,ISBLANK(C39)),TRUE,FALSE)</xm:f>
            <x14:dxf>
              <fill>
                <patternFill>
                  <bgColor rgb="FFFF0000"/>
                </patternFill>
              </fill>
            </x14:dxf>
          </x14:cfRule>
          <xm:sqref>C39</xm:sqref>
        </x14:conditionalFormatting>
        <x14:conditionalFormatting xmlns:xm="http://schemas.microsoft.com/office/excel/2006/main">
          <x14:cfRule type="expression" priority="45" id="{0381F84D-0A85-4FEC-905D-35FCEF50360F}">
            <xm:f>IF(AND(SUM('C2'!$P$17:$R$17)&gt;0,ISBLANK(D38)),TRUE,FALSE)</xm:f>
            <x14:dxf>
              <fill>
                <patternFill>
                  <bgColor rgb="FFFF0000"/>
                </patternFill>
              </fill>
            </x14:dxf>
          </x14:cfRule>
          <xm:sqref>D38</xm:sqref>
        </x14:conditionalFormatting>
        <x14:conditionalFormatting xmlns:xm="http://schemas.microsoft.com/office/excel/2006/main">
          <x14:cfRule type="expression" priority="44" id="{8ED4496D-3A14-4A09-B02F-714C021B8D17}">
            <xm:f>IF(AND(SUM('C2'!$P$16:$R$16)&gt;0,ISBLANK(D39)),TRUE,FALSE)</xm:f>
            <x14:dxf>
              <fill>
                <patternFill>
                  <bgColor rgb="FFFF0000"/>
                </patternFill>
              </fill>
            </x14:dxf>
          </x14:cfRule>
          <xm:sqref>D39</xm:sqref>
        </x14:conditionalFormatting>
        <x14:conditionalFormatting xmlns:xm="http://schemas.microsoft.com/office/excel/2006/main">
          <x14:cfRule type="expression" priority="42" id="{E07DC617-67F0-4E89-ACF6-2762E56D75D0}">
            <xm:f>IF(AND(SUM('B2'!$P$17:$R$17)&gt;0,ISBLANK(E38)),TRUE,FALSE)</xm:f>
            <x14:dxf>
              <fill>
                <patternFill>
                  <bgColor rgb="FFFF0000"/>
                </patternFill>
              </fill>
            </x14:dxf>
          </x14:cfRule>
          <xm:sqref>E38</xm:sqref>
        </x14:conditionalFormatting>
        <x14:conditionalFormatting xmlns:xm="http://schemas.microsoft.com/office/excel/2006/main">
          <x14:cfRule type="expression" priority="41" id="{3DE214D9-73E7-4922-8487-B276C15E6814}">
            <xm:f>IF(AND(SUM('B2'!$P$16:$R$16)&gt;0,ISBLANK(E39)),TRUE,FALSE)</xm:f>
            <x14:dxf>
              <fill>
                <patternFill>
                  <bgColor rgb="FFFF0000"/>
                </patternFill>
              </fill>
            </x14:dxf>
          </x14:cfRule>
          <xm:sqref>E39</xm:sqref>
        </x14:conditionalFormatting>
        <x14:conditionalFormatting xmlns:xm="http://schemas.microsoft.com/office/excel/2006/main">
          <x14:cfRule type="expression" priority="36" id="{0261EE71-6927-4CB1-8FD5-9B6ADB760DEA}">
            <xm:f>IF(AND(SUM('A3'!$P$18)&gt;0,ISBLANK(C42)),TRUE,FALSE)</xm:f>
            <x14:dxf>
              <fill>
                <patternFill>
                  <bgColor rgb="FFFF0000"/>
                </patternFill>
              </fill>
            </x14:dxf>
          </x14:cfRule>
          <xm:sqref>C42</xm:sqref>
        </x14:conditionalFormatting>
        <x14:conditionalFormatting xmlns:xm="http://schemas.microsoft.com/office/excel/2006/main">
          <x14:cfRule type="expression" priority="35" id="{8F2D4B2C-6221-4B8C-B8B1-80E903423756}">
            <xm:f>IF(AND(SUM('A3'!$P$20:$R$20)&gt;0,ISBLANK(C43)),TRUE,FALSE)</xm:f>
            <x14:dxf>
              <fill>
                <patternFill>
                  <bgColor rgb="FFFF0000"/>
                </patternFill>
              </fill>
            </x14:dxf>
          </x14:cfRule>
          <xm:sqref>C43</xm:sqref>
        </x14:conditionalFormatting>
        <x14:conditionalFormatting xmlns:xm="http://schemas.microsoft.com/office/excel/2006/main">
          <x14:cfRule type="expression" priority="34" id="{4677C9DD-506E-4C9A-A31D-E914022B1CC1}">
            <xm:f>IF(AND(SUM('C2'!$P$18)&gt;0,ISBLANK(D42)),TRUE,FALSE)</xm:f>
            <x14:dxf>
              <fill>
                <patternFill>
                  <bgColor rgb="FFFF0000"/>
                </patternFill>
              </fill>
            </x14:dxf>
          </x14:cfRule>
          <xm:sqref>D42</xm:sqref>
        </x14:conditionalFormatting>
        <x14:conditionalFormatting xmlns:xm="http://schemas.microsoft.com/office/excel/2006/main">
          <x14:cfRule type="expression" priority="33" id="{7A4D5604-AE0F-4DD1-8C39-A256B77ACC99}">
            <xm:f>IF(AND(SUM('C2'!$P$20)&gt;0,ISBLANK(D43)),TRUE,FALSE)</xm:f>
            <x14:dxf>
              <fill>
                <patternFill>
                  <bgColor rgb="FFFF0000"/>
                </patternFill>
              </fill>
            </x14:dxf>
          </x14:cfRule>
          <xm:sqref>D43</xm:sqref>
        </x14:conditionalFormatting>
        <x14:conditionalFormatting xmlns:xm="http://schemas.microsoft.com/office/excel/2006/main">
          <x14:cfRule type="expression" priority="32" id="{8C554B2E-4708-47F3-B859-D08C812AC9DC}">
            <xm:f>IF(AND(SUM('B2'!$P$18)&gt;0,ISBLANK(E42)),TRUE,FALSE)</xm:f>
            <x14:dxf>
              <fill>
                <patternFill>
                  <bgColor rgb="FFFF0000"/>
                </patternFill>
              </fill>
            </x14:dxf>
          </x14:cfRule>
          <xm:sqref>E42</xm:sqref>
        </x14:conditionalFormatting>
        <x14:conditionalFormatting xmlns:xm="http://schemas.microsoft.com/office/excel/2006/main">
          <x14:cfRule type="expression" priority="31" id="{B7C14162-1879-4B71-BB21-D9C8629BFEFA}">
            <xm:f>IF(AND(SUM('B2'!$P$20)&gt;0,ISBLANK(E43)),TRUE,FALSE)</xm:f>
            <x14:dxf>
              <fill>
                <patternFill>
                  <bgColor rgb="FFFF0000"/>
                </patternFill>
              </fill>
            </x14:dxf>
          </x14:cfRule>
          <xm:sqref>E43</xm:sqref>
        </x14:conditionalFormatting>
        <x14:conditionalFormatting xmlns:xm="http://schemas.microsoft.com/office/excel/2006/main">
          <x14:cfRule type="expression" priority="52" id="{265E8A05-F81B-47D1-9EB6-9BE1926D7564}">
            <xm:f>IF(AND(C22=0,'D1'!J22&gt;0),TRUE,FALSE)</xm:f>
            <x14:dxf>
              <fill>
                <patternFill>
                  <bgColor rgb="FFFF0000"/>
                </patternFill>
              </fill>
            </x14:dxf>
          </x14:cfRule>
          <xm:sqref>C22:H22</xm:sqref>
        </x14:conditionalFormatting>
        <x14:conditionalFormatting xmlns:xm="http://schemas.microsoft.com/office/excel/2006/main">
          <x14:cfRule type="expression" priority="23" id="{E1A05CDB-4B8C-4AC3-85A9-62E26B8618E4}">
            <xm:f>AND(OR(ISNUMBER(SEARCH("MPP", 'Q1'!$B$124:$D$124)), ISNUMBER(SEARCH("Municipal Pension Plan", 'Q1'!$B$124:$D$124)), ISNUMBER(SEARCH("MPP - Municipal Pension Plan", 'Q1'!$B$124:$D$124))), ISBLANK($D$45), ISBLANK($G$45))</xm:f>
            <x14:dxf>
              <fill>
                <patternFill>
                  <bgColor rgb="FFFF0000"/>
                </patternFill>
              </fill>
            </x14:dxf>
          </x14:cfRule>
          <xm:sqref>D45</xm:sqref>
        </x14:conditionalFormatting>
        <x14:conditionalFormatting xmlns:xm="http://schemas.microsoft.com/office/excel/2006/main">
          <x14:cfRule type="expression" priority="22" id="{33FDEDDA-54E9-4AFF-B289-D15C3DD33C94}">
            <xm:f>AND(OR(ISNUMBER(SEARCH("MPP", 'Q1'!$B$123:$D$123)), ISNUMBER(SEARCH("Municipal Pension Plan", 'Q1'!$B$123:$D$123)), ISNUMBER(SEARCH("MPP - Municipal Pension Plan", 'Q1'!$B$123:$D$123))), ISBLANK($F$45), ISBLANK($C$45))</xm:f>
            <x14:dxf>
              <fill>
                <patternFill>
                  <bgColor rgb="FFFF0000"/>
                </patternFill>
              </fill>
            </x14:dxf>
          </x14:cfRule>
          <xm:sqref>F45</xm:sqref>
        </x14:conditionalFormatting>
        <x14:conditionalFormatting xmlns:xm="http://schemas.microsoft.com/office/excel/2006/main">
          <x14:cfRule type="expression" priority="21" id="{F92C9C31-AF2C-47A4-B369-403650C8A137}">
            <xm:f>AND(OR(ISNUMBER(SEARCH("PSPP", 'Q1'!$B$123:$D$123)), ISNUMBER(SEARCH("Public Sector Pension Plan", 'Q1'!$B$123:$D$123)), ISNUMBER(SEARCH("PSPP - Public Sector Pension Plan", 'Q1'!$B$123:$D$123))), ISBLANK($F$46), ISBLANK($C$46))</xm:f>
            <x14:dxf>
              <fill>
                <patternFill>
                  <bgColor rgb="FFFF0000"/>
                </patternFill>
              </fill>
            </x14:dxf>
          </x14:cfRule>
          <xm:sqref>F46</xm:sqref>
        </x14:conditionalFormatting>
        <x14:conditionalFormatting xmlns:xm="http://schemas.microsoft.com/office/excel/2006/main">
          <x14:cfRule type="expression" priority="20" id="{F8233267-DB7C-43E3-880E-B9287E35FA75}">
            <xm:f>AND(OR(ISNUMBER(SEARCH("PSPP", 'Q1'!$B$123:$D$123)), ISNUMBER(SEARCH("Public Sector Pension Plan", 'Q1'!$B$123:$D$123)), ISNUMBER(SEARCH("PSPP - Public Sector Pension Plan", 'Q1'!$B$123:$D$123))), ISBLANK($C$46), ISBLANK($F$46))</xm:f>
            <x14:dxf>
              <fill>
                <patternFill>
                  <bgColor rgb="FFFF0000"/>
                </patternFill>
              </fill>
            </x14:dxf>
          </x14:cfRule>
          <xm:sqref>C46</xm:sqref>
        </x14:conditionalFormatting>
        <x14:conditionalFormatting xmlns:xm="http://schemas.microsoft.com/office/excel/2006/main">
          <x14:cfRule type="expression" priority="2" id="{1F5664B7-D0E3-4335-A568-66DAC4DC4CAD}">
            <xm:f>AND('Q1'!$B$123&lt;&gt;"MPP", 'Q1'!$B$123&lt;&gt;"MPP - Municipal Pension Plan", 'Q1'!$B$123&lt;&gt;"Municipal Pension Plan", 'Q1'!$B$123&lt;&gt;"PSPP", 'Q1'!$B$123&lt;&gt;"PSPP - Public Sector Pension Plan", 'Q1'!$B$123&lt;&gt;"Public Sector Pension Plan", 'Q1'!$B$123&lt;&gt;"", ISBLANK($F$47), ISBLANK($C$47))</xm:f>
            <x14:dxf>
              <fill>
                <patternFill>
                  <bgColor rgb="FFFF0000"/>
                </patternFill>
              </fill>
            </x14:dxf>
          </x14:cfRule>
          <xm:sqref>C47</xm:sqref>
        </x14:conditionalFormatting>
        <x14:conditionalFormatting xmlns:xm="http://schemas.microsoft.com/office/excel/2006/main">
          <x14:cfRule type="expression" priority="18" id="{F6544BB5-840E-44D7-91CD-906CBDF39DDC}">
            <xm:f>AND('Q1'!$B$123&lt;&gt;"MPP", 'Q1'!$B$123&lt;&gt;"MPP - Municipal Pension Plan", 'Q1'!$B$123&lt;&gt;"Municipal Pension Plan", 'Q1'!$B$123&lt;&gt;"PSPP", 'Q1'!$B$123&lt;&gt;"PSPP - Public Sector Pension Plan", 'Q1'!$B$123&lt;&gt;"Public Sector Pension Plan", 'Q1'!$B$123&lt;&gt;"", ISBLANK($C$47), ISBLANK($F$47))</xm:f>
            <x14:dxf>
              <fill>
                <patternFill>
                  <bgColor rgb="FFFF0000"/>
                </patternFill>
              </fill>
            </x14:dxf>
          </x14:cfRule>
          <xm:sqref>F47</xm:sqref>
        </x14:conditionalFormatting>
        <x14:conditionalFormatting xmlns:xm="http://schemas.microsoft.com/office/excel/2006/main">
          <x14:cfRule type="expression" priority="17" id="{9384D825-FF2A-48A7-8AA3-160CFBF01F03}">
            <xm:f>AND(OR(ISNUMBER(SEARCH("MPP", 'Q1'!$B$125:$D$125)), ISNUMBER(SEARCH("Municipal Pension Plan", 'Q1'!$B$125:$D$125)), ISNUMBER(SEARCH("MPP - Municipal Pension Plan", 'Q1'!$B$125:$D$125))), ISBLANK($E$45), ISBLANK($H$45))</xm:f>
            <x14:dxf>
              <fill>
                <patternFill>
                  <bgColor rgb="FFFF0000"/>
                </patternFill>
              </fill>
            </x14:dxf>
          </x14:cfRule>
          <xm:sqref>E45</xm:sqref>
        </x14:conditionalFormatting>
        <x14:conditionalFormatting xmlns:xm="http://schemas.microsoft.com/office/excel/2006/main">
          <x14:cfRule type="expression" priority="16" id="{36458E46-3278-4392-A0E4-D85B5F53FE74}">
            <xm:f>AND(OR(ISNUMBER(SEARCH("PSPP", 'Q1'!$B$124:$D$124)), ISNUMBER(SEARCH("Public Sector Pension Plan", 'Q1'!$B$124:$D$124)), ISNUMBER(SEARCH("PSPP - Public Sector Pension Plan", 'Q1'!$B$124:$D$124))), ISBLANK($D$46), ISBLANK($G$46))</xm:f>
            <x14:dxf>
              <fill>
                <patternFill>
                  <bgColor rgb="FFFF0000"/>
                </patternFill>
              </fill>
            </x14:dxf>
          </x14:cfRule>
          <xm:sqref>D46</xm:sqref>
        </x14:conditionalFormatting>
        <x14:conditionalFormatting xmlns:xm="http://schemas.microsoft.com/office/excel/2006/main">
          <x14:cfRule type="expression" priority="14" id="{7461E9BA-1F73-4225-AB48-FA9B36F2B4B0}">
            <xm:f>AND(OR(ISNUMBER(SEARCH("MPP", 'Q1'!$B$124:$D$124)), ISNUMBER(SEARCH("Municipal Pension Plan", 'Q1'!$B$124:$D$124)), ISNUMBER(SEARCH("MPP - Municipal Pension Plan", 'Q1'!$B$124:$D$124))), ISBLANK($G$45), ISBLANK($D$45))</xm:f>
            <x14:dxf>
              <fill>
                <patternFill>
                  <bgColor rgb="FFFF0000"/>
                </patternFill>
              </fill>
            </x14:dxf>
          </x14:cfRule>
          <xm:sqref>G45</xm:sqref>
        </x14:conditionalFormatting>
        <x14:conditionalFormatting xmlns:xm="http://schemas.microsoft.com/office/excel/2006/main">
          <x14:cfRule type="expression" priority="13" id="{86842739-6342-4BB0-BEC0-DC613A9D439B}">
            <xm:f>AND(OR(ISNUMBER(SEARCH("MPP", 'Q1'!$B$125:$D$125)), ISNUMBER(SEARCH("Municipal Pension Plan", 'Q1'!$B$125:$D$125)), ISNUMBER(SEARCH("MPP - Municipal Pension Plan", 'Q1'!$B$125:$D$125))), ISBLANK($H$45), ISBLANK($E$45))</xm:f>
            <x14:dxf>
              <fill>
                <patternFill>
                  <bgColor rgb="FFFF0000"/>
                </patternFill>
              </fill>
            </x14:dxf>
          </x14:cfRule>
          <xm:sqref>H45</xm:sqref>
        </x14:conditionalFormatting>
        <x14:conditionalFormatting xmlns:xm="http://schemas.microsoft.com/office/excel/2006/main">
          <x14:cfRule type="expression" priority="12" id="{9AB83C38-BDDD-4D77-ACB8-03B29F408DDD}">
            <xm:f>AND(OR(ISNUMBER(SEARCH("MPP", 'Q1'!$B$123:$D$123)), ISNUMBER(SEARCH("Municipal Pension Plan", 'Q1'!$B$123:$D$123)), ISNUMBER(SEARCH("MPP - Municipal Pension Plan", 'Q1'!$B$123:$D$123))), ISBLANK($C$45), ISBLANK($F$45))</xm:f>
            <x14:dxf>
              <fill>
                <patternFill>
                  <bgColor rgb="FFFF0000"/>
                </patternFill>
              </fill>
            </x14:dxf>
          </x14:cfRule>
          <xm:sqref>C45</xm:sqref>
        </x14:conditionalFormatting>
        <x14:conditionalFormatting xmlns:xm="http://schemas.microsoft.com/office/excel/2006/main">
          <x14:cfRule type="expression" priority="11" id="{AF718F42-9AC7-42F9-8B88-E2D1E6DC2918}">
            <xm:f>AND(OR(ISNUMBER(SEARCH("PSPP", 'Q1'!$B$125:$D$125)), ISNUMBER(SEARCH("Public Sector Pension Plan", 'Q1'!$B$125:$D$125)), ISNUMBER(SEARCH("PSPP - Public Sector Pension Plan", 'Q1'!$B$125:$D$125))), ISBLANK($E$46), ISBLANK($H$46))</xm:f>
            <x14:dxf>
              <fill>
                <patternFill>
                  <bgColor rgb="FFFF0000"/>
                </patternFill>
              </fill>
            </x14:dxf>
          </x14:cfRule>
          <xm:sqref>E46</xm:sqref>
        </x14:conditionalFormatting>
        <x14:conditionalFormatting xmlns:xm="http://schemas.microsoft.com/office/excel/2006/main">
          <x14:cfRule type="expression" priority="10" id="{A72CF2F4-0EF4-40F9-BCB1-05FBDB3017D5}">
            <xm:f>AND(OR(ISNUMBER(SEARCH("PSPP", 'Q1'!$B$124:$D$124)), ISNUMBER(SEARCH("Public Sector Pension Plan", 'Q1'!$B$124:$D$124)), ISNUMBER(SEARCH("PSPP - Public Sector Pension Plan", 'Q1'!$B$124:$D$124))), ISBLANK($G$46), ISBLANK($D$46))</xm:f>
            <x14:dxf>
              <fill>
                <patternFill>
                  <bgColor rgb="FFFF0000"/>
                </patternFill>
              </fill>
            </x14:dxf>
          </x14:cfRule>
          <xm:sqref>G46</xm:sqref>
        </x14:conditionalFormatting>
        <x14:conditionalFormatting xmlns:xm="http://schemas.microsoft.com/office/excel/2006/main">
          <x14:cfRule type="expression" priority="9" id="{E511FFF6-9C78-4457-8773-0C07918DBEA6}">
            <xm:f>AND(OR(ISNUMBER(SEARCH("PSPP", 'Q1'!$B$125:$D$125)), ISNUMBER(SEARCH("Public Sector Pension Plan", 'Q1'!$B$125:$D$125)), ISNUMBER(SEARCH("PSPP - Public Sector Pension Plan", 'Q1'!$B$125:$D$125))), ISBLANK($H$46), ISBLANK($E$46))</xm:f>
            <x14:dxf>
              <fill>
                <patternFill>
                  <bgColor rgb="FFFF0000"/>
                </patternFill>
              </fill>
            </x14:dxf>
          </x14:cfRule>
          <xm:sqref>H46</xm:sqref>
        </x14:conditionalFormatting>
        <x14:conditionalFormatting xmlns:xm="http://schemas.microsoft.com/office/excel/2006/main">
          <x14:cfRule type="expression" priority="8" id="{E60BA24B-FCD5-4B49-9373-7EA439546B37}">
            <xm:f>AND('Q1'!$B$125&lt;&gt;"MPP", 'Q1'!$B$125&lt;&gt;"MPP - Municipal Pension Plan", 'Q1'!$B$125&lt;&gt;"Municipal Pension Plan", 'Q1'!$B$125&lt;&gt;"PSPP", 'Q1'!$B$125&lt;&gt;"PSPP - Public Sector Pension Plan", 'Q1'!$B$125&lt;&gt;"Public Sector Pension Plan", 'Q1'!$B$125&lt;&gt;"", ISBLANK($H$47), ISBLANK($E$47))</xm:f>
            <x14:dxf>
              <fill>
                <patternFill>
                  <bgColor rgb="FFFF0000"/>
                </patternFill>
              </fill>
            </x14:dxf>
          </x14:cfRule>
          <xm:sqref>E47</xm:sqref>
        </x14:conditionalFormatting>
        <x14:conditionalFormatting xmlns:xm="http://schemas.microsoft.com/office/excel/2006/main">
          <x14:cfRule type="expression" priority="7" id="{E2235E19-5FD2-41A3-ABC9-A207F42199C9}">
            <xm:f>AND('Q1'!$B$124&lt;&gt;"MPP", 'Q1'!$B$124&lt;&gt;"MPP - Municipal Pension Plan", 'Q1'!$B$124&lt;&gt;"Municipal Pension Plan", 'Q1'!$B$124&lt;&gt;"PSPP", 'Q1'!$B$124&lt;&gt;"PSPP - Public Sector Pension Plan", 'Q1'!$B$124&lt;&gt;"Public Sector Pension Plan", 'Q1'!$B$124&lt;&gt;"", ISBLANK($D$47), ISBLANK($G$47))</xm:f>
            <x14:dxf>
              <fill>
                <patternFill>
                  <bgColor rgb="FFFF0000"/>
                </patternFill>
              </fill>
            </x14:dxf>
          </x14:cfRule>
          <xm:sqref>G47</xm:sqref>
        </x14:conditionalFormatting>
        <x14:conditionalFormatting xmlns:xm="http://schemas.microsoft.com/office/excel/2006/main">
          <x14:cfRule type="expression" priority="6" id="{50B40834-756F-4CCF-A2DA-2EE464064D65}">
            <xm:f>AND('Q1'!$B$125&lt;&gt;"MPP", 'Q1'!$B$125&lt;&gt;"MPP - Municipal Pension Plan", 'Q1'!$B$125&lt;&gt;"Municipal Pension Plan", 'Q1'!$B$125&lt;&gt;"PSPP", 'Q1'!$B$125&lt;&gt;"PSPP - Public Sector Pension Plan", 'Q1'!$B$125&lt;&gt;"Public Sector Pension Plan", 'Q1'!$B$125&lt;&gt;"", ISBLANK($E$47), ISBLANK($H$47))</xm:f>
            <x14:dxf>
              <fill>
                <patternFill>
                  <bgColor rgb="FFFF0000"/>
                </patternFill>
              </fill>
            </x14:dxf>
          </x14:cfRule>
          <xm:sqref>H47</xm:sqref>
        </x14:conditionalFormatting>
        <x14:conditionalFormatting xmlns:xm="http://schemas.microsoft.com/office/excel/2006/main">
          <x14:cfRule type="expression" priority="1" id="{31B733BE-F42B-4F84-A4E1-EA9AC9895A71}">
            <xm:f>AND('Q1'!$B$124&lt;&gt;"MPP", 'Q1'!$B$124&lt;&gt;"MPP - Municipal Pension Plan", 'Q1'!$B$124&lt;&gt;"Municipal Pension Plan", 'Q1'!$B$124&lt;&gt;"PSPP", 'Q1'!$B$124&lt;&gt;"PSPP - Public Sector Pension Plan", 'Q1'!$B$124&lt;&gt;"Public Sector Pension Plan", 'Q1'!$B$124&lt;&gt;"", ISBLANK($G$47), ISBLANK($D$47))</xm:f>
            <x14:dxf>
              <fill>
                <patternFill>
                  <bgColor rgb="FFFF0000"/>
                </patternFill>
              </fill>
            </x14:dxf>
          </x14:cfRule>
          <xm:sqref>D47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499984740745262"/>
    <pageSetUpPr fitToPage="1"/>
  </sheetPr>
  <dimension ref="A1:N82"/>
  <sheetViews>
    <sheetView zoomScaleNormal="100" workbookViewId="0">
      <selection activeCell="L23" sqref="L23"/>
    </sheetView>
  </sheetViews>
  <sheetFormatPr defaultColWidth="9.140625" defaultRowHeight="15" x14ac:dyDescent="0.25"/>
  <cols>
    <col min="1" max="1" width="20.7109375" style="87" customWidth="1"/>
    <col min="2" max="3" width="15.7109375" style="87" customWidth="1"/>
    <col min="4" max="4" width="15.7109375" style="170" customWidth="1"/>
    <col min="5" max="5" width="15.7109375" style="87" customWidth="1"/>
    <col min="6" max="6" width="15.7109375" style="87" hidden="1" customWidth="1"/>
    <col min="7" max="14" width="15.7109375" style="87" customWidth="1"/>
    <col min="15" max="16384" width="9.140625" style="87"/>
  </cols>
  <sheetData>
    <row r="1" spans="1:14" s="85" customFormat="1" x14ac:dyDescent="0.25">
      <c r="D1" s="167"/>
    </row>
    <row r="2" spans="1:14" s="85" customFormat="1" x14ac:dyDescent="0.25">
      <c r="D2" s="167"/>
    </row>
    <row r="3" spans="1:14" s="85" customFormat="1" x14ac:dyDescent="0.25">
      <c r="D3" s="167"/>
    </row>
    <row r="4" spans="1:14" s="85" customFormat="1" x14ac:dyDescent="0.25">
      <c r="D4" s="167"/>
    </row>
    <row r="5" spans="1:14" s="85" customFormat="1" x14ac:dyDescent="0.25">
      <c r="D5" s="167"/>
    </row>
    <row r="6" spans="1:14" s="85" customFormat="1" x14ac:dyDescent="0.25">
      <c r="D6" s="167"/>
    </row>
    <row r="7" spans="1:14" s="85" customFormat="1" hidden="1" x14ac:dyDescent="0.25">
      <c r="D7" s="167"/>
    </row>
    <row r="8" spans="1:14" s="85" customFormat="1" hidden="1" x14ac:dyDescent="0.25">
      <c r="D8" s="167"/>
    </row>
    <row r="9" spans="1:14" ht="18.75" x14ac:dyDescent="0.25">
      <c r="A9" s="1172" t="s">
        <v>335</v>
      </c>
      <c r="B9" s="1172"/>
      <c r="C9" s="1172"/>
      <c r="D9" s="1172"/>
      <c r="E9" s="1172"/>
      <c r="F9" s="1172"/>
      <c r="G9" s="1172"/>
      <c r="H9" s="1172"/>
      <c r="I9" s="1172"/>
      <c r="J9" s="1172"/>
      <c r="K9" s="1172"/>
      <c r="L9" s="1172"/>
      <c r="M9" s="1172"/>
      <c r="N9" s="994"/>
    </row>
    <row r="10" spans="1:14" ht="18.75" x14ac:dyDescent="0.25">
      <c r="A10" s="1172" t="s">
        <v>370</v>
      </c>
      <c r="B10" s="1172"/>
      <c r="C10" s="1172"/>
      <c r="D10" s="1172"/>
      <c r="E10" s="1172"/>
      <c r="F10" s="1172"/>
      <c r="G10" s="1172"/>
      <c r="H10" s="1172"/>
      <c r="I10" s="1172"/>
      <c r="J10" s="1172"/>
      <c r="K10" s="1172"/>
      <c r="L10" s="1172"/>
      <c r="M10" s="1172"/>
      <c r="N10" s="994"/>
    </row>
    <row r="11" spans="1:14" ht="18.75" x14ac:dyDescent="0.25">
      <c r="A11" s="1349"/>
      <c r="B11" s="1349"/>
      <c r="C11" s="1349"/>
      <c r="D11" s="1349"/>
      <c r="E11" s="1349"/>
      <c r="F11" s="1349"/>
      <c r="G11" s="1349"/>
      <c r="H11" s="1349"/>
      <c r="I11" s="1349"/>
      <c r="J11" s="1349"/>
      <c r="K11" s="994"/>
      <c r="L11" s="994"/>
      <c r="M11" s="994"/>
      <c r="N11" s="994"/>
    </row>
    <row r="12" spans="1:14" ht="45" customHeight="1" x14ac:dyDescent="0.25">
      <c r="A12" s="1339" t="s">
        <v>948</v>
      </c>
      <c r="B12" s="1339"/>
      <c r="C12" s="1339"/>
      <c r="D12" s="1339"/>
      <c r="E12" s="1339"/>
      <c r="F12" s="1339"/>
      <c r="G12" s="1339"/>
      <c r="H12" s="1339"/>
      <c r="I12" s="1339"/>
      <c r="J12" s="1339"/>
      <c r="K12" s="171"/>
      <c r="L12" s="566"/>
      <c r="M12" s="566"/>
      <c r="N12" s="566"/>
    </row>
    <row r="13" spans="1:14" x14ac:dyDescent="0.25">
      <c r="A13" s="1349" t="s">
        <v>949</v>
      </c>
      <c r="B13" s="1349"/>
      <c r="C13" s="1349"/>
      <c r="D13" s="1349"/>
      <c r="E13" s="566"/>
      <c r="F13" s="566"/>
      <c r="G13" s="566"/>
      <c r="H13" s="566"/>
      <c r="I13" s="566"/>
      <c r="J13" s="566"/>
      <c r="K13" s="566"/>
      <c r="L13" s="566"/>
      <c r="M13" s="566"/>
      <c r="N13" s="566"/>
    </row>
    <row r="14" spans="1:14" x14ac:dyDescent="0.25">
      <c r="A14" s="999"/>
      <c r="B14" s="999"/>
      <c r="C14" s="999"/>
      <c r="D14" s="999"/>
      <c r="E14" s="566"/>
      <c r="F14" s="566"/>
      <c r="G14" s="566"/>
      <c r="H14" s="566"/>
      <c r="I14" s="566"/>
      <c r="J14" s="566"/>
      <c r="K14" s="566"/>
      <c r="L14" s="566"/>
      <c r="M14" s="566"/>
      <c r="N14" s="566"/>
    </row>
    <row r="15" spans="1:14" s="172" customFormat="1" ht="19.5" thickBot="1" x14ac:dyDescent="0.3">
      <c r="A15" s="993" t="s">
        <v>336</v>
      </c>
      <c r="B15" s="993"/>
      <c r="C15" s="993"/>
      <c r="D15" s="41" t="s">
        <v>344</v>
      </c>
      <c r="E15" s="993"/>
      <c r="F15" s="993"/>
      <c r="G15" s="993" t="s">
        <v>210</v>
      </c>
      <c r="H15" s="993"/>
      <c r="I15" s="993"/>
      <c r="J15" s="41" t="s">
        <v>344</v>
      </c>
      <c r="K15" s="993"/>
      <c r="L15" s="1172" t="s">
        <v>345</v>
      </c>
      <c r="M15" s="1172"/>
      <c r="N15" s="294" t="s">
        <v>344</v>
      </c>
    </row>
    <row r="16" spans="1:14" x14ac:dyDescent="0.25">
      <c r="A16" s="1136" t="s">
        <v>350</v>
      </c>
      <c r="B16" s="1178" t="s">
        <v>337</v>
      </c>
      <c r="C16" s="1179"/>
      <c r="D16" s="338"/>
      <c r="E16" s="566"/>
      <c r="F16" s="566"/>
      <c r="G16" s="1136" t="s">
        <v>342</v>
      </c>
      <c r="H16" s="1178" t="s">
        <v>337</v>
      </c>
      <c r="I16" s="1179"/>
      <c r="J16" s="338"/>
      <c r="K16" s="566"/>
      <c r="L16" s="1343" t="s">
        <v>686</v>
      </c>
      <c r="M16" s="1344"/>
      <c r="N16" s="338"/>
    </row>
    <row r="17" spans="1:14" x14ac:dyDescent="0.25">
      <c r="A17" s="1278"/>
      <c r="B17" s="1347" t="s">
        <v>121</v>
      </c>
      <c r="C17" s="1348"/>
      <c r="D17" s="301"/>
      <c r="E17" s="566"/>
      <c r="F17" s="566"/>
      <c r="G17" s="1278"/>
      <c r="H17" s="1347" t="s">
        <v>121</v>
      </c>
      <c r="I17" s="1348"/>
      <c r="J17" s="301"/>
      <c r="K17" s="566"/>
      <c r="L17" s="1345" t="s">
        <v>424</v>
      </c>
      <c r="M17" s="1346"/>
      <c r="N17" s="301"/>
    </row>
    <row r="18" spans="1:14" ht="30" customHeight="1" thickBot="1" x14ac:dyDescent="0.3">
      <c r="A18" s="1176"/>
      <c r="B18" s="1334" t="s">
        <v>338</v>
      </c>
      <c r="C18" s="1335"/>
      <c r="D18" s="457"/>
      <c r="E18" s="566"/>
      <c r="F18" s="566"/>
      <c r="G18" s="1176"/>
      <c r="H18" s="1334" t="s">
        <v>338</v>
      </c>
      <c r="I18" s="1335"/>
      <c r="J18" s="457"/>
      <c r="K18" s="566"/>
      <c r="L18" s="1345" t="s">
        <v>687</v>
      </c>
      <c r="M18" s="1346"/>
      <c r="N18" s="301"/>
    </row>
    <row r="19" spans="1:14" ht="15.75" thickBot="1" x14ac:dyDescent="0.3">
      <c r="A19" s="1136" t="s">
        <v>351</v>
      </c>
      <c r="B19" s="1178" t="s">
        <v>337</v>
      </c>
      <c r="C19" s="1179"/>
      <c r="D19" s="338"/>
      <c r="E19" s="566"/>
      <c r="F19" s="566"/>
      <c r="G19" s="1136" t="s">
        <v>343</v>
      </c>
      <c r="H19" s="1178" t="s">
        <v>337</v>
      </c>
      <c r="I19" s="1179"/>
      <c r="J19" s="338"/>
      <c r="K19" s="566"/>
      <c r="L19" s="1350" t="s">
        <v>688</v>
      </c>
      <c r="M19" s="1351"/>
      <c r="N19" s="457"/>
    </row>
    <row r="20" spans="1:14" ht="30" customHeight="1" x14ac:dyDescent="0.25">
      <c r="A20" s="1278"/>
      <c r="B20" s="1324" t="s">
        <v>339</v>
      </c>
      <c r="C20" s="1325"/>
      <c r="D20" s="301"/>
      <c r="E20" s="566"/>
      <c r="F20" s="566"/>
      <c r="G20" s="1278"/>
      <c r="H20" s="1324" t="s">
        <v>339</v>
      </c>
      <c r="I20" s="1325"/>
      <c r="J20" s="301"/>
      <c r="K20" s="566"/>
      <c r="L20" s="566"/>
      <c r="M20" s="566"/>
      <c r="N20" s="566"/>
    </row>
    <row r="21" spans="1:14" x14ac:dyDescent="0.25">
      <c r="A21" s="1278"/>
      <c r="B21" s="1347" t="s">
        <v>111</v>
      </c>
      <c r="C21" s="1348"/>
      <c r="D21" s="301"/>
      <c r="E21" s="566"/>
      <c r="F21" s="566"/>
      <c r="G21" s="1278"/>
      <c r="H21" s="1347" t="s">
        <v>111</v>
      </c>
      <c r="I21" s="1348"/>
      <c r="J21" s="301"/>
      <c r="K21" s="566"/>
      <c r="L21" s="566"/>
      <c r="M21" s="566"/>
      <c r="N21" s="566"/>
    </row>
    <row r="22" spans="1:14" x14ac:dyDescent="0.25">
      <c r="A22" s="1278"/>
      <c r="B22" s="1347" t="s">
        <v>119</v>
      </c>
      <c r="C22" s="1348"/>
      <c r="D22" s="301"/>
      <c r="E22" s="566"/>
      <c r="F22" s="566"/>
      <c r="G22" s="1278"/>
      <c r="H22" s="1347" t="s">
        <v>119</v>
      </c>
      <c r="I22" s="1348"/>
      <c r="J22" s="301"/>
      <c r="K22" s="566"/>
      <c r="L22" s="566"/>
      <c r="M22" s="566"/>
      <c r="N22" s="566"/>
    </row>
    <row r="23" spans="1:14" ht="15.75" thickBot="1" x14ac:dyDescent="0.3">
      <c r="A23" s="1176"/>
      <c r="B23" s="1322" t="s">
        <v>118</v>
      </c>
      <c r="C23" s="1323"/>
      <c r="D23" s="457"/>
      <c r="E23" s="566"/>
      <c r="F23" s="566"/>
      <c r="G23" s="1176"/>
      <c r="H23" s="1322" t="s">
        <v>118</v>
      </c>
      <c r="I23" s="1323"/>
      <c r="J23" s="457"/>
      <c r="K23" s="566"/>
      <c r="L23" s="566"/>
      <c r="M23" s="566"/>
      <c r="N23" s="566"/>
    </row>
    <row r="24" spans="1:14" hidden="1" x14ac:dyDescent="0.25">
      <c r="A24" s="566"/>
      <c r="B24" s="566"/>
      <c r="C24" s="566"/>
      <c r="D24" s="168"/>
      <c r="E24" s="566"/>
      <c r="F24" s="566"/>
      <c r="G24" s="566"/>
      <c r="H24" s="566"/>
      <c r="I24" s="566"/>
      <c r="J24" s="566"/>
      <c r="K24" s="566"/>
      <c r="L24" s="566"/>
      <c r="M24" s="566"/>
      <c r="N24" s="566"/>
    </row>
    <row r="25" spans="1:14" s="172" customFormat="1" ht="19.5" hidden="1" thickBot="1" x14ac:dyDescent="0.3">
      <c r="A25" s="993" t="s">
        <v>929</v>
      </c>
      <c r="B25" s="993"/>
      <c r="C25" s="993"/>
      <c r="D25" s="41" t="s">
        <v>344</v>
      </c>
      <c r="E25" s="993"/>
      <c r="F25" s="993"/>
      <c r="G25" s="993" t="s">
        <v>685</v>
      </c>
      <c r="H25" s="993"/>
      <c r="I25" s="993"/>
      <c r="J25" s="41" t="s">
        <v>344</v>
      </c>
      <c r="K25" s="993"/>
      <c r="L25" s="993"/>
      <c r="M25" s="993"/>
      <c r="N25" s="993"/>
    </row>
    <row r="26" spans="1:14" hidden="1" x14ac:dyDescent="0.25">
      <c r="A26" s="1136" t="s">
        <v>350</v>
      </c>
      <c r="B26" s="1178" t="s">
        <v>337</v>
      </c>
      <c r="C26" s="1179"/>
      <c r="D26" s="338"/>
      <c r="E26" s="566"/>
      <c r="F26" s="566"/>
      <c r="G26" s="1136" t="s">
        <v>350</v>
      </c>
      <c r="H26" s="1178" t="s">
        <v>337</v>
      </c>
      <c r="I26" s="1179"/>
      <c r="J26" s="338"/>
      <c r="K26" s="566"/>
      <c r="L26" s="566"/>
      <c r="M26" s="566"/>
      <c r="N26" s="566"/>
    </row>
    <row r="27" spans="1:14" hidden="1" x14ac:dyDescent="0.25">
      <c r="A27" s="1278"/>
      <c r="B27" s="1347" t="s">
        <v>121</v>
      </c>
      <c r="C27" s="1348"/>
      <c r="D27" s="301"/>
      <c r="E27" s="566"/>
      <c r="F27" s="566"/>
      <c r="G27" s="1278"/>
      <c r="H27" s="1347" t="s">
        <v>121</v>
      </c>
      <c r="I27" s="1348"/>
      <c r="J27" s="301"/>
      <c r="K27" s="566"/>
      <c r="L27" s="566"/>
      <c r="M27" s="566"/>
      <c r="N27" s="566"/>
    </row>
    <row r="28" spans="1:14" ht="30" hidden="1" customHeight="1" thickBot="1" x14ac:dyDescent="0.3">
      <c r="A28" s="1176"/>
      <c r="B28" s="1334" t="s">
        <v>338</v>
      </c>
      <c r="C28" s="1335"/>
      <c r="D28" s="457"/>
      <c r="E28" s="566"/>
      <c r="F28" s="566"/>
      <c r="G28" s="1176"/>
      <c r="H28" s="1334" t="s">
        <v>338</v>
      </c>
      <c r="I28" s="1335"/>
      <c r="J28" s="457"/>
      <c r="K28" s="566"/>
      <c r="L28" s="566"/>
      <c r="M28" s="566"/>
      <c r="N28" s="566"/>
    </row>
    <row r="29" spans="1:14" hidden="1" x14ac:dyDescent="0.25">
      <c r="A29" s="1136" t="s">
        <v>351</v>
      </c>
      <c r="B29" s="1178" t="s">
        <v>337</v>
      </c>
      <c r="C29" s="1179"/>
      <c r="D29" s="338"/>
      <c r="E29" s="566"/>
      <c r="F29" s="566"/>
      <c r="G29" s="1136" t="s">
        <v>351</v>
      </c>
      <c r="H29" s="1178" t="s">
        <v>337</v>
      </c>
      <c r="I29" s="1179"/>
      <c r="J29" s="338"/>
      <c r="K29" s="566"/>
      <c r="L29" s="566"/>
      <c r="M29" s="566"/>
      <c r="N29" s="566"/>
    </row>
    <row r="30" spans="1:14" ht="30" hidden="1" customHeight="1" x14ac:dyDescent="0.25">
      <c r="A30" s="1278"/>
      <c r="B30" s="1324" t="s">
        <v>339</v>
      </c>
      <c r="C30" s="1325"/>
      <c r="D30" s="301"/>
      <c r="E30" s="566"/>
      <c r="F30" s="566"/>
      <c r="G30" s="1278"/>
      <c r="H30" s="1324" t="s">
        <v>339</v>
      </c>
      <c r="I30" s="1325"/>
      <c r="J30" s="301"/>
      <c r="K30" s="566"/>
      <c r="L30" s="566"/>
      <c r="M30" s="566"/>
      <c r="N30" s="566"/>
    </row>
    <row r="31" spans="1:14" hidden="1" x14ac:dyDescent="0.25">
      <c r="A31" s="1278"/>
      <c r="B31" s="1347" t="s">
        <v>111</v>
      </c>
      <c r="C31" s="1348"/>
      <c r="D31" s="301"/>
      <c r="E31" s="566"/>
      <c r="F31" s="566"/>
      <c r="G31" s="1278"/>
      <c r="H31" s="1347" t="s">
        <v>111</v>
      </c>
      <c r="I31" s="1348"/>
      <c r="J31" s="301"/>
      <c r="K31" s="566"/>
      <c r="L31" s="566"/>
      <c r="M31" s="566"/>
      <c r="N31" s="566"/>
    </row>
    <row r="32" spans="1:14" hidden="1" x14ac:dyDescent="0.25">
      <c r="A32" s="1278"/>
      <c r="B32" s="1347" t="s">
        <v>119</v>
      </c>
      <c r="C32" s="1348"/>
      <c r="D32" s="301"/>
      <c r="E32" s="566"/>
      <c r="F32" s="566"/>
      <c r="G32" s="1278"/>
      <c r="H32" s="1347" t="s">
        <v>119</v>
      </c>
      <c r="I32" s="1348"/>
      <c r="J32" s="301"/>
      <c r="K32" s="566"/>
      <c r="L32" s="566"/>
      <c r="M32" s="566"/>
      <c r="N32" s="566"/>
    </row>
    <row r="33" spans="1:14" ht="15.75" hidden="1" thickBot="1" x14ac:dyDescent="0.3">
      <c r="A33" s="1176"/>
      <c r="B33" s="1322" t="s">
        <v>118</v>
      </c>
      <c r="C33" s="1323"/>
      <c r="D33" s="457"/>
      <c r="E33" s="566"/>
      <c r="F33" s="566"/>
      <c r="G33" s="1176"/>
      <c r="H33" s="1322" t="s">
        <v>118</v>
      </c>
      <c r="I33" s="1323"/>
      <c r="J33" s="457"/>
      <c r="K33" s="566"/>
      <c r="L33" s="566"/>
      <c r="M33" s="566"/>
      <c r="N33" s="566"/>
    </row>
    <row r="34" spans="1:14" hidden="1" x14ac:dyDescent="0.25">
      <c r="A34" s="566"/>
      <c r="B34" s="566"/>
      <c r="C34" s="566"/>
      <c r="D34" s="168"/>
      <c r="E34" s="566"/>
      <c r="F34" s="566"/>
      <c r="G34" s="566"/>
      <c r="H34" s="566"/>
      <c r="I34" s="566"/>
      <c r="J34" s="566"/>
      <c r="K34" s="566"/>
      <c r="L34" s="566"/>
      <c r="M34" s="566"/>
      <c r="N34" s="566"/>
    </row>
    <row r="35" spans="1:14" ht="45" customHeight="1" x14ac:dyDescent="0.3">
      <c r="A35" s="1352" t="s">
        <v>950</v>
      </c>
      <c r="B35" s="1352"/>
      <c r="C35" s="1352"/>
      <c r="D35" s="1352"/>
      <c r="E35" s="1352"/>
      <c r="F35" s="1352"/>
      <c r="G35" s="171"/>
      <c r="H35" s="171"/>
      <c r="I35" s="171"/>
      <c r="J35" s="171"/>
      <c r="K35" s="566"/>
      <c r="L35" s="566"/>
      <c r="M35" s="566"/>
      <c r="N35" s="566"/>
    </row>
    <row r="36" spans="1:14" x14ac:dyDescent="0.25">
      <c r="A36" s="1311" t="s">
        <v>352</v>
      </c>
      <c r="B36" s="1311"/>
      <c r="C36" s="1311"/>
      <c r="D36" s="1311"/>
      <c r="E36" s="1311"/>
      <c r="F36" s="1311"/>
      <c r="G36" s="566"/>
      <c r="H36" s="566"/>
      <c r="I36" s="566"/>
      <c r="J36" s="566"/>
      <c r="K36" s="566"/>
      <c r="L36" s="566"/>
      <c r="M36" s="566"/>
      <c r="N36" s="566"/>
    </row>
    <row r="37" spans="1:14" ht="15.75" thickBot="1" x14ac:dyDescent="0.3">
      <c r="A37" s="998"/>
      <c r="B37" s="998"/>
      <c r="C37" s="998"/>
      <c r="D37" s="998"/>
      <c r="E37" s="998"/>
      <c r="F37" s="998"/>
      <c r="G37" s="566"/>
      <c r="H37" s="566"/>
      <c r="I37" s="566"/>
      <c r="J37" s="168"/>
      <c r="K37" s="566"/>
      <c r="L37" s="566"/>
      <c r="M37" s="566"/>
      <c r="N37" s="566"/>
    </row>
    <row r="38" spans="1:14" ht="15" customHeight="1" x14ac:dyDescent="0.25">
      <c r="A38" s="995"/>
      <c r="B38" s="295"/>
      <c r="C38" s="296"/>
      <c r="D38" s="1177" t="s">
        <v>336</v>
      </c>
      <c r="E38" s="1178"/>
      <c r="F38" s="1179"/>
      <c r="G38" s="1177" t="s">
        <v>210</v>
      </c>
      <c r="H38" s="1178"/>
      <c r="I38" s="1098" t="s">
        <v>211</v>
      </c>
      <c r="J38" s="1011"/>
      <c r="K38" s="1010"/>
      <c r="L38" s="566"/>
      <c r="M38" s="566"/>
      <c r="N38" s="566"/>
    </row>
    <row r="39" spans="1:14" ht="45" customHeight="1" thickBot="1" x14ac:dyDescent="0.3">
      <c r="A39" s="996"/>
      <c r="B39" s="46"/>
      <c r="C39" s="997"/>
      <c r="D39" s="29" t="s">
        <v>350</v>
      </c>
      <c r="E39" s="293" t="s">
        <v>351</v>
      </c>
      <c r="F39" s="1003" t="s">
        <v>930</v>
      </c>
      <c r="G39" s="29" t="s">
        <v>350</v>
      </c>
      <c r="H39" s="293" t="s">
        <v>351</v>
      </c>
      <c r="I39" s="1171"/>
      <c r="J39" s="169"/>
      <c r="K39" s="566"/>
      <c r="L39" s="566"/>
      <c r="M39" s="566"/>
      <c r="N39" s="566"/>
    </row>
    <row r="40" spans="1:14" x14ac:dyDescent="0.25">
      <c r="A40" s="1315" t="s">
        <v>346</v>
      </c>
      <c r="B40" s="1316"/>
      <c r="C40" s="1317"/>
      <c r="D40" s="312"/>
      <c r="E40" s="313"/>
      <c r="F40" s="1005"/>
      <c r="G40" s="312"/>
      <c r="H40" s="671"/>
      <c r="I40" s="338"/>
      <c r="J40" s="169"/>
      <c r="K40" s="566"/>
      <c r="L40" s="566"/>
      <c r="M40" s="566"/>
      <c r="N40" s="566"/>
    </row>
    <row r="41" spans="1:14" x14ac:dyDescent="0.25">
      <c r="A41" s="1296" t="s">
        <v>962</v>
      </c>
      <c r="B41" s="1318"/>
      <c r="C41" s="1297"/>
      <c r="D41" s="306"/>
      <c r="E41" s="314"/>
      <c r="F41" s="315"/>
      <c r="G41" s="306"/>
      <c r="H41" s="672"/>
      <c r="I41" s="301"/>
      <c r="J41" s="169"/>
      <c r="K41" s="566"/>
      <c r="L41" s="566"/>
      <c r="M41" s="566"/>
      <c r="N41" s="566"/>
    </row>
    <row r="42" spans="1:14" ht="15.75" thickBot="1" x14ac:dyDescent="0.3">
      <c r="A42" s="1319" t="s">
        <v>347</v>
      </c>
      <c r="B42" s="1320"/>
      <c r="C42" s="1321"/>
      <c r="D42" s="308"/>
      <c r="E42" s="458"/>
      <c r="F42" s="420"/>
      <c r="G42" s="308"/>
      <c r="H42" s="673"/>
      <c r="I42" s="302"/>
      <c r="J42" s="169"/>
      <c r="K42" s="566"/>
      <c r="L42" s="566"/>
      <c r="M42" s="566"/>
      <c r="N42" s="566"/>
    </row>
    <row r="43" spans="1:14" ht="15.75" thickBot="1" x14ac:dyDescent="0.3">
      <c r="A43" s="1312" t="s">
        <v>942</v>
      </c>
      <c r="B43" s="1313"/>
      <c r="C43" s="1314"/>
      <c r="D43" s="308"/>
      <c r="E43" s="458"/>
      <c r="F43" s="420"/>
      <c r="G43" s="308"/>
      <c r="H43" s="673"/>
      <c r="I43" s="302"/>
      <c r="J43" s="169"/>
      <c r="K43" s="566"/>
      <c r="L43" s="566"/>
      <c r="M43" s="566"/>
      <c r="N43" s="566"/>
    </row>
    <row r="44" spans="1:14" ht="15.75" thickBot="1" x14ac:dyDescent="0.3">
      <c r="A44" s="1315" t="s">
        <v>534</v>
      </c>
      <c r="B44" s="1316"/>
      <c r="C44" s="1317"/>
      <c r="D44" s="306"/>
      <c r="E44" s="314"/>
      <c r="F44" s="315"/>
      <c r="G44" s="306"/>
      <c r="H44" s="672"/>
      <c r="I44" s="301"/>
      <c r="J44" s="169"/>
      <c r="K44" s="566"/>
      <c r="L44" s="566"/>
      <c r="M44" s="566"/>
      <c r="N44" s="566"/>
    </row>
    <row r="45" spans="1:14" x14ac:dyDescent="0.25">
      <c r="A45" s="1315" t="s">
        <v>535</v>
      </c>
      <c r="B45" s="1316"/>
      <c r="C45" s="1317"/>
      <c r="D45" s="308"/>
      <c r="E45" s="458"/>
      <c r="F45" s="420"/>
      <c r="G45" s="308"/>
      <c r="H45" s="673"/>
      <c r="I45" s="302"/>
      <c r="J45" s="169"/>
      <c r="K45" s="566"/>
      <c r="L45" s="566"/>
      <c r="M45" s="566"/>
      <c r="N45" s="566"/>
    </row>
    <row r="46" spans="1:14" x14ac:dyDescent="0.25">
      <c r="A46" s="1296" t="s">
        <v>544</v>
      </c>
      <c r="B46" s="1318"/>
      <c r="C46" s="1297"/>
      <c r="D46" s="306"/>
      <c r="E46" s="314"/>
      <c r="F46" s="315"/>
      <c r="G46" s="306"/>
      <c r="H46" s="672"/>
      <c r="I46" s="301"/>
      <c r="J46" s="169"/>
      <c r="K46" s="566"/>
      <c r="L46" s="566"/>
      <c r="M46" s="566"/>
      <c r="N46" s="566"/>
    </row>
    <row r="47" spans="1:14" x14ac:dyDescent="0.25">
      <c r="A47" s="1296" t="s">
        <v>931</v>
      </c>
      <c r="B47" s="1318"/>
      <c r="C47" s="1297"/>
      <c r="D47" s="306"/>
      <c r="E47" s="314"/>
      <c r="F47" s="315"/>
      <c r="G47" s="306"/>
      <c r="H47" s="672"/>
      <c r="I47" s="301"/>
      <c r="J47" s="169"/>
      <c r="K47" s="566"/>
      <c r="L47" s="566"/>
      <c r="M47" s="566"/>
      <c r="N47" s="566"/>
    </row>
    <row r="48" spans="1:14" ht="15.75" thickBot="1" x14ac:dyDescent="0.3">
      <c r="A48" s="1319" t="s">
        <v>536</v>
      </c>
      <c r="B48" s="1320"/>
      <c r="C48" s="1321"/>
      <c r="D48" s="306"/>
      <c r="E48" s="314"/>
      <c r="F48" s="315"/>
      <c r="G48" s="306"/>
      <c r="H48" s="672"/>
      <c r="I48" s="301"/>
      <c r="J48" s="169"/>
      <c r="K48" s="566"/>
      <c r="L48" s="566"/>
      <c r="M48" s="566"/>
      <c r="N48" s="566"/>
    </row>
    <row r="49" spans="1:14" x14ac:dyDescent="0.25">
      <c r="A49" s="1315" t="s">
        <v>932</v>
      </c>
      <c r="B49" s="1316"/>
      <c r="C49" s="1317"/>
      <c r="D49" s="306"/>
      <c r="E49" s="314"/>
      <c r="F49" s="315"/>
      <c r="G49" s="306"/>
      <c r="H49" s="672"/>
      <c r="I49" s="301"/>
      <c r="J49" s="169"/>
      <c r="K49" s="566"/>
      <c r="L49" s="566"/>
      <c r="M49" s="566"/>
      <c r="N49" s="566"/>
    </row>
    <row r="50" spans="1:14" x14ac:dyDescent="0.25">
      <c r="A50" s="1340" t="s">
        <v>537</v>
      </c>
      <c r="B50" s="1341"/>
      <c r="C50" s="1342"/>
      <c r="D50" s="306"/>
      <c r="E50" s="314"/>
      <c r="F50" s="315"/>
      <c r="G50" s="306"/>
      <c r="H50" s="672"/>
      <c r="I50" s="301"/>
      <c r="J50" s="169"/>
      <c r="K50" s="566"/>
      <c r="L50" s="566"/>
      <c r="M50" s="566"/>
      <c r="N50" s="566"/>
    </row>
    <row r="51" spans="1:14" x14ac:dyDescent="0.25">
      <c r="A51" s="1296" t="s">
        <v>539</v>
      </c>
      <c r="B51" s="1318"/>
      <c r="C51" s="1297"/>
      <c r="D51" s="306"/>
      <c r="E51" s="314"/>
      <c r="F51" s="315"/>
      <c r="G51" s="306"/>
      <c r="H51" s="672"/>
      <c r="I51" s="301"/>
      <c r="J51" s="169"/>
      <c r="K51" s="566"/>
      <c r="L51" s="566"/>
      <c r="M51" s="566"/>
      <c r="N51" s="566"/>
    </row>
    <row r="52" spans="1:14" x14ac:dyDescent="0.25">
      <c r="A52" s="1296" t="s">
        <v>538</v>
      </c>
      <c r="B52" s="1318"/>
      <c r="C52" s="1297"/>
      <c r="D52" s="306"/>
      <c r="E52" s="314"/>
      <c r="F52" s="315"/>
      <c r="G52" s="306"/>
      <c r="H52" s="672"/>
      <c r="I52" s="301"/>
      <c r="J52" s="169"/>
      <c r="K52" s="566"/>
      <c r="L52" s="566"/>
      <c r="M52" s="566"/>
      <c r="N52" s="566"/>
    </row>
    <row r="53" spans="1:14" ht="15.75" thickBot="1" x14ac:dyDescent="0.3">
      <c r="A53" s="1319" t="s">
        <v>540</v>
      </c>
      <c r="B53" s="1320"/>
      <c r="C53" s="1321"/>
      <c r="D53" s="306"/>
      <c r="E53" s="314"/>
      <c r="F53" s="315"/>
      <c r="G53" s="306"/>
      <c r="H53" s="672"/>
      <c r="I53" s="301"/>
      <c r="J53" s="169"/>
      <c r="K53" s="566"/>
      <c r="L53" s="566"/>
      <c r="M53" s="566"/>
      <c r="N53" s="566"/>
    </row>
    <row r="54" spans="1:14" x14ac:dyDescent="0.25">
      <c r="A54" s="1315" t="s">
        <v>541</v>
      </c>
      <c r="B54" s="1316"/>
      <c r="C54" s="1317"/>
      <c r="D54" s="306"/>
      <c r="E54" s="314"/>
      <c r="F54" s="315"/>
      <c r="G54" s="306"/>
      <c r="H54" s="672"/>
      <c r="I54" s="301"/>
      <c r="J54" s="169"/>
      <c r="K54" s="566"/>
      <c r="L54" s="566"/>
      <c r="M54" s="566"/>
      <c r="N54" s="566"/>
    </row>
    <row r="55" spans="1:14" x14ac:dyDescent="0.25">
      <c r="A55" s="1296" t="s">
        <v>543</v>
      </c>
      <c r="B55" s="1318"/>
      <c r="C55" s="1297"/>
      <c r="D55" s="308"/>
      <c r="E55" s="458"/>
      <c r="F55" s="420"/>
      <c r="G55" s="308"/>
      <c r="H55" s="673"/>
      <c r="I55" s="302"/>
      <c r="J55" s="169"/>
      <c r="K55" s="566"/>
      <c r="L55" s="566"/>
      <c r="M55" s="566"/>
      <c r="N55" s="566"/>
    </row>
    <row r="56" spans="1:14" ht="15.75" thickBot="1" x14ac:dyDescent="0.3">
      <c r="A56" s="1319" t="s">
        <v>542</v>
      </c>
      <c r="B56" s="1320"/>
      <c r="C56" s="1321"/>
      <c r="D56" s="308"/>
      <c r="E56" s="458"/>
      <c r="F56" s="420"/>
      <c r="G56" s="308"/>
      <c r="H56" s="673"/>
      <c r="I56" s="302"/>
      <c r="J56" s="169"/>
      <c r="K56" s="566"/>
      <c r="L56" s="566"/>
      <c r="M56" s="566"/>
      <c r="N56" s="566"/>
    </row>
    <row r="57" spans="1:14" ht="15.75" thickBot="1" x14ac:dyDescent="0.3">
      <c r="A57" s="1312" t="s">
        <v>348</v>
      </c>
      <c r="B57" s="1313"/>
      <c r="C57" s="1314"/>
      <c r="D57" s="308"/>
      <c r="E57" s="458"/>
      <c r="F57" s="420"/>
      <c r="G57" s="308"/>
      <c r="H57" s="673"/>
      <c r="I57" s="302"/>
      <c r="J57" s="169"/>
      <c r="K57" s="566"/>
      <c r="L57" s="566"/>
      <c r="M57" s="566"/>
      <c r="N57" s="566"/>
    </row>
    <row r="58" spans="1:14" x14ac:dyDescent="0.25">
      <c r="A58" s="1315" t="s">
        <v>545</v>
      </c>
      <c r="B58" s="1316"/>
      <c r="C58" s="1317"/>
      <c r="D58" s="308"/>
      <c r="E58" s="458"/>
      <c r="F58" s="420"/>
      <c r="G58" s="308"/>
      <c r="H58" s="673"/>
      <c r="I58" s="302"/>
      <c r="J58" s="169"/>
      <c r="K58" s="566"/>
      <c r="L58" s="566"/>
      <c r="M58" s="566"/>
      <c r="N58" s="566"/>
    </row>
    <row r="59" spans="1:14" x14ac:dyDescent="0.25">
      <c r="A59" s="1296" t="s">
        <v>546</v>
      </c>
      <c r="B59" s="1318"/>
      <c r="C59" s="1297"/>
      <c r="D59" s="308"/>
      <c r="E59" s="458"/>
      <c r="F59" s="420"/>
      <c r="G59" s="308"/>
      <c r="H59" s="673"/>
      <c r="I59" s="302"/>
      <c r="J59" s="169"/>
      <c r="K59" s="566"/>
      <c r="L59" s="566"/>
      <c r="M59" s="566"/>
      <c r="N59" s="566"/>
    </row>
    <row r="60" spans="1:14" x14ac:dyDescent="0.25">
      <c r="A60" s="1296" t="s">
        <v>349</v>
      </c>
      <c r="B60" s="1318"/>
      <c r="C60" s="1297"/>
      <c r="D60" s="308"/>
      <c r="E60" s="458"/>
      <c r="F60" s="420"/>
      <c r="G60" s="308"/>
      <c r="H60" s="673"/>
      <c r="I60" s="302"/>
      <c r="J60" s="169"/>
      <c r="K60" s="566"/>
      <c r="L60" s="566"/>
      <c r="M60" s="566"/>
      <c r="N60" s="566"/>
    </row>
    <row r="61" spans="1:14" ht="15.75" thickBot="1" x14ac:dyDescent="0.3">
      <c r="A61" s="1319" t="s">
        <v>437</v>
      </c>
      <c r="B61" s="1320"/>
      <c r="C61" s="1321"/>
      <c r="D61" s="308"/>
      <c r="E61" s="458"/>
      <c r="F61" s="420"/>
      <c r="G61" s="308"/>
      <c r="H61" s="673"/>
      <c r="I61" s="302"/>
      <c r="J61" s="169"/>
      <c r="K61" s="566"/>
      <c r="L61" s="566"/>
      <c r="M61" s="566"/>
      <c r="N61" s="566"/>
    </row>
    <row r="62" spans="1:14" ht="15.75" thickBot="1" x14ac:dyDescent="0.3">
      <c r="A62" s="1336" t="s">
        <v>323</v>
      </c>
      <c r="B62" s="1337"/>
      <c r="C62" s="1338"/>
      <c r="D62" s="459">
        <f t="shared" ref="D62:I62" si="0">SUM(D40:D61)</f>
        <v>0</v>
      </c>
      <c r="E62" s="460">
        <f t="shared" si="0"/>
        <v>0</v>
      </c>
      <c r="F62" s="461">
        <f t="shared" si="0"/>
        <v>0</v>
      </c>
      <c r="G62" s="459">
        <f t="shared" si="0"/>
        <v>0</v>
      </c>
      <c r="H62" s="461">
        <f t="shared" si="0"/>
        <v>0</v>
      </c>
      <c r="I62" s="941">
        <f t="shared" si="0"/>
        <v>0</v>
      </c>
      <c r="J62" s="169"/>
      <c r="K62" s="566"/>
      <c r="L62" s="566"/>
      <c r="M62" s="566"/>
      <c r="N62" s="566"/>
    </row>
    <row r="63" spans="1:14" x14ac:dyDescent="0.25">
      <c r="A63" s="566"/>
      <c r="B63" s="566"/>
      <c r="C63" s="566"/>
      <c r="D63" s="168"/>
      <c r="E63" s="566"/>
      <c r="F63" s="566"/>
      <c r="G63" s="566"/>
      <c r="H63" s="566"/>
      <c r="I63" s="566"/>
      <c r="J63" s="566"/>
      <c r="K63" s="566"/>
      <c r="L63" s="566"/>
      <c r="M63" s="566"/>
      <c r="N63" s="566"/>
    </row>
    <row r="64" spans="1:14" ht="45" customHeight="1" thickBot="1" x14ac:dyDescent="0.3">
      <c r="A64" s="1339" t="s">
        <v>951</v>
      </c>
      <c r="B64" s="1339"/>
      <c r="C64" s="1339"/>
      <c r="D64" s="1339"/>
      <c r="E64" s="1339"/>
      <c r="F64" s="1339"/>
      <c r="G64" s="1339"/>
      <c r="H64" s="1339"/>
      <c r="I64" s="1339"/>
      <c r="J64" s="566"/>
      <c r="K64" s="566"/>
      <c r="L64" s="566"/>
      <c r="M64" s="566"/>
      <c r="N64" s="566"/>
    </row>
    <row r="65" spans="1:14" ht="15.75" hidden="1" thickBot="1" x14ac:dyDescent="0.3">
      <c r="A65" s="566"/>
      <c r="B65" s="566"/>
      <c r="C65" s="566"/>
      <c r="D65" s="168"/>
      <c r="E65" s="566"/>
      <c r="F65" s="566"/>
      <c r="G65" s="566"/>
      <c r="H65" s="566"/>
      <c r="I65" s="566"/>
      <c r="J65" s="566"/>
      <c r="K65" s="566"/>
      <c r="L65" s="566"/>
      <c r="M65" s="566"/>
      <c r="N65" s="566"/>
    </row>
    <row r="66" spans="1:14" x14ac:dyDescent="0.25">
      <c r="A66" s="292"/>
      <c r="B66" s="297"/>
      <c r="C66" s="298"/>
      <c r="D66" s="1177" t="s">
        <v>336</v>
      </c>
      <c r="E66" s="1178"/>
      <c r="F66" s="1179"/>
      <c r="G66" s="1177" t="s">
        <v>210</v>
      </c>
      <c r="H66" s="1178"/>
      <c r="I66" s="1098" t="s">
        <v>211</v>
      </c>
      <c r="J66" s="566"/>
      <c r="K66" s="566"/>
      <c r="L66" s="566"/>
      <c r="M66" s="566"/>
      <c r="N66" s="566"/>
    </row>
    <row r="67" spans="1:14" ht="45" customHeight="1" thickBot="1" x14ac:dyDescent="0.3">
      <c r="A67" s="433"/>
      <c r="B67" s="434"/>
      <c r="C67" s="435"/>
      <c r="D67" s="29" t="s">
        <v>350</v>
      </c>
      <c r="E67" s="293" t="s">
        <v>351</v>
      </c>
      <c r="F67" s="1004" t="s">
        <v>930</v>
      </c>
      <c r="G67" s="29" t="s">
        <v>350</v>
      </c>
      <c r="H67" s="293" t="s">
        <v>351</v>
      </c>
      <c r="I67" s="1353"/>
      <c r="J67" s="566"/>
      <c r="K67" s="566"/>
      <c r="L67" s="566"/>
      <c r="M67" s="566"/>
      <c r="N67" s="566"/>
    </row>
    <row r="68" spans="1:14" ht="15" customHeight="1" x14ac:dyDescent="0.25">
      <c r="A68" s="1327" t="s">
        <v>438</v>
      </c>
      <c r="B68" s="1328"/>
      <c r="C68" s="1329"/>
      <c r="D68" s="312"/>
      <c r="E68" s="313"/>
      <c r="F68" s="1005"/>
      <c r="G68" s="312"/>
      <c r="H68" s="671"/>
      <c r="I68" s="338"/>
      <c r="J68" s="566"/>
      <c r="K68" s="566"/>
      <c r="L68" s="566"/>
      <c r="M68" s="566"/>
      <c r="N68" s="566"/>
    </row>
    <row r="69" spans="1:14" x14ac:dyDescent="0.25">
      <c r="A69" s="1326" t="s">
        <v>17</v>
      </c>
      <c r="B69" s="1324"/>
      <c r="C69" s="1325"/>
      <c r="D69" s="306"/>
      <c r="E69" s="314"/>
      <c r="F69" s="315"/>
      <c r="G69" s="306"/>
      <c r="H69" s="672"/>
      <c r="I69" s="301"/>
      <c r="J69" s="566"/>
      <c r="K69" s="566"/>
      <c r="L69" s="566"/>
      <c r="M69" s="566"/>
      <c r="N69" s="566"/>
    </row>
    <row r="70" spans="1:14" x14ac:dyDescent="0.25">
      <c r="A70" s="1326" t="s">
        <v>15</v>
      </c>
      <c r="B70" s="1324"/>
      <c r="C70" s="1325"/>
      <c r="D70" s="306"/>
      <c r="E70" s="314"/>
      <c r="F70" s="315"/>
      <c r="G70" s="306"/>
      <c r="H70" s="672"/>
      <c r="I70" s="301"/>
      <c r="J70" s="566"/>
      <c r="K70" s="566"/>
      <c r="L70" s="566"/>
      <c r="M70" s="566"/>
      <c r="N70" s="566"/>
    </row>
    <row r="71" spans="1:14" ht="15" customHeight="1" x14ac:dyDescent="0.25">
      <c r="A71" s="1326" t="s">
        <v>496</v>
      </c>
      <c r="B71" s="1324"/>
      <c r="C71" s="1325"/>
      <c r="D71" s="306"/>
      <c r="E71" s="314"/>
      <c r="F71" s="315"/>
      <c r="G71" s="306"/>
      <c r="H71" s="672"/>
      <c r="I71" s="301"/>
      <c r="J71" s="566"/>
      <c r="K71" s="566"/>
      <c r="L71" s="566"/>
      <c r="M71" s="566"/>
      <c r="N71" s="566"/>
    </row>
    <row r="72" spans="1:14" ht="15" customHeight="1" x14ac:dyDescent="0.25">
      <c r="A72" s="1326" t="s">
        <v>485</v>
      </c>
      <c r="B72" s="1324"/>
      <c r="C72" s="1325"/>
      <c r="D72" s="306"/>
      <c r="E72" s="314"/>
      <c r="F72" s="315"/>
      <c r="G72" s="306"/>
      <c r="H72" s="672"/>
      <c r="I72" s="301"/>
      <c r="J72" s="566"/>
      <c r="K72" s="566"/>
      <c r="L72" s="566"/>
      <c r="M72" s="566"/>
      <c r="N72" s="566"/>
    </row>
    <row r="73" spans="1:14" ht="15" customHeight="1" x14ac:dyDescent="0.25">
      <c r="A73" s="1326" t="s">
        <v>486</v>
      </c>
      <c r="B73" s="1324"/>
      <c r="C73" s="1325"/>
      <c r="D73" s="306"/>
      <c r="E73" s="314"/>
      <c r="F73" s="315"/>
      <c r="G73" s="306"/>
      <c r="H73" s="672"/>
      <c r="I73" s="301"/>
      <c r="J73" s="566"/>
      <c r="K73" s="566"/>
      <c r="L73" s="566"/>
      <c r="M73" s="566"/>
      <c r="N73" s="566"/>
    </row>
    <row r="74" spans="1:14" ht="15" customHeight="1" x14ac:dyDescent="0.25">
      <c r="A74" s="1326" t="s">
        <v>487</v>
      </c>
      <c r="B74" s="1324"/>
      <c r="C74" s="1325"/>
      <c r="D74" s="306"/>
      <c r="E74" s="314"/>
      <c r="F74" s="315"/>
      <c r="G74" s="306"/>
      <c r="H74" s="672"/>
      <c r="I74" s="301"/>
      <c r="J74" s="566"/>
      <c r="K74" s="566"/>
      <c r="L74" s="566"/>
      <c r="M74" s="566"/>
      <c r="N74" s="566"/>
    </row>
    <row r="75" spans="1:14" ht="15" customHeight="1" x14ac:dyDescent="0.25">
      <c r="A75" s="1326" t="s">
        <v>488</v>
      </c>
      <c r="B75" s="1324"/>
      <c r="C75" s="1325"/>
      <c r="D75" s="306"/>
      <c r="E75" s="314"/>
      <c r="F75" s="315"/>
      <c r="G75" s="306"/>
      <c r="H75" s="672"/>
      <c r="I75" s="301"/>
      <c r="J75" s="566"/>
      <c r="K75" s="566"/>
      <c r="L75" s="566"/>
      <c r="M75" s="566"/>
      <c r="N75" s="566"/>
    </row>
    <row r="76" spans="1:14" ht="15" customHeight="1" x14ac:dyDescent="0.25">
      <c r="A76" s="1326" t="s">
        <v>489</v>
      </c>
      <c r="B76" s="1324"/>
      <c r="C76" s="1325"/>
      <c r="D76" s="306"/>
      <c r="E76" s="314"/>
      <c r="F76" s="315"/>
      <c r="G76" s="306"/>
      <c r="H76" s="672"/>
      <c r="I76" s="301"/>
      <c r="J76" s="566"/>
      <c r="K76" s="566"/>
      <c r="L76" s="566"/>
      <c r="M76" s="566"/>
      <c r="N76" s="566"/>
    </row>
    <row r="77" spans="1:14" ht="15" customHeight="1" x14ac:dyDescent="0.25">
      <c r="A77" s="1326" t="s">
        <v>490</v>
      </c>
      <c r="B77" s="1324"/>
      <c r="C77" s="1325"/>
      <c r="D77" s="306"/>
      <c r="E77" s="314"/>
      <c r="F77" s="315"/>
      <c r="G77" s="306"/>
      <c r="H77" s="672"/>
      <c r="I77" s="301"/>
      <c r="J77" s="566"/>
      <c r="K77" s="566"/>
      <c r="L77" s="566"/>
      <c r="M77" s="566"/>
      <c r="N77" s="566"/>
    </row>
    <row r="78" spans="1:14" ht="15" customHeight="1" x14ac:dyDescent="0.25">
      <c r="A78" s="1326" t="s">
        <v>491</v>
      </c>
      <c r="B78" s="1324"/>
      <c r="C78" s="1325"/>
      <c r="D78" s="306"/>
      <c r="E78" s="314"/>
      <c r="F78" s="315"/>
      <c r="G78" s="306"/>
      <c r="H78" s="672"/>
      <c r="I78" s="301"/>
      <c r="J78" s="566"/>
      <c r="K78" s="566"/>
      <c r="L78" s="566"/>
      <c r="M78" s="566"/>
      <c r="N78" s="566"/>
    </row>
    <row r="79" spans="1:14" ht="15" customHeight="1" x14ac:dyDescent="0.25">
      <c r="A79" s="1326" t="s">
        <v>492</v>
      </c>
      <c r="B79" s="1324"/>
      <c r="C79" s="1325"/>
      <c r="D79" s="306"/>
      <c r="E79" s="314"/>
      <c r="F79" s="315"/>
      <c r="G79" s="306"/>
      <c r="H79" s="672"/>
      <c r="I79" s="301"/>
      <c r="J79" s="566"/>
      <c r="K79" s="566"/>
      <c r="L79" s="566"/>
      <c r="M79" s="566"/>
      <c r="N79" s="566"/>
    </row>
    <row r="80" spans="1:14" x14ac:dyDescent="0.25">
      <c r="A80" s="1326" t="s">
        <v>349</v>
      </c>
      <c r="B80" s="1324"/>
      <c r="C80" s="1325"/>
      <c r="D80" s="306"/>
      <c r="E80" s="314"/>
      <c r="F80" s="315"/>
      <c r="G80" s="306"/>
      <c r="H80" s="672"/>
      <c r="I80" s="301"/>
      <c r="J80" s="566"/>
      <c r="K80" s="566"/>
      <c r="L80" s="566"/>
      <c r="M80" s="566"/>
      <c r="N80" s="566"/>
    </row>
    <row r="81" spans="1:14" ht="15.75" thickBot="1" x14ac:dyDescent="0.3">
      <c r="A81" s="1333" t="s">
        <v>437</v>
      </c>
      <c r="B81" s="1334"/>
      <c r="C81" s="1335"/>
      <c r="D81" s="308"/>
      <c r="E81" s="458"/>
      <c r="F81" s="420"/>
      <c r="G81" s="308"/>
      <c r="H81" s="673"/>
      <c r="I81" s="457"/>
      <c r="J81" s="566"/>
      <c r="K81" s="566"/>
      <c r="L81" s="566"/>
      <c r="M81" s="566"/>
      <c r="N81" s="566"/>
    </row>
    <row r="82" spans="1:14" ht="15.75" thickBot="1" x14ac:dyDescent="0.3">
      <c r="A82" s="1330" t="s">
        <v>323</v>
      </c>
      <c r="B82" s="1331"/>
      <c r="C82" s="1332"/>
      <c r="D82" s="462">
        <f>SUM(D68:D81)</f>
        <v>0</v>
      </c>
      <c r="E82" s="1007">
        <f t="shared" ref="E82:I82" si="1">SUM(E68:E81)</f>
        <v>0</v>
      </c>
      <c r="F82" s="1008">
        <f t="shared" si="1"/>
        <v>0</v>
      </c>
      <c r="G82" s="1009">
        <f t="shared" si="1"/>
        <v>0</v>
      </c>
      <c r="H82" s="463">
        <f t="shared" si="1"/>
        <v>0</v>
      </c>
      <c r="I82" s="464">
        <f t="shared" si="1"/>
        <v>0</v>
      </c>
      <c r="J82" s="566"/>
      <c r="K82" s="566"/>
      <c r="L82" s="566"/>
      <c r="M82" s="566"/>
      <c r="N82" s="566"/>
    </row>
  </sheetData>
  <sheetProtection algorithmName="SHA-512" hashValue="QWyxOXRJf822H8IlFRp6HK6mYMyLp55X9wFZiVCxfcWBoN8a+H27C+sJu6P5255rxtQt3kZ4bIWEeHFFINtrdA==" saltValue="xGvtQA4xSmPN2JelFUn1aA==" spinCount="100000" sheet="1" objects="1" scenarios="1"/>
  <mergeCells count="97">
    <mergeCell ref="I66:I67"/>
    <mergeCell ref="A69:C69"/>
    <mergeCell ref="A70:C70"/>
    <mergeCell ref="A71:C71"/>
    <mergeCell ref="A72:C72"/>
    <mergeCell ref="G66:H66"/>
    <mergeCell ref="G29:G33"/>
    <mergeCell ref="H29:I29"/>
    <mergeCell ref="B30:C30"/>
    <mergeCell ref="H30:I30"/>
    <mergeCell ref="A35:F35"/>
    <mergeCell ref="B33:C33"/>
    <mergeCell ref="B29:C29"/>
    <mergeCell ref="H31:I31"/>
    <mergeCell ref="H32:I32"/>
    <mergeCell ref="H33:I33"/>
    <mergeCell ref="A29:A33"/>
    <mergeCell ref="B31:C31"/>
    <mergeCell ref="B32:C32"/>
    <mergeCell ref="L18:M18"/>
    <mergeCell ref="L19:M19"/>
    <mergeCell ref="A26:A28"/>
    <mergeCell ref="B26:C26"/>
    <mergeCell ref="G26:G28"/>
    <mergeCell ref="H26:I26"/>
    <mergeCell ref="B27:C27"/>
    <mergeCell ref="H27:I27"/>
    <mergeCell ref="B28:C28"/>
    <mergeCell ref="H28:I28"/>
    <mergeCell ref="B20:C20"/>
    <mergeCell ref="B21:C21"/>
    <mergeCell ref="B19:C19"/>
    <mergeCell ref="B22:C22"/>
    <mergeCell ref="H21:I21"/>
    <mergeCell ref="H22:I22"/>
    <mergeCell ref="A9:M9"/>
    <mergeCell ref="A10:M10"/>
    <mergeCell ref="L15:M15"/>
    <mergeCell ref="L16:M16"/>
    <mergeCell ref="L17:M17"/>
    <mergeCell ref="H16:I16"/>
    <mergeCell ref="A16:A18"/>
    <mergeCell ref="G16:G18"/>
    <mergeCell ref="H17:I17"/>
    <mergeCell ref="H18:I18"/>
    <mergeCell ref="B16:C16"/>
    <mergeCell ref="B17:C17"/>
    <mergeCell ref="B18:C18"/>
    <mergeCell ref="A11:J11"/>
    <mergeCell ref="A12:J12"/>
    <mergeCell ref="A13:D13"/>
    <mergeCell ref="A44:C44"/>
    <mergeCell ref="A79:C79"/>
    <mergeCell ref="A50:C50"/>
    <mergeCell ref="A55:C55"/>
    <mergeCell ref="A48:C48"/>
    <mergeCell ref="A45:C45"/>
    <mergeCell ref="A46:C46"/>
    <mergeCell ref="A47:C47"/>
    <mergeCell ref="A49:C49"/>
    <mergeCell ref="A51:C51"/>
    <mergeCell ref="A56:C56"/>
    <mergeCell ref="A57:C57"/>
    <mergeCell ref="A53:C53"/>
    <mergeCell ref="A54:C54"/>
    <mergeCell ref="A52:C52"/>
    <mergeCell ref="A61:C61"/>
    <mergeCell ref="A80:C80"/>
    <mergeCell ref="A68:C68"/>
    <mergeCell ref="A82:C82"/>
    <mergeCell ref="A58:C58"/>
    <mergeCell ref="A81:C81"/>
    <mergeCell ref="A60:C60"/>
    <mergeCell ref="A62:C62"/>
    <mergeCell ref="A78:C78"/>
    <mergeCell ref="A77:C77"/>
    <mergeCell ref="A76:C76"/>
    <mergeCell ref="A75:C75"/>
    <mergeCell ref="A74:C74"/>
    <mergeCell ref="A64:I64"/>
    <mergeCell ref="D66:F66"/>
    <mergeCell ref="A73:C73"/>
    <mergeCell ref="A59:C59"/>
    <mergeCell ref="H23:I23"/>
    <mergeCell ref="G19:G23"/>
    <mergeCell ref="A19:A23"/>
    <mergeCell ref="B23:C23"/>
    <mergeCell ref="H19:I19"/>
    <mergeCell ref="H20:I20"/>
    <mergeCell ref="A36:F36"/>
    <mergeCell ref="D38:F38"/>
    <mergeCell ref="G38:H38"/>
    <mergeCell ref="I38:I39"/>
    <mergeCell ref="A43:C43"/>
    <mergeCell ref="A40:C40"/>
    <mergeCell ref="A41:C41"/>
    <mergeCell ref="A42:C42"/>
  </mergeCells>
  <dataValidations count="1">
    <dataValidation type="whole" operator="greaterThanOrEqual" allowBlank="1" showInputMessage="1" showErrorMessage="1" error="Please enter a whole number greater than or equal to 0." sqref="D16:D23 J16:J23 J26:J33 D26:D33 D68:I81 D40:I62" xr:uid="{BD102FCF-C10B-4778-A3F5-31BCB5F0612A}">
      <formula1>0</formula1>
    </dataValidation>
  </dataValidations>
  <pageMargins left="0.7" right="0.7" top="0.75" bottom="0.75" header="0.3" footer="0.3"/>
  <pageSetup paperSize="5" scale="3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E6A4498B-E6F6-457C-9713-AC8350CC89EA}">
            <xm:f>AND(SUM($D$62:$E$62)&lt;&gt;SUM('E2'!$D$17:$D$350),   SUM('E2'!$D$17:$D$350)&gt;0,   SUM($D$62:$E$62)&gt;0)</xm:f>
            <x14:dxf>
              <fill>
                <patternFill>
                  <bgColor rgb="FFFF0000"/>
                </patternFill>
              </fill>
            </x14:dxf>
          </x14:cfRule>
          <xm:sqref>D62:F62</xm:sqref>
        </x14:conditionalFormatting>
        <x14:conditionalFormatting xmlns:xm="http://schemas.microsoft.com/office/excel/2006/main">
          <x14:cfRule type="expression" priority="4" id="{003603FC-0CA9-46B0-9DB5-6F326D2C1961}">
            <xm:f>AND(SUM(I62)&lt;&gt;SUM('E4'!$C$17:$C$350),   SUM('E4'!$C$17:$C$350)&gt;0,   SUM(I62)&gt;0)</xm:f>
            <x14:dxf>
              <fill>
                <patternFill>
                  <bgColor rgb="FFFF0000"/>
                </patternFill>
              </fill>
            </x14:dxf>
          </x14:cfRule>
          <xm:sqref>I62</xm:sqref>
        </x14:conditionalFormatting>
        <x14:conditionalFormatting xmlns:xm="http://schemas.microsoft.com/office/excel/2006/main">
          <x14:cfRule type="expression" priority="2" id="{D16A9F43-6C1A-48EB-8071-EC76C48CD60B}">
            <xm:f>AND(SUM($D$82:$E$82)&lt;&gt;SUM('E2'!$D$17:$D$350),   SUM('E2'!$D$17:$D$350)&gt;0,   SUM($D$82:$E$82)&gt;0)</xm:f>
            <x14:dxf>
              <fill>
                <patternFill>
                  <bgColor rgb="FFFF0000"/>
                </patternFill>
              </fill>
            </x14:dxf>
          </x14:cfRule>
          <xm:sqref>D82:F82</xm:sqref>
        </x14:conditionalFormatting>
        <x14:conditionalFormatting xmlns:xm="http://schemas.microsoft.com/office/excel/2006/main">
          <x14:cfRule type="expression" priority="1" id="{7906222E-DED3-4AA5-8121-1CF7572366A6}">
            <xm:f>AND(SUM(I82)&lt;&gt;SUM('E4'!$C$17:$C$350),   SUM('E4'!$C$17:$C$350)&gt;0,   SUM(I82)&gt;0)</xm:f>
            <x14:dxf>
              <fill>
                <patternFill>
                  <bgColor rgb="FFFF0000"/>
                </patternFill>
              </fill>
            </x14:dxf>
          </x14:cfRule>
          <xm:sqref>I82</xm:sqref>
        </x14:conditionalFormatting>
        <x14:conditionalFormatting xmlns:xm="http://schemas.microsoft.com/office/excel/2006/main">
          <x14:cfRule type="expression" priority="221" id="{9BBA5777-708C-4928-972F-3207ECA38FC6}">
            <xm:f>AND(SUM($G$62:$H$62)&lt;&gt;SUM('E3'!$D$17:$D$350),   SUM('E3'!$D$17:$D$350)&gt;0,   SUM($G$62:$H$62)&gt;0)</xm:f>
            <x14:dxf>
              <fill>
                <patternFill>
                  <bgColor rgb="FFFF0000"/>
                </patternFill>
              </fill>
            </x14:dxf>
          </x14:cfRule>
          <xm:sqref>G62:H62</xm:sqref>
        </x14:conditionalFormatting>
        <x14:conditionalFormatting xmlns:xm="http://schemas.microsoft.com/office/excel/2006/main">
          <x14:cfRule type="expression" priority="223" id="{46B129FC-F80C-476D-AC17-6267A4C02951}">
            <xm:f>AND(SUM($G$82:$H$82)&lt;&gt;SUM('E3'!$D$17:$D$350),   SUM('E3'!$D$17:$D$350)&gt;0,   SUM($G$82:$H$82)&gt;0)</xm:f>
            <x14:dxf>
              <fill>
                <patternFill>
                  <bgColor rgb="FFFF0000"/>
                </patternFill>
              </fill>
            </x14:dxf>
          </x14:cfRule>
          <xm:sqref>G82:H82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249977111117893"/>
    <pageSetUpPr fitToPage="1"/>
  </sheetPr>
  <dimension ref="A1:AG350"/>
  <sheetViews>
    <sheetView topLeftCell="A45" zoomScaleNormal="100" workbookViewId="0">
      <selection activeCell="C26" sqref="C26"/>
    </sheetView>
  </sheetViews>
  <sheetFormatPr defaultColWidth="9.140625" defaultRowHeight="15" x14ac:dyDescent="0.25"/>
  <cols>
    <col min="1" max="2" width="40.7109375" style="38" customWidth="1"/>
    <col min="3" max="4" width="13.7109375" style="38" customWidth="1"/>
    <col min="5" max="23" width="9.7109375" style="38" customWidth="1"/>
    <col min="24" max="24" width="9.140625" style="38"/>
    <col min="25" max="28" width="10.7109375" style="38" hidden="1" customWidth="1"/>
    <col min="29" max="29" width="2.85546875" style="38" hidden="1" customWidth="1"/>
    <col min="30" max="33" width="10.7109375" style="38" hidden="1" customWidth="1"/>
    <col min="34" max="16384" width="9.140625" style="38"/>
  </cols>
  <sheetData>
    <row r="1" spans="1:33" s="36" customFormat="1" x14ac:dyDescent="0.25"/>
    <row r="2" spans="1:33" s="36" customFormat="1" x14ac:dyDescent="0.25"/>
    <row r="3" spans="1:33" s="36" customFormat="1" x14ac:dyDescent="0.25"/>
    <row r="4" spans="1:33" s="36" customFormat="1" x14ac:dyDescent="0.25"/>
    <row r="5" spans="1:33" s="36" customFormat="1" x14ac:dyDescent="0.25"/>
    <row r="6" spans="1:33" s="36" customFormat="1" x14ac:dyDescent="0.25"/>
    <row r="7" spans="1:33" s="36" customFormat="1" hidden="1" x14ac:dyDescent="0.25"/>
    <row r="8" spans="1:33" s="36" customFormat="1" hidden="1" x14ac:dyDescent="0.25"/>
    <row r="9" spans="1:33" ht="18.75" x14ac:dyDescent="0.25">
      <c r="A9" s="1172" t="s">
        <v>265</v>
      </c>
      <c r="B9" s="1172"/>
      <c r="C9" s="1172"/>
      <c r="D9" s="1172"/>
      <c r="E9" s="37"/>
      <c r="F9" s="37"/>
      <c r="G9" s="37"/>
      <c r="H9" s="37"/>
      <c r="I9" s="37"/>
      <c r="J9" s="37"/>
      <c r="K9" s="37"/>
      <c r="L9" s="37"/>
      <c r="M9" s="37"/>
      <c r="N9" s="37"/>
      <c r="O9" s="37"/>
      <c r="P9" s="37"/>
      <c r="Q9" s="37"/>
      <c r="R9" s="37"/>
      <c r="S9" s="37"/>
      <c r="T9" s="37"/>
      <c r="U9" s="37"/>
      <c r="V9" s="37"/>
      <c r="W9" s="37"/>
    </row>
    <row r="10" spans="1:33" ht="18.75" x14ac:dyDescent="0.25">
      <c r="A10" s="1172" t="s">
        <v>282</v>
      </c>
      <c r="B10" s="1172"/>
      <c r="C10" s="1172"/>
      <c r="D10" s="1172"/>
      <c r="E10" s="37"/>
      <c r="F10" s="37"/>
      <c r="G10" s="37"/>
      <c r="H10" s="37"/>
      <c r="I10" s="37"/>
      <c r="J10" s="37"/>
      <c r="K10" s="37"/>
      <c r="L10" s="37"/>
      <c r="M10" s="37"/>
      <c r="N10" s="37"/>
      <c r="O10" s="37"/>
      <c r="P10" s="37"/>
      <c r="Q10" s="37"/>
      <c r="R10" s="37"/>
      <c r="S10" s="37"/>
      <c r="T10" s="37"/>
      <c r="U10" s="37"/>
      <c r="V10" s="37"/>
      <c r="W10" s="37"/>
    </row>
    <row r="11" spans="1:33" ht="15.75" thickBot="1" x14ac:dyDescent="0.3">
      <c r="A11" s="989" t="s">
        <v>767</v>
      </c>
      <c r="B11" s="858"/>
      <c r="C11" s="37"/>
      <c r="D11" s="37"/>
      <c r="E11" s="37"/>
      <c r="F11" s="37"/>
      <c r="G11" s="37"/>
      <c r="H11" s="37"/>
      <c r="I11" s="37"/>
      <c r="J11" s="37"/>
      <c r="K11" s="37"/>
      <c r="L11" s="37"/>
      <c r="M11" s="37"/>
      <c r="N11" s="37"/>
      <c r="O11" s="37"/>
      <c r="P11" s="37"/>
      <c r="Q11" s="37"/>
      <c r="R11" s="37"/>
      <c r="S11" s="37"/>
      <c r="T11" s="37"/>
      <c r="U11" s="37"/>
      <c r="V11" s="37"/>
      <c r="W11" s="37"/>
    </row>
    <row r="12" spans="1:33" ht="45.75" customHeight="1" thickBot="1" x14ac:dyDescent="0.3">
      <c r="A12" s="1222" t="s">
        <v>926</v>
      </c>
      <c r="B12" s="938"/>
      <c r="C12" s="1214" t="s">
        <v>25</v>
      </c>
      <c r="D12" s="1183" t="s">
        <v>768</v>
      </c>
      <c r="E12" s="1357" t="s">
        <v>946</v>
      </c>
      <c r="F12" s="1358"/>
      <c r="G12" s="1358"/>
      <c r="H12" s="1358"/>
      <c r="I12" s="1358"/>
      <c r="J12" s="1358"/>
      <c r="K12" s="1358"/>
      <c r="L12" s="1358"/>
      <c r="M12" s="1358"/>
      <c r="N12" s="1358"/>
      <c r="O12" s="1358"/>
      <c r="P12" s="1358"/>
      <c r="Q12" s="1358"/>
      <c r="R12" s="1358"/>
      <c r="S12" s="1358"/>
      <c r="T12" s="1358"/>
      <c r="U12" s="1358"/>
      <c r="V12" s="1358"/>
      <c r="W12" s="1359"/>
    </row>
    <row r="13" spans="1:33" x14ac:dyDescent="0.25">
      <c r="A13" s="1223"/>
      <c r="B13" s="939" t="s">
        <v>960</v>
      </c>
      <c r="C13" s="1215"/>
      <c r="D13" s="1184"/>
      <c r="E13" s="1354" t="s">
        <v>278</v>
      </c>
      <c r="F13" s="1355"/>
      <c r="G13" s="1355"/>
      <c r="H13" s="1355"/>
      <c r="I13" s="1355"/>
      <c r="J13" s="1356"/>
      <c r="K13" s="1354" t="s">
        <v>169</v>
      </c>
      <c r="L13" s="1355"/>
      <c r="M13" s="1356"/>
      <c r="N13" s="1354" t="s">
        <v>277</v>
      </c>
      <c r="O13" s="1355"/>
      <c r="P13" s="1355"/>
      <c r="Q13" s="1356"/>
      <c r="R13" s="1360" t="s">
        <v>279</v>
      </c>
      <c r="S13" s="1361"/>
      <c r="T13" s="1361"/>
      <c r="U13" s="1361"/>
      <c r="V13" s="1361"/>
      <c r="W13" s="1362"/>
    </row>
    <row r="14" spans="1:33" ht="51.75" customHeight="1" thickBot="1" x14ac:dyDescent="0.3">
      <c r="A14" s="1223"/>
      <c r="B14" s="939"/>
      <c r="C14" s="1215"/>
      <c r="D14" s="1184"/>
      <c r="E14" s="71" t="s">
        <v>267</v>
      </c>
      <c r="F14" s="72" t="s">
        <v>268</v>
      </c>
      <c r="G14" s="69" t="s">
        <v>269</v>
      </c>
      <c r="H14" s="69" t="s">
        <v>270</v>
      </c>
      <c r="I14" s="73" t="s">
        <v>271</v>
      </c>
      <c r="J14" s="70" t="s">
        <v>272</v>
      </c>
      <c r="K14" s="139" t="s">
        <v>171</v>
      </c>
      <c r="L14" s="476" t="s">
        <v>170</v>
      </c>
      <c r="M14" s="68" t="s">
        <v>476</v>
      </c>
      <c r="N14" s="140" t="s">
        <v>273</v>
      </c>
      <c r="O14" s="141" t="s">
        <v>274</v>
      </c>
      <c r="P14" s="141" t="s">
        <v>275</v>
      </c>
      <c r="Q14" s="142" t="s">
        <v>276</v>
      </c>
      <c r="R14" s="67" t="s">
        <v>217</v>
      </c>
      <c r="S14" s="73" t="s">
        <v>218</v>
      </c>
      <c r="T14" s="73" t="s">
        <v>220</v>
      </c>
      <c r="U14" s="894" t="s">
        <v>280</v>
      </c>
      <c r="V14" s="143" t="s">
        <v>281</v>
      </c>
      <c r="W14" s="896" t="s">
        <v>757</v>
      </c>
    </row>
    <row r="15" spans="1:33" ht="15.75" thickBot="1" x14ac:dyDescent="0.3">
      <c r="A15" s="1224"/>
      <c r="B15" s="940"/>
      <c r="C15" s="1216"/>
      <c r="D15" s="1185"/>
      <c r="E15" s="74" t="s">
        <v>178</v>
      </c>
      <c r="F15" s="77" t="s">
        <v>178</v>
      </c>
      <c r="G15" s="75" t="s">
        <v>178</v>
      </c>
      <c r="H15" s="75" t="s">
        <v>178</v>
      </c>
      <c r="I15" s="75" t="s">
        <v>178</v>
      </c>
      <c r="J15" s="76" t="s">
        <v>178</v>
      </c>
      <c r="K15" s="77" t="s">
        <v>178</v>
      </c>
      <c r="L15" s="75" t="s">
        <v>178</v>
      </c>
      <c r="M15" s="145" t="s">
        <v>178</v>
      </c>
      <c r="N15" s="74" t="s">
        <v>178</v>
      </c>
      <c r="O15" s="75" t="s">
        <v>178</v>
      </c>
      <c r="P15" s="75" t="s">
        <v>178</v>
      </c>
      <c r="Q15" s="76" t="s">
        <v>178</v>
      </c>
      <c r="R15" s="74" t="s">
        <v>178</v>
      </c>
      <c r="S15" s="75" t="s">
        <v>178</v>
      </c>
      <c r="T15" s="75" t="s">
        <v>178</v>
      </c>
      <c r="U15" s="75" t="s">
        <v>178</v>
      </c>
      <c r="V15" s="75" t="s">
        <v>178</v>
      </c>
      <c r="W15" s="76" t="s">
        <v>178</v>
      </c>
      <c r="Y15" s="149" t="s">
        <v>283</v>
      </c>
      <c r="Z15" s="150" t="s">
        <v>284</v>
      </c>
      <c r="AA15" s="150" t="s">
        <v>285</v>
      </c>
      <c r="AB15" s="151" t="s">
        <v>286</v>
      </c>
      <c r="AD15" s="149" t="s">
        <v>287</v>
      </c>
      <c r="AE15" s="150" t="s">
        <v>288</v>
      </c>
      <c r="AF15" s="150" t="s">
        <v>289</v>
      </c>
      <c r="AG15" s="151" t="s">
        <v>290</v>
      </c>
    </row>
    <row r="16" spans="1:33" ht="15.75" thickBot="1" x14ac:dyDescent="0.3">
      <c r="A16" s="228"/>
      <c r="B16" s="228"/>
      <c r="C16" s="260"/>
      <c r="D16" s="261" t="s">
        <v>174</v>
      </c>
      <c r="E16" s="234">
        <f>SUM(E17:E196)</f>
        <v>0</v>
      </c>
      <c r="F16" s="234">
        <f t="shared" ref="F16:V16" si="0">SUM(F17:F196)</f>
        <v>0</v>
      </c>
      <c r="G16" s="234">
        <f t="shared" si="0"/>
        <v>0</v>
      </c>
      <c r="H16" s="234">
        <f t="shared" si="0"/>
        <v>0</v>
      </c>
      <c r="I16" s="234">
        <f t="shared" si="0"/>
        <v>0</v>
      </c>
      <c r="J16" s="234">
        <f t="shared" si="0"/>
        <v>0</v>
      </c>
      <c r="K16" s="234">
        <f t="shared" si="0"/>
        <v>0</v>
      </c>
      <c r="L16" s="234">
        <f t="shared" si="0"/>
        <v>0</v>
      </c>
      <c r="M16" s="234">
        <f t="shared" si="0"/>
        <v>0</v>
      </c>
      <c r="N16" s="234">
        <f t="shared" si="0"/>
        <v>0</v>
      </c>
      <c r="O16" s="234">
        <f t="shared" si="0"/>
        <v>0</v>
      </c>
      <c r="P16" s="234">
        <f t="shared" si="0"/>
        <v>0</v>
      </c>
      <c r="Q16" s="234">
        <f t="shared" si="0"/>
        <v>0</v>
      </c>
      <c r="R16" s="234">
        <f t="shared" si="0"/>
        <v>0</v>
      </c>
      <c r="S16" s="234">
        <f t="shared" si="0"/>
        <v>0</v>
      </c>
      <c r="T16" s="234">
        <f t="shared" si="0"/>
        <v>0</v>
      </c>
      <c r="U16" s="234">
        <f t="shared" si="0"/>
        <v>0</v>
      </c>
      <c r="V16" s="234">
        <f t="shared" si="0"/>
        <v>0</v>
      </c>
      <c r="W16" s="897">
        <f>SUM(W17:W196)</f>
        <v>0</v>
      </c>
    </row>
    <row r="17" spans="1:33" x14ac:dyDescent="0.25">
      <c r="A17" s="146" t="str">
        <f>IF(ISBLANK('A1'!B17),"",IF(ISBLANK('A1'!D17),'A1'!A17&amp;"-"&amp;'A1'!B17,'A1'!A17&amp;"-"&amp;'A1'!B17&amp;"; "&amp;'A1'!D17))</f>
        <v/>
      </c>
      <c r="B17" s="977" t="str">
        <f>IF(ISBLANK('A1'!G17),"",'A1'!G17)</f>
        <v/>
      </c>
      <c r="C17" s="974" t="str">
        <f>IF(ISBLANK('A1'!H17),"",'A1'!H17)</f>
        <v/>
      </c>
      <c r="D17" s="262" t="str">
        <f>IF(ISBLANK('A2'!P17),"",'A2'!P17)</f>
        <v/>
      </c>
      <c r="E17" s="195"/>
      <c r="F17" s="196"/>
      <c r="G17" s="196"/>
      <c r="H17" s="196"/>
      <c r="I17" s="196"/>
      <c r="J17" s="196"/>
      <c r="K17" s="198"/>
      <c r="L17" s="477"/>
      <c r="M17" s="199"/>
      <c r="N17" s="197"/>
      <c r="O17" s="197"/>
      <c r="P17" s="197"/>
      <c r="Q17" s="197"/>
      <c r="R17" s="198"/>
      <c r="S17" s="196"/>
      <c r="T17" s="196"/>
      <c r="U17" s="196"/>
      <c r="V17" s="196"/>
      <c r="W17" s="199"/>
      <c r="Y17" s="153">
        <f>SUM(E17:J17)</f>
        <v>0</v>
      </c>
      <c r="Z17" s="154">
        <f>SUM(K17:M17)</f>
        <v>0</v>
      </c>
      <c r="AA17" s="154">
        <f>SUM(N17:Q17)</f>
        <v>0</v>
      </c>
      <c r="AB17" s="899">
        <f>SUM(R17:W17)</f>
        <v>0</v>
      </c>
      <c r="AD17" s="153">
        <f>IF(D17="",Y17,D17-Y17)</f>
        <v>0</v>
      </c>
      <c r="AE17" s="154">
        <f>IF(D17="",Z17,D17-Z17)</f>
        <v>0</v>
      </c>
      <c r="AF17" s="154">
        <f>IF(D17="",AA17,D17-AA17)</f>
        <v>0</v>
      </c>
      <c r="AG17" s="155">
        <f>IF(D17="",AB17,D17-AB17)</f>
        <v>0</v>
      </c>
    </row>
    <row r="18" spans="1:33" x14ac:dyDescent="0.25">
      <c r="A18" s="147" t="str">
        <f>IF(ISBLANK('A1'!B18),"",IF(ISBLANK('A1'!D18),'A1'!A18&amp;"-"&amp;'A1'!B18,'A1'!A18&amp;"-"&amp;'A1'!B18&amp;"; "&amp;'A1'!D18))</f>
        <v/>
      </c>
      <c r="B18" s="978" t="str">
        <f>IF(ISBLANK('A1'!G18),"",'A1'!G18)</f>
        <v/>
      </c>
      <c r="C18" s="975" t="str">
        <f>IF(ISBLANK('A1'!H18),"",'A1'!H18)</f>
        <v/>
      </c>
      <c r="D18" s="263" t="str">
        <f>IF(ISBLANK('A2'!P18),"",'A2'!P18)</f>
        <v/>
      </c>
      <c r="E18" s="201"/>
      <c r="F18" s="202"/>
      <c r="G18" s="202"/>
      <c r="H18" s="202"/>
      <c r="I18" s="202"/>
      <c r="J18" s="202"/>
      <c r="K18" s="204"/>
      <c r="L18" s="478"/>
      <c r="M18" s="205"/>
      <c r="N18" s="203"/>
      <c r="O18" s="203"/>
      <c r="P18" s="203"/>
      <c r="Q18" s="203"/>
      <c r="R18" s="204"/>
      <c r="S18" s="202"/>
      <c r="T18" s="202"/>
      <c r="U18" s="202"/>
      <c r="V18" s="202"/>
      <c r="W18" s="205"/>
      <c r="Y18" s="156">
        <f t="shared" ref="Y18:Y81" si="1">SUM(E18:J18)</f>
        <v>0</v>
      </c>
      <c r="Z18" s="152">
        <f t="shared" ref="Z18:Z81" si="2">SUM(K18:M18)</f>
        <v>0</v>
      </c>
      <c r="AA18" s="152">
        <f t="shared" ref="AA18:AA81" si="3">SUM(N18:Q18)</f>
        <v>0</v>
      </c>
      <c r="AB18" s="900">
        <f t="shared" ref="AB18:AB81" si="4">SUM(R18:W18)</f>
        <v>0</v>
      </c>
      <c r="AD18" s="156">
        <f t="shared" ref="AD18:AD81" si="5">IF(D18="",Y18,D18-Y18)</f>
        <v>0</v>
      </c>
      <c r="AE18" s="152">
        <f t="shared" ref="AE18:AE81" si="6">IF(D18="",Z18,D18-Z18)</f>
        <v>0</v>
      </c>
      <c r="AF18" s="152">
        <f t="shared" ref="AF18:AF81" si="7">IF(D18="",AA18,D18-AA18)</f>
        <v>0</v>
      </c>
      <c r="AG18" s="157">
        <f t="shared" ref="AG18:AG81" si="8">IF(D18="",AB18,D18-AB18)</f>
        <v>0</v>
      </c>
    </row>
    <row r="19" spans="1:33" x14ac:dyDescent="0.25">
      <c r="A19" s="147" t="str">
        <f>IF(ISBLANK('A1'!B19),"",IF(ISBLANK('A1'!D19),'A1'!A19&amp;"-"&amp;'A1'!B19,'A1'!A19&amp;"-"&amp;'A1'!B19&amp;"; "&amp;'A1'!D19))</f>
        <v/>
      </c>
      <c r="B19" s="978" t="str">
        <f>IF(ISBLANK('A1'!G19),"",'A1'!G19)</f>
        <v/>
      </c>
      <c r="C19" s="975" t="str">
        <f>IF(ISBLANK('A1'!H19),"",'A1'!H19)</f>
        <v/>
      </c>
      <c r="D19" s="263" t="str">
        <f>IF(ISBLANK('A2'!P19),"",'A2'!P19)</f>
        <v/>
      </c>
      <c r="E19" s="201"/>
      <c r="F19" s="202"/>
      <c r="G19" s="202"/>
      <c r="H19" s="202"/>
      <c r="I19" s="202"/>
      <c r="J19" s="202"/>
      <c r="K19" s="204"/>
      <c r="L19" s="478"/>
      <c r="M19" s="205"/>
      <c r="N19" s="203"/>
      <c r="O19" s="203"/>
      <c r="P19" s="203"/>
      <c r="Q19" s="203"/>
      <c r="R19" s="204"/>
      <c r="S19" s="202"/>
      <c r="T19" s="202"/>
      <c r="U19" s="202"/>
      <c r="V19" s="202"/>
      <c r="W19" s="205"/>
      <c r="Y19" s="156">
        <f t="shared" si="1"/>
        <v>0</v>
      </c>
      <c r="Z19" s="152">
        <f t="shared" si="2"/>
        <v>0</v>
      </c>
      <c r="AA19" s="152">
        <f t="shared" si="3"/>
        <v>0</v>
      </c>
      <c r="AB19" s="900">
        <f t="shared" si="4"/>
        <v>0</v>
      </c>
      <c r="AD19" s="156">
        <f t="shared" si="5"/>
        <v>0</v>
      </c>
      <c r="AE19" s="152">
        <f t="shared" si="6"/>
        <v>0</v>
      </c>
      <c r="AF19" s="152">
        <f t="shared" si="7"/>
        <v>0</v>
      </c>
      <c r="AG19" s="157">
        <f t="shared" si="8"/>
        <v>0</v>
      </c>
    </row>
    <row r="20" spans="1:33" x14ac:dyDescent="0.25">
      <c r="A20" s="147" t="str">
        <f>IF(ISBLANK('A1'!B20),"",IF(ISBLANK('A1'!D20),'A1'!A20&amp;"-"&amp;'A1'!B20,'A1'!A20&amp;"-"&amp;'A1'!B20&amp;"; "&amp;'A1'!D20))</f>
        <v/>
      </c>
      <c r="B20" s="978" t="str">
        <f>IF(ISBLANK('A1'!G20),"",'A1'!G20)</f>
        <v/>
      </c>
      <c r="C20" s="975" t="str">
        <f>IF(ISBLANK('A1'!H20),"",'A1'!H20)</f>
        <v/>
      </c>
      <c r="D20" s="263" t="str">
        <f>IF(ISBLANK('A2'!P20),"",'A2'!P20)</f>
        <v/>
      </c>
      <c r="E20" s="201"/>
      <c r="F20" s="202"/>
      <c r="G20" s="202"/>
      <c r="H20" s="202"/>
      <c r="I20" s="202"/>
      <c r="J20" s="202"/>
      <c r="K20" s="204"/>
      <c r="L20" s="478"/>
      <c r="M20" s="205"/>
      <c r="N20" s="203"/>
      <c r="O20" s="203"/>
      <c r="P20" s="203"/>
      <c r="Q20" s="203"/>
      <c r="R20" s="204"/>
      <c r="S20" s="202"/>
      <c r="T20" s="202"/>
      <c r="U20" s="202"/>
      <c r="V20" s="202"/>
      <c r="W20" s="205"/>
      <c r="Y20" s="156">
        <f t="shared" si="1"/>
        <v>0</v>
      </c>
      <c r="Z20" s="152">
        <f t="shared" si="2"/>
        <v>0</v>
      </c>
      <c r="AA20" s="152">
        <f t="shared" si="3"/>
        <v>0</v>
      </c>
      <c r="AB20" s="900">
        <f t="shared" si="4"/>
        <v>0</v>
      </c>
      <c r="AD20" s="156">
        <f t="shared" si="5"/>
        <v>0</v>
      </c>
      <c r="AE20" s="152">
        <f t="shared" si="6"/>
        <v>0</v>
      </c>
      <c r="AF20" s="152">
        <f t="shared" si="7"/>
        <v>0</v>
      </c>
      <c r="AG20" s="157">
        <f t="shared" si="8"/>
        <v>0</v>
      </c>
    </row>
    <row r="21" spans="1:33" x14ac:dyDescent="0.25">
      <c r="A21" s="147" t="str">
        <f>IF(ISBLANK('A1'!B21),"",IF(ISBLANK('A1'!D21),'A1'!A21&amp;"-"&amp;'A1'!B21,'A1'!A21&amp;"-"&amp;'A1'!B21&amp;"; "&amp;'A1'!D21))</f>
        <v/>
      </c>
      <c r="B21" s="978" t="str">
        <f>IF(ISBLANK('A1'!G21),"",'A1'!G21)</f>
        <v/>
      </c>
      <c r="C21" s="975" t="str">
        <f>IF(ISBLANK('A1'!H21),"",'A1'!H21)</f>
        <v/>
      </c>
      <c r="D21" s="263" t="str">
        <f>IF(ISBLANK('A2'!P21),"",'A2'!P21)</f>
        <v/>
      </c>
      <c r="E21" s="201"/>
      <c r="F21" s="202"/>
      <c r="G21" s="202"/>
      <c r="H21" s="202"/>
      <c r="I21" s="202"/>
      <c r="J21" s="202"/>
      <c r="K21" s="204"/>
      <c r="L21" s="478"/>
      <c r="M21" s="205"/>
      <c r="N21" s="203"/>
      <c r="O21" s="203"/>
      <c r="P21" s="203"/>
      <c r="Q21" s="203"/>
      <c r="R21" s="204"/>
      <c r="S21" s="202"/>
      <c r="T21" s="202"/>
      <c r="U21" s="202"/>
      <c r="V21" s="202"/>
      <c r="W21" s="205"/>
      <c r="Y21" s="156">
        <f t="shared" si="1"/>
        <v>0</v>
      </c>
      <c r="Z21" s="152">
        <f t="shared" si="2"/>
        <v>0</v>
      </c>
      <c r="AA21" s="152">
        <f t="shared" si="3"/>
        <v>0</v>
      </c>
      <c r="AB21" s="900">
        <f t="shared" si="4"/>
        <v>0</v>
      </c>
      <c r="AD21" s="156">
        <f t="shared" si="5"/>
        <v>0</v>
      </c>
      <c r="AE21" s="152">
        <f t="shared" si="6"/>
        <v>0</v>
      </c>
      <c r="AF21" s="152">
        <f t="shared" si="7"/>
        <v>0</v>
      </c>
      <c r="AG21" s="157">
        <f t="shared" si="8"/>
        <v>0</v>
      </c>
    </row>
    <row r="22" spans="1:33" x14ac:dyDescent="0.25">
      <c r="A22" s="147" t="str">
        <f>IF(ISBLANK('A1'!B22),"",IF(ISBLANK('A1'!D22),'A1'!A22&amp;"-"&amp;'A1'!B22,'A1'!A22&amp;"-"&amp;'A1'!B22&amp;"; "&amp;'A1'!D22))</f>
        <v/>
      </c>
      <c r="B22" s="978" t="str">
        <f>IF(ISBLANK('A1'!G22),"",'A1'!G22)</f>
        <v/>
      </c>
      <c r="C22" s="975" t="str">
        <f>IF(ISBLANK('A1'!H22),"",'A1'!H22)</f>
        <v/>
      </c>
      <c r="D22" s="263" t="str">
        <f>IF(ISBLANK('A2'!P22),"",'A2'!P22)</f>
        <v/>
      </c>
      <c r="E22" s="201"/>
      <c r="F22" s="202"/>
      <c r="G22" s="202"/>
      <c r="H22" s="202"/>
      <c r="I22" s="202"/>
      <c r="J22" s="202"/>
      <c r="K22" s="204"/>
      <c r="L22" s="478"/>
      <c r="M22" s="205"/>
      <c r="N22" s="203"/>
      <c r="O22" s="203"/>
      <c r="P22" s="203"/>
      <c r="Q22" s="203"/>
      <c r="R22" s="204"/>
      <c r="S22" s="202"/>
      <c r="T22" s="202"/>
      <c r="U22" s="202"/>
      <c r="V22" s="202"/>
      <c r="W22" s="205"/>
      <c r="Y22" s="156">
        <f t="shared" si="1"/>
        <v>0</v>
      </c>
      <c r="Z22" s="152">
        <f t="shared" si="2"/>
        <v>0</v>
      </c>
      <c r="AA22" s="152">
        <f t="shared" si="3"/>
        <v>0</v>
      </c>
      <c r="AB22" s="900">
        <f t="shared" si="4"/>
        <v>0</v>
      </c>
      <c r="AD22" s="156">
        <f t="shared" si="5"/>
        <v>0</v>
      </c>
      <c r="AE22" s="152">
        <f t="shared" si="6"/>
        <v>0</v>
      </c>
      <c r="AF22" s="152">
        <f t="shared" si="7"/>
        <v>0</v>
      </c>
      <c r="AG22" s="157">
        <f t="shared" si="8"/>
        <v>0</v>
      </c>
    </row>
    <row r="23" spans="1:33" x14ac:dyDescent="0.25">
      <c r="A23" s="147" t="str">
        <f>IF(ISBLANK('A1'!B23),"",IF(ISBLANK('A1'!D23),'A1'!A23&amp;"-"&amp;'A1'!B23,'A1'!A23&amp;"-"&amp;'A1'!B23&amp;"; "&amp;'A1'!D23))</f>
        <v/>
      </c>
      <c r="B23" s="978" t="str">
        <f>IF(ISBLANK('A1'!G23),"",'A1'!G23)</f>
        <v/>
      </c>
      <c r="C23" s="975" t="str">
        <f>IF(ISBLANK('A1'!H23),"",'A1'!H23)</f>
        <v/>
      </c>
      <c r="D23" s="263" t="str">
        <f>IF(ISBLANK('A2'!P23),"",'A2'!P23)</f>
        <v/>
      </c>
      <c r="E23" s="201"/>
      <c r="F23" s="202"/>
      <c r="G23" s="202"/>
      <c r="H23" s="202"/>
      <c r="I23" s="202"/>
      <c r="J23" s="202"/>
      <c r="K23" s="204"/>
      <c r="L23" s="478"/>
      <c r="M23" s="205"/>
      <c r="N23" s="203"/>
      <c r="O23" s="203"/>
      <c r="P23" s="203"/>
      <c r="Q23" s="203"/>
      <c r="R23" s="204"/>
      <c r="S23" s="202"/>
      <c r="T23" s="202"/>
      <c r="U23" s="202"/>
      <c r="V23" s="202"/>
      <c r="W23" s="205"/>
      <c r="Y23" s="156">
        <f t="shared" si="1"/>
        <v>0</v>
      </c>
      <c r="Z23" s="152">
        <f t="shared" si="2"/>
        <v>0</v>
      </c>
      <c r="AA23" s="152">
        <f t="shared" si="3"/>
        <v>0</v>
      </c>
      <c r="AB23" s="900">
        <f t="shared" si="4"/>
        <v>0</v>
      </c>
      <c r="AD23" s="156">
        <f t="shared" si="5"/>
        <v>0</v>
      </c>
      <c r="AE23" s="152">
        <f t="shared" si="6"/>
        <v>0</v>
      </c>
      <c r="AF23" s="152">
        <f t="shared" si="7"/>
        <v>0</v>
      </c>
      <c r="AG23" s="157">
        <f t="shared" si="8"/>
        <v>0</v>
      </c>
    </row>
    <row r="24" spans="1:33" x14ac:dyDescent="0.25">
      <c r="A24" s="147" t="str">
        <f>IF(ISBLANK('A1'!B24),"",IF(ISBLANK('A1'!D24),'A1'!A24&amp;"-"&amp;'A1'!B24,'A1'!A24&amp;"-"&amp;'A1'!B24&amp;"; "&amp;'A1'!D24))</f>
        <v/>
      </c>
      <c r="B24" s="978" t="str">
        <f>IF(ISBLANK('A1'!G24),"",'A1'!G24)</f>
        <v/>
      </c>
      <c r="C24" s="975" t="str">
        <f>IF(ISBLANK('A1'!H24),"",'A1'!H24)</f>
        <v/>
      </c>
      <c r="D24" s="263" t="str">
        <f>IF(ISBLANK('A2'!P24),"",'A2'!P24)</f>
        <v/>
      </c>
      <c r="E24" s="201"/>
      <c r="F24" s="202"/>
      <c r="G24" s="202"/>
      <c r="H24" s="202"/>
      <c r="I24" s="202"/>
      <c r="J24" s="202"/>
      <c r="K24" s="204"/>
      <c r="L24" s="478"/>
      <c r="M24" s="205"/>
      <c r="N24" s="203"/>
      <c r="O24" s="203"/>
      <c r="P24" s="203"/>
      <c r="Q24" s="203"/>
      <c r="R24" s="204"/>
      <c r="S24" s="202"/>
      <c r="T24" s="202"/>
      <c r="U24" s="202"/>
      <c r="V24" s="202"/>
      <c r="W24" s="205"/>
      <c r="Y24" s="156">
        <f t="shared" si="1"/>
        <v>0</v>
      </c>
      <c r="Z24" s="152">
        <f t="shared" si="2"/>
        <v>0</v>
      </c>
      <c r="AA24" s="152">
        <f t="shared" si="3"/>
        <v>0</v>
      </c>
      <c r="AB24" s="900">
        <f t="shared" si="4"/>
        <v>0</v>
      </c>
      <c r="AD24" s="156">
        <f t="shared" si="5"/>
        <v>0</v>
      </c>
      <c r="AE24" s="152">
        <f t="shared" si="6"/>
        <v>0</v>
      </c>
      <c r="AF24" s="152">
        <f t="shared" si="7"/>
        <v>0</v>
      </c>
      <c r="AG24" s="157">
        <f t="shared" si="8"/>
        <v>0</v>
      </c>
    </row>
    <row r="25" spans="1:33" x14ac:dyDescent="0.25">
      <c r="A25" s="147" t="str">
        <f>IF(ISBLANK('A1'!B25),"",IF(ISBLANK('A1'!D25),'A1'!A25&amp;"-"&amp;'A1'!B25,'A1'!A25&amp;"-"&amp;'A1'!B25&amp;"; "&amp;'A1'!D25))</f>
        <v/>
      </c>
      <c r="B25" s="978" t="str">
        <f>IF(ISBLANK('A1'!G25),"",'A1'!G25)</f>
        <v/>
      </c>
      <c r="C25" s="975" t="str">
        <f>IF(ISBLANK('A1'!H25),"",'A1'!H25)</f>
        <v/>
      </c>
      <c r="D25" s="263" t="str">
        <f>IF(ISBLANK('A2'!P25),"",'A2'!P25)</f>
        <v/>
      </c>
      <c r="E25" s="201"/>
      <c r="F25" s="202"/>
      <c r="G25" s="202"/>
      <c r="H25" s="202"/>
      <c r="I25" s="202"/>
      <c r="J25" s="202"/>
      <c r="K25" s="204"/>
      <c r="L25" s="478"/>
      <c r="M25" s="205"/>
      <c r="N25" s="203"/>
      <c r="O25" s="203"/>
      <c r="P25" s="203"/>
      <c r="Q25" s="203"/>
      <c r="R25" s="204"/>
      <c r="S25" s="202"/>
      <c r="T25" s="202"/>
      <c r="U25" s="202"/>
      <c r="V25" s="202"/>
      <c r="W25" s="205"/>
      <c r="Y25" s="156">
        <f t="shared" si="1"/>
        <v>0</v>
      </c>
      <c r="Z25" s="152">
        <f t="shared" si="2"/>
        <v>0</v>
      </c>
      <c r="AA25" s="152">
        <f t="shared" si="3"/>
        <v>0</v>
      </c>
      <c r="AB25" s="900">
        <f t="shared" si="4"/>
        <v>0</v>
      </c>
      <c r="AD25" s="156">
        <f t="shared" si="5"/>
        <v>0</v>
      </c>
      <c r="AE25" s="152">
        <f t="shared" si="6"/>
        <v>0</v>
      </c>
      <c r="AF25" s="152">
        <f t="shared" si="7"/>
        <v>0</v>
      </c>
      <c r="AG25" s="157">
        <f t="shared" si="8"/>
        <v>0</v>
      </c>
    </row>
    <row r="26" spans="1:33" x14ac:dyDescent="0.25">
      <c r="A26" s="147" t="str">
        <f>IF(ISBLANK('A1'!B26),"",IF(ISBLANK('A1'!D26),'A1'!A26&amp;"-"&amp;'A1'!B26,'A1'!A26&amp;"-"&amp;'A1'!B26&amp;"; "&amp;'A1'!D26))</f>
        <v/>
      </c>
      <c r="B26" s="978" t="str">
        <f>IF(ISBLANK('A1'!G26),"",'A1'!G26)</f>
        <v/>
      </c>
      <c r="C26" s="975" t="str">
        <f>IF(ISBLANK('A1'!H26),"",'A1'!H26)</f>
        <v/>
      </c>
      <c r="D26" s="263" t="str">
        <f>IF(ISBLANK('A2'!P26),"",'A2'!P26)</f>
        <v/>
      </c>
      <c r="E26" s="201"/>
      <c r="F26" s="202"/>
      <c r="G26" s="202"/>
      <c r="H26" s="202"/>
      <c r="I26" s="202"/>
      <c r="J26" s="202"/>
      <c r="K26" s="204"/>
      <c r="L26" s="478"/>
      <c r="M26" s="205"/>
      <c r="N26" s="203"/>
      <c r="O26" s="203"/>
      <c r="P26" s="203"/>
      <c r="Q26" s="203"/>
      <c r="R26" s="204"/>
      <c r="S26" s="202"/>
      <c r="T26" s="202"/>
      <c r="U26" s="202"/>
      <c r="V26" s="202"/>
      <c r="W26" s="205"/>
      <c r="Y26" s="156">
        <f t="shared" si="1"/>
        <v>0</v>
      </c>
      <c r="Z26" s="152">
        <f t="shared" si="2"/>
        <v>0</v>
      </c>
      <c r="AA26" s="152">
        <f t="shared" si="3"/>
        <v>0</v>
      </c>
      <c r="AB26" s="900">
        <f t="shared" si="4"/>
        <v>0</v>
      </c>
      <c r="AD26" s="156">
        <f t="shared" si="5"/>
        <v>0</v>
      </c>
      <c r="AE26" s="152">
        <f t="shared" si="6"/>
        <v>0</v>
      </c>
      <c r="AF26" s="152">
        <f t="shared" si="7"/>
        <v>0</v>
      </c>
      <c r="AG26" s="157">
        <f t="shared" si="8"/>
        <v>0</v>
      </c>
    </row>
    <row r="27" spans="1:33" x14ac:dyDescent="0.25">
      <c r="A27" s="147" t="str">
        <f>IF(ISBLANK('A1'!B27),"",IF(ISBLANK('A1'!D27),'A1'!A27&amp;"-"&amp;'A1'!B27,'A1'!A27&amp;"-"&amp;'A1'!B27&amp;"; "&amp;'A1'!D27))</f>
        <v/>
      </c>
      <c r="B27" s="978" t="str">
        <f>IF(ISBLANK('A1'!G27),"",'A1'!G27)</f>
        <v/>
      </c>
      <c r="C27" s="975" t="str">
        <f>IF(ISBLANK('A1'!H27),"",'A1'!H27)</f>
        <v/>
      </c>
      <c r="D27" s="263" t="str">
        <f>IF(ISBLANK('A2'!P27),"",'A2'!P27)</f>
        <v/>
      </c>
      <c r="E27" s="201"/>
      <c r="F27" s="202"/>
      <c r="G27" s="202"/>
      <c r="H27" s="202"/>
      <c r="I27" s="202"/>
      <c r="J27" s="202"/>
      <c r="K27" s="204"/>
      <c r="L27" s="478"/>
      <c r="M27" s="205"/>
      <c r="N27" s="203"/>
      <c r="O27" s="203"/>
      <c r="P27" s="203"/>
      <c r="Q27" s="203"/>
      <c r="R27" s="204"/>
      <c r="S27" s="202"/>
      <c r="T27" s="202"/>
      <c r="U27" s="202"/>
      <c r="V27" s="202"/>
      <c r="W27" s="205"/>
      <c r="Y27" s="156">
        <f t="shared" si="1"/>
        <v>0</v>
      </c>
      <c r="Z27" s="152">
        <f t="shared" si="2"/>
        <v>0</v>
      </c>
      <c r="AA27" s="152">
        <f t="shared" si="3"/>
        <v>0</v>
      </c>
      <c r="AB27" s="900">
        <f t="shared" si="4"/>
        <v>0</v>
      </c>
      <c r="AD27" s="156">
        <f t="shared" si="5"/>
        <v>0</v>
      </c>
      <c r="AE27" s="152">
        <f t="shared" si="6"/>
        <v>0</v>
      </c>
      <c r="AF27" s="152">
        <f t="shared" si="7"/>
        <v>0</v>
      </c>
      <c r="AG27" s="157">
        <f t="shared" si="8"/>
        <v>0</v>
      </c>
    </row>
    <row r="28" spans="1:33" x14ac:dyDescent="0.25">
      <c r="A28" s="147" t="str">
        <f>IF(ISBLANK('A1'!B28),"",IF(ISBLANK('A1'!D28),'A1'!A28&amp;"-"&amp;'A1'!B28,'A1'!A28&amp;"-"&amp;'A1'!B28&amp;"; "&amp;'A1'!D28))</f>
        <v/>
      </c>
      <c r="B28" s="978" t="str">
        <f>IF(ISBLANK('A1'!G28),"",'A1'!G28)</f>
        <v/>
      </c>
      <c r="C28" s="975" t="str">
        <f>IF(ISBLANK('A1'!H28),"",'A1'!H28)</f>
        <v/>
      </c>
      <c r="D28" s="263" t="str">
        <f>IF(ISBLANK('A2'!P28),"",'A2'!P28)</f>
        <v/>
      </c>
      <c r="E28" s="201"/>
      <c r="F28" s="202"/>
      <c r="G28" s="202"/>
      <c r="H28" s="202"/>
      <c r="I28" s="202"/>
      <c r="J28" s="202"/>
      <c r="K28" s="204"/>
      <c r="L28" s="478"/>
      <c r="M28" s="205"/>
      <c r="N28" s="203"/>
      <c r="O28" s="203"/>
      <c r="P28" s="203"/>
      <c r="Q28" s="203"/>
      <c r="R28" s="204"/>
      <c r="S28" s="202"/>
      <c r="T28" s="202"/>
      <c r="U28" s="202"/>
      <c r="V28" s="202"/>
      <c r="W28" s="205"/>
      <c r="Y28" s="156">
        <f t="shared" si="1"/>
        <v>0</v>
      </c>
      <c r="Z28" s="152">
        <f t="shared" si="2"/>
        <v>0</v>
      </c>
      <c r="AA28" s="152">
        <f t="shared" si="3"/>
        <v>0</v>
      </c>
      <c r="AB28" s="900">
        <f t="shared" si="4"/>
        <v>0</v>
      </c>
      <c r="AD28" s="156">
        <f t="shared" si="5"/>
        <v>0</v>
      </c>
      <c r="AE28" s="152">
        <f t="shared" si="6"/>
        <v>0</v>
      </c>
      <c r="AF28" s="152">
        <f t="shared" si="7"/>
        <v>0</v>
      </c>
      <c r="AG28" s="157">
        <f t="shared" si="8"/>
        <v>0</v>
      </c>
    </row>
    <row r="29" spans="1:33" x14ac:dyDescent="0.25">
      <c r="A29" s="147" t="str">
        <f>IF(ISBLANK('A1'!B29),"",IF(ISBLANK('A1'!D29),'A1'!A29&amp;"-"&amp;'A1'!B29,'A1'!A29&amp;"-"&amp;'A1'!B29&amp;"; "&amp;'A1'!D29))</f>
        <v/>
      </c>
      <c r="B29" s="978" t="str">
        <f>IF(ISBLANK('A1'!G29),"",'A1'!G29)</f>
        <v/>
      </c>
      <c r="C29" s="975" t="str">
        <f>IF(ISBLANK('A1'!H29),"",'A1'!H29)</f>
        <v/>
      </c>
      <c r="D29" s="263" t="str">
        <f>IF(ISBLANK('A2'!P29),"",'A2'!P29)</f>
        <v/>
      </c>
      <c r="E29" s="201"/>
      <c r="F29" s="202"/>
      <c r="G29" s="202"/>
      <c r="H29" s="202"/>
      <c r="I29" s="202"/>
      <c r="J29" s="202"/>
      <c r="K29" s="204"/>
      <c r="L29" s="478"/>
      <c r="M29" s="205"/>
      <c r="N29" s="203"/>
      <c r="O29" s="203"/>
      <c r="P29" s="203"/>
      <c r="Q29" s="203"/>
      <c r="R29" s="204"/>
      <c r="S29" s="202"/>
      <c r="T29" s="202"/>
      <c r="U29" s="202"/>
      <c r="V29" s="202"/>
      <c r="W29" s="205"/>
      <c r="Y29" s="156">
        <f t="shared" si="1"/>
        <v>0</v>
      </c>
      <c r="Z29" s="152">
        <f t="shared" si="2"/>
        <v>0</v>
      </c>
      <c r="AA29" s="152">
        <f t="shared" si="3"/>
        <v>0</v>
      </c>
      <c r="AB29" s="900">
        <f t="shared" si="4"/>
        <v>0</v>
      </c>
      <c r="AD29" s="156">
        <f t="shared" si="5"/>
        <v>0</v>
      </c>
      <c r="AE29" s="152">
        <f t="shared" si="6"/>
        <v>0</v>
      </c>
      <c r="AF29" s="152">
        <f t="shared" si="7"/>
        <v>0</v>
      </c>
      <c r="AG29" s="157">
        <f t="shared" si="8"/>
        <v>0</v>
      </c>
    </row>
    <row r="30" spans="1:33" x14ac:dyDescent="0.25">
      <c r="A30" s="147" t="str">
        <f>IF(ISBLANK('A1'!B30),"",IF(ISBLANK('A1'!D30),'A1'!A30&amp;"-"&amp;'A1'!B30,'A1'!A30&amp;"-"&amp;'A1'!B30&amp;"; "&amp;'A1'!D30))</f>
        <v/>
      </c>
      <c r="B30" s="978" t="str">
        <f>IF(ISBLANK('A1'!G30),"",'A1'!G30)</f>
        <v/>
      </c>
      <c r="C30" s="975" t="str">
        <f>IF(ISBLANK('A1'!H30),"",'A1'!H30)</f>
        <v/>
      </c>
      <c r="D30" s="263" t="str">
        <f>IF(ISBLANK('A2'!P30),"",'A2'!P30)</f>
        <v/>
      </c>
      <c r="E30" s="201"/>
      <c r="F30" s="202"/>
      <c r="G30" s="202"/>
      <c r="H30" s="202"/>
      <c r="I30" s="202"/>
      <c r="J30" s="202"/>
      <c r="K30" s="204"/>
      <c r="L30" s="478"/>
      <c r="M30" s="205"/>
      <c r="N30" s="203"/>
      <c r="O30" s="203"/>
      <c r="P30" s="203"/>
      <c r="Q30" s="203"/>
      <c r="R30" s="204"/>
      <c r="S30" s="202"/>
      <c r="T30" s="202"/>
      <c r="U30" s="202"/>
      <c r="V30" s="202"/>
      <c r="W30" s="205"/>
      <c r="Y30" s="156">
        <f t="shared" si="1"/>
        <v>0</v>
      </c>
      <c r="Z30" s="152">
        <f t="shared" si="2"/>
        <v>0</v>
      </c>
      <c r="AA30" s="152">
        <f t="shared" si="3"/>
        <v>0</v>
      </c>
      <c r="AB30" s="900">
        <f t="shared" si="4"/>
        <v>0</v>
      </c>
      <c r="AD30" s="156">
        <f t="shared" si="5"/>
        <v>0</v>
      </c>
      <c r="AE30" s="152">
        <f t="shared" si="6"/>
        <v>0</v>
      </c>
      <c r="AF30" s="152">
        <f t="shared" si="7"/>
        <v>0</v>
      </c>
      <c r="AG30" s="157">
        <f t="shared" si="8"/>
        <v>0</v>
      </c>
    </row>
    <row r="31" spans="1:33" x14ac:dyDescent="0.25">
      <c r="A31" s="147" t="str">
        <f>IF(ISBLANK('A1'!B31),"",IF(ISBLANK('A1'!D31),'A1'!A31&amp;"-"&amp;'A1'!B31,'A1'!A31&amp;"-"&amp;'A1'!B31&amp;"; "&amp;'A1'!D31))</f>
        <v/>
      </c>
      <c r="B31" s="978" t="str">
        <f>IF(ISBLANK('A1'!G31),"",'A1'!G31)</f>
        <v/>
      </c>
      <c r="C31" s="975" t="str">
        <f>IF(ISBLANK('A1'!H31),"",'A1'!H31)</f>
        <v/>
      </c>
      <c r="D31" s="263" t="str">
        <f>IF(ISBLANK('A2'!P31),"",'A2'!P31)</f>
        <v/>
      </c>
      <c r="E31" s="201"/>
      <c r="F31" s="202"/>
      <c r="G31" s="202"/>
      <c r="H31" s="202"/>
      <c r="I31" s="202"/>
      <c r="J31" s="202"/>
      <c r="K31" s="204"/>
      <c r="L31" s="478"/>
      <c r="M31" s="205"/>
      <c r="N31" s="203"/>
      <c r="O31" s="203"/>
      <c r="P31" s="203"/>
      <c r="Q31" s="203"/>
      <c r="R31" s="204"/>
      <c r="S31" s="202"/>
      <c r="T31" s="202"/>
      <c r="U31" s="202"/>
      <c r="V31" s="202"/>
      <c r="W31" s="205"/>
      <c r="Y31" s="156">
        <f t="shared" si="1"/>
        <v>0</v>
      </c>
      <c r="Z31" s="152">
        <f t="shared" si="2"/>
        <v>0</v>
      </c>
      <c r="AA31" s="152">
        <f t="shared" si="3"/>
        <v>0</v>
      </c>
      <c r="AB31" s="900">
        <f t="shared" si="4"/>
        <v>0</v>
      </c>
      <c r="AD31" s="156">
        <f t="shared" si="5"/>
        <v>0</v>
      </c>
      <c r="AE31" s="152">
        <f t="shared" si="6"/>
        <v>0</v>
      </c>
      <c r="AF31" s="152">
        <f t="shared" si="7"/>
        <v>0</v>
      </c>
      <c r="AG31" s="157">
        <f t="shared" si="8"/>
        <v>0</v>
      </c>
    </row>
    <row r="32" spans="1:33" x14ac:dyDescent="0.25">
      <c r="A32" s="147" t="str">
        <f>IF(ISBLANK('A1'!B32),"",IF(ISBLANK('A1'!D32),'A1'!A32&amp;"-"&amp;'A1'!B32,'A1'!A32&amp;"-"&amp;'A1'!B32&amp;"; "&amp;'A1'!D32))</f>
        <v/>
      </c>
      <c r="B32" s="978" t="str">
        <f>IF(ISBLANK('A1'!G32),"",'A1'!G32)</f>
        <v/>
      </c>
      <c r="C32" s="975" t="str">
        <f>IF(ISBLANK('A1'!H32),"",'A1'!H32)</f>
        <v/>
      </c>
      <c r="D32" s="263" t="str">
        <f>IF(ISBLANK('A2'!P32),"",'A2'!P32)</f>
        <v/>
      </c>
      <c r="E32" s="201"/>
      <c r="F32" s="202"/>
      <c r="G32" s="202"/>
      <c r="H32" s="202"/>
      <c r="I32" s="202"/>
      <c r="J32" s="202"/>
      <c r="K32" s="204"/>
      <c r="L32" s="478"/>
      <c r="M32" s="205"/>
      <c r="N32" s="203"/>
      <c r="O32" s="203"/>
      <c r="P32" s="203"/>
      <c r="Q32" s="203"/>
      <c r="R32" s="204"/>
      <c r="S32" s="202"/>
      <c r="T32" s="202"/>
      <c r="U32" s="202"/>
      <c r="V32" s="202"/>
      <c r="W32" s="205"/>
      <c r="Y32" s="156">
        <f t="shared" si="1"/>
        <v>0</v>
      </c>
      <c r="Z32" s="152">
        <f t="shared" si="2"/>
        <v>0</v>
      </c>
      <c r="AA32" s="152">
        <f t="shared" si="3"/>
        <v>0</v>
      </c>
      <c r="AB32" s="900">
        <f t="shared" si="4"/>
        <v>0</v>
      </c>
      <c r="AD32" s="156">
        <f t="shared" si="5"/>
        <v>0</v>
      </c>
      <c r="AE32" s="152">
        <f t="shared" si="6"/>
        <v>0</v>
      </c>
      <c r="AF32" s="152">
        <f t="shared" si="7"/>
        <v>0</v>
      </c>
      <c r="AG32" s="157">
        <f t="shared" si="8"/>
        <v>0</v>
      </c>
    </row>
    <row r="33" spans="1:33" x14ac:dyDescent="0.25">
      <c r="A33" s="147" t="str">
        <f>IF(ISBLANK('A1'!B33),"",IF(ISBLANK('A1'!D33),'A1'!A33&amp;"-"&amp;'A1'!B33,'A1'!A33&amp;"-"&amp;'A1'!B33&amp;"; "&amp;'A1'!D33))</f>
        <v/>
      </c>
      <c r="B33" s="978" t="str">
        <f>IF(ISBLANK('A1'!G33),"",'A1'!G33)</f>
        <v/>
      </c>
      <c r="C33" s="975" t="str">
        <f>IF(ISBLANK('A1'!H33),"",'A1'!H33)</f>
        <v/>
      </c>
      <c r="D33" s="263" t="str">
        <f>IF(ISBLANK('A2'!P33),"",'A2'!P33)</f>
        <v/>
      </c>
      <c r="E33" s="201"/>
      <c r="F33" s="202"/>
      <c r="G33" s="202"/>
      <c r="H33" s="202"/>
      <c r="I33" s="202"/>
      <c r="J33" s="202"/>
      <c r="K33" s="204"/>
      <c r="L33" s="478"/>
      <c r="M33" s="205"/>
      <c r="N33" s="203"/>
      <c r="O33" s="203"/>
      <c r="P33" s="203"/>
      <c r="Q33" s="203"/>
      <c r="R33" s="204"/>
      <c r="S33" s="202"/>
      <c r="T33" s="202"/>
      <c r="U33" s="202"/>
      <c r="V33" s="202"/>
      <c r="W33" s="205"/>
      <c r="Y33" s="156">
        <f t="shared" si="1"/>
        <v>0</v>
      </c>
      <c r="Z33" s="152">
        <f t="shared" si="2"/>
        <v>0</v>
      </c>
      <c r="AA33" s="152">
        <f t="shared" si="3"/>
        <v>0</v>
      </c>
      <c r="AB33" s="900">
        <f t="shared" si="4"/>
        <v>0</v>
      </c>
      <c r="AD33" s="156">
        <f t="shared" si="5"/>
        <v>0</v>
      </c>
      <c r="AE33" s="152">
        <f t="shared" si="6"/>
        <v>0</v>
      </c>
      <c r="AF33" s="152">
        <f t="shared" si="7"/>
        <v>0</v>
      </c>
      <c r="AG33" s="157">
        <f t="shared" si="8"/>
        <v>0</v>
      </c>
    </row>
    <row r="34" spans="1:33" x14ac:dyDescent="0.25">
      <c r="A34" s="147" t="str">
        <f>IF(ISBLANK('A1'!B34),"",IF(ISBLANK('A1'!D34),'A1'!A34&amp;"-"&amp;'A1'!B34,'A1'!A34&amp;"-"&amp;'A1'!B34&amp;"; "&amp;'A1'!D34))</f>
        <v/>
      </c>
      <c r="B34" s="978" t="str">
        <f>IF(ISBLANK('A1'!G34),"",'A1'!G34)</f>
        <v/>
      </c>
      <c r="C34" s="975" t="str">
        <f>IF(ISBLANK('A1'!H34),"",'A1'!H34)</f>
        <v/>
      </c>
      <c r="D34" s="263" t="str">
        <f>IF(ISBLANK('A2'!P34),"",'A2'!P34)</f>
        <v/>
      </c>
      <c r="E34" s="201"/>
      <c r="F34" s="202"/>
      <c r="G34" s="202"/>
      <c r="H34" s="202"/>
      <c r="I34" s="202"/>
      <c r="J34" s="202"/>
      <c r="K34" s="204"/>
      <c r="L34" s="478"/>
      <c r="M34" s="205"/>
      <c r="N34" s="203"/>
      <c r="O34" s="203"/>
      <c r="P34" s="203"/>
      <c r="Q34" s="203"/>
      <c r="R34" s="204"/>
      <c r="S34" s="202"/>
      <c r="T34" s="202"/>
      <c r="U34" s="202"/>
      <c r="V34" s="202"/>
      <c r="W34" s="205"/>
      <c r="Y34" s="156">
        <f t="shared" si="1"/>
        <v>0</v>
      </c>
      <c r="Z34" s="152">
        <f t="shared" si="2"/>
        <v>0</v>
      </c>
      <c r="AA34" s="152">
        <f t="shared" si="3"/>
        <v>0</v>
      </c>
      <c r="AB34" s="900">
        <f t="shared" si="4"/>
        <v>0</v>
      </c>
      <c r="AD34" s="156">
        <f t="shared" si="5"/>
        <v>0</v>
      </c>
      <c r="AE34" s="152">
        <f t="shared" si="6"/>
        <v>0</v>
      </c>
      <c r="AF34" s="152">
        <f t="shared" si="7"/>
        <v>0</v>
      </c>
      <c r="AG34" s="157">
        <f t="shared" si="8"/>
        <v>0</v>
      </c>
    </row>
    <row r="35" spans="1:33" x14ac:dyDescent="0.25">
      <c r="A35" s="147" t="str">
        <f>IF(ISBLANK('A1'!B35),"",IF(ISBLANK('A1'!D35),'A1'!A35&amp;"-"&amp;'A1'!B35,'A1'!A35&amp;"-"&amp;'A1'!B35&amp;"; "&amp;'A1'!D35))</f>
        <v/>
      </c>
      <c r="B35" s="978" t="str">
        <f>IF(ISBLANK('A1'!G35),"",'A1'!G35)</f>
        <v/>
      </c>
      <c r="C35" s="975" t="str">
        <f>IF(ISBLANK('A1'!H35),"",'A1'!H35)</f>
        <v/>
      </c>
      <c r="D35" s="263" t="str">
        <f>IF(ISBLANK('A2'!P35),"",'A2'!P35)</f>
        <v/>
      </c>
      <c r="E35" s="201"/>
      <c r="F35" s="202"/>
      <c r="G35" s="202"/>
      <c r="H35" s="202"/>
      <c r="I35" s="202"/>
      <c r="J35" s="202"/>
      <c r="K35" s="204"/>
      <c r="L35" s="478"/>
      <c r="M35" s="205"/>
      <c r="N35" s="203"/>
      <c r="O35" s="203"/>
      <c r="P35" s="203"/>
      <c r="Q35" s="203"/>
      <c r="R35" s="204"/>
      <c r="S35" s="202"/>
      <c r="T35" s="202"/>
      <c r="U35" s="202"/>
      <c r="V35" s="202"/>
      <c r="W35" s="205"/>
      <c r="Y35" s="156">
        <f t="shared" si="1"/>
        <v>0</v>
      </c>
      <c r="Z35" s="152">
        <f t="shared" si="2"/>
        <v>0</v>
      </c>
      <c r="AA35" s="152">
        <f t="shared" si="3"/>
        <v>0</v>
      </c>
      <c r="AB35" s="900">
        <f t="shared" si="4"/>
        <v>0</v>
      </c>
      <c r="AD35" s="156">
        <f t="shared" si="5"/>
        <v>0</v>
      </c>
      <c r="AE35" s="152">
        <f t="shared" si="6"/>
        <v>0</v>
      </c>
      <c r="AF35" s="152">
        <f t="shared" si="7"/>
        <v>0</v>
      </c>
      <c r="AG35" s="157">
        <f t="shared" si="8"/>
        <v>0</v>
      </c>
    </row>
    <row r="36" spans="1:33" x14ac:dyDescent="0.25">
      <c r="A36" s="147" t="str">
        <f>IF(ISBLANK('A1'!B36),"",IF(ISBLANK('A1'!D36),'A1'!A36&amp;"-"&amp;'A1'!B36,'A1'!A36&amp;"-"&amp;'A1'!B36&amp;"; "&amp;'A1'!D36))</f>
        <v/>
      </c>
      <c r="B36" s="978" t="str">
        <f>IF(ISBLANK('A1'!G36),"",'A1'!G36)</f>
        <v/>
      </c>
      <c r="C36" s="975" t="str">
        <f>IF(ISBLANK('A1'!H36),"",'A1'!H36)</f>
        <v/>
      </c>
      <c r="D36" s="263" t="str">
        <f>IF(ISBLANK('A2'!P36),"",'A2'!P36)</f>
        <v/>
      </c>
      <c r="E36" s="201"/>
      <c r="F36" s="202"/>
      <c r="G36" s="202"/>
      <c r="H36" s="202"/>
      <c r="I36" s="202"/>
      <c r="J36" s="202"/>
      <c r="K36" s="204"/>
      <c r="L36" s="478"/>
      <c r="M36" s="205"/>
      <c r="N36" s="203"/>
      <c r="O36" s="203"/>
      <c r="P36" s="203"/>
      <c r="Q36" s="203"/>
      <c r="R36" s="204"/>
      <c r="S36" s="202"/>
      <c r="T36" s="202"/>
      <c r="U36" s="202"/>
      <c r="V36" s="202"/>
      <c r="W36" s="205"/>
      <c r="Y36" s="156">
        <f t="shared" si="1"/>
        <v>0</v>
      </c>
      <c r="Z36" s="152">
        <f t="shared" si="2"/>
        <v>0</v>
      </c>
      <c r="AA36" s="152">
        <f t="shared" si="3"/>
        <v>0</v>
      </c>
      <c r="AB36" s="900">
        <f t="shared" si="4"/>
        <v>0</v>
      </c>
      <c r="AD36" s="156">
        <f t="shared" si="5"/>
        <v>0</v>
      </c>
      <c r="AE36" s="152">
        <f t="shared" si="6"/>
        <v>0</v>
      </c>
      <c r="AF36" s="152">
        <f t="shared" si="7"/>
        <v>0</v>
      </c>
      <c r="AG36" s="157">
        <f t="shared" si="8"/>
        <v>0</v>
      </c>
    </row>
    <row r="37" spans="1:33" x14ac:dyDescent="0.25">
      <c r="A37" s="147" t="str">
        <f>IF(ISBLANK('A1'!B37),"",IF(ISBLANK('A1'!D37),'A1'!A37&amp;"-"&amp;'A1'!B37,'A1'!A37&amp;"-"&amp;'A1'!B37&amp;"; "&amp;'A1'!D37))</f>
        <v/>
      </c>
      <c r="B37" s="978" t="str">
        <f>IF(ISBLANK('A1'!G37),"",'A1'!G37)</f>
        <v/>
      </c>
      <c r="C37" s="975" t="str">
        <f>IF(ISBLANK('A1'!H37),"",'A1'!H37)</f>
        <v/>
      </c>
      <c r="D37" s="263" t="str">
        <f>IF(ISBLANK('A2'!P37),"",'A2'!P37)</f>
        <v/>
      </c>
      <c r="E37" s="201"/>
      <c r="F37" s="202"/>
      <c r="G37" s="202"/>
      <c r="H37" s="202"/>
      <c r="I37" s="202"/>
      <c r="J37" s="202"/>
      <c r="K37" s="204"/>
      <c r="L37" s="478"/>
      <c r="M37" s="205"/>
      <c r="N37" s="203"/>
      <c r="O37" s="203"/>
      <c r="P37" s="203"/>
      <c r="Q37" s="203"/>
      <c r="R37" s="204"/>
      <c r="S37" s="202"/>
      <c r="T37" s="202"/>
      <c r="U37" s="202"/>
      <c r="V37" s="202"/>
      <c r="W37" s="205"/>
      <c r="Y37" s="156">
        <f t="shared" si="1"/>
        <v>0</v>
      </c>
      <c r="Z37" s="152">
        <f t="shared" si="2"/>
        <v>0</v>
      </c>
      <c r="AA37" s="152">
        <f t="shared" si="3"/>
        <v>0</v>
      </c>
      <c r="AB37" s="900">
        <f t="shared" si="4"/>
        <v>0</v>
      </c>
      <c r="AD37" s="156">
        <f t="shared" si="5"/>
        <v>0</v>
      </c>
      <c r="AE37" s="152">
        <f t="shared" si="6"/>
        <v>0</v>
      </c>
      <c r="AF37" s="152">
        <f t="shared" si="7"/>
        <v>0</v>
      </c>
      <c r="AG37" s="157">
        <f t="shared" si="8"/>
        <v>0</v>
      </c>
    </row>
    <row r="38" spans="1:33" x14ac:dyDescent="0.25">
      <c r="A38" s="147" t="str">
        <f>IF(ISBLANK('A1'!B38),"",IF(ISBLANK('A1'!D38),'A1'!A38&amp;"-"&amp;'A1'!B38,'A1'!A38&amp;"-"&amp;'A1'!B38&amp;"; "&amp;'A1'!D38))</f>
        <v/>
      </c>
      <c r="B38" s="978" t="str">
        <f>IF(ISBLANK('A1'!G38),"",'A1'!G38)</f>
        <v/>
      </c>
      <c r="C38" s="975" t="str">
        <f>IF(ISBLANK('A1'!H38),"",'A1'!H38)</f>
        <v/>
      </c>
      <c r="D38" s="263" t="str">
        <f>IF(ISBLANK('A2'!P38),"",'A2'!P38)</f>
        <v/>
      </c>
      <c r="E38" s="201"/>
      <c r="F38" s="202"/>
      <c r="G38" s="202"/>
      <c r="H38" s="202"/>
      <c r="I38" s="202"/>
      <c r="J38" s="202"/>
      <c r="K38" s="204"/>
      <c r="L38" s="478"/>
      <c r="M38" s="205"/>
      <c r="N38" s="203"/>
      <c r="O38" s="203"/>
      <c r="P38" s="203"/>
      <c r="Q38" s="203"/>
      <c r="R38" s="204"/>
      <c r="S38" s="202"/>
      <c r="T38" s="202"/>
      <c r="U38" s="202"/>
      <c r="V38" s="202"/>
      <c r="W38" s="205"/>
      <c r="Y38" s="156">
        <f t="shared" si="1"/>
        <v>0</v>
      </c>
      <c r="Z38" s="152">
        <f t="shared" si="2"/>
        <v>0</v>
      </c>
      <c r="AA38" s="152">
        <f t="shared" si="3"/>
        <v>0</v>
      </c>
      <c r="AB38" s="900">
        <f t="shared" si="4"/>
        <v>0</v>
      </c>
      <c r="AD38" s="156">
        <f t="shared" si="5"/>
        <v>0</v>
      </c>
      <c r="AE38" s="152">
        <f t="shared" si="6"/>
        <v>0</v>
      </c>
      <c r="AF38" s="152">
        <f t="shared" si="7"/>
        <v>0</v>
      </c>
      <c r="AG38" s="157">
        <f t="shared" si="8"/>
        <v>0</v>
      </c>
    </row>
    <row r="39" spans="1:33" x14ac:dyDescent="0.25">
      <c r="A39" s="147" t="str">
        <f>IF(ISBLANK('A1'!B39),"",IF(ISBLANK('A1'!D39),'A1'!A39&amp;"-"&amp;'A1'!B39,'A1'!A39&amp;"-"&amp;'A1'!B39&amp;"; "&amp;'A1'!D39))</f>
        <v/>
      </c>
      <c r="B39" s="978" t="str">
        <f>IF(ISBLANK('A1'!G39),"",'A1'!G39)</f>
        <v/>
      </c>
      <c r="C39" s="975" t="str">
        <f>IF(ISBLANK('A1'!H39),"",'A1'!H39)</f>
        <v/>
      </c>
      <c r="D39" s="263" t="str">
        <f>IF(ISBLANK('A2'!P39),"",'A2'!P39)</f>
        <v/>
      </c>
      <c r="E39" s="201"/>
      <c r="F39" s="202"/>
      <c r="G39" s="202"/>
      <c r="H39" s="202"/>
      <c r="I39" s="202"/>
      <c r="J39" s="202"/>
      <c r="K39" s="204"/>
      <c r="L39" s="478"/>
      <c r="M39" s="205"/>
      <c r="N39" s="203"/>
      <c r="O39" s="203"/>
      <c r="P39" s="203"/>
      <c r="Q39" s="203"/>
      <c r="R39" s="204"/>
      <c r="S39" s="202"/>
      <c r="T39" s="202"/>
      <c r="U39" s="202"/>
      <c r="V39" s="202"/>
      <c r="W39" s="205"/>
      <c r="Y39" s="156">
        <f t="shared" si="1"/>
        <v>0</v>
      </c>
      <c r="Z39" s="152">
        <f t="shared" si="2"/>
        <v>0</v>
      </c>
      <c r="AA39" s="152">
        <f t="shared" si="3"/>
        <v>0</v>
      </c>
      <c r="AB39" s="900">
        <f t="shared" si="4"/>
        <v>0</v>
      </c>
      <c r="AD39" s="156">
        <f t="shared" si="5"/>
        <v>0</v>
      </c>
      <c r="AE39" s="152">
        <f t="shared" si="6"/>
        <v>0</v>
      </c>
      <c r="AF39" s="152">
        <f t="shared" si="7"/>
        <v>0</v>
      </c>
      <c r="AG39" s="157">
        <f t="shared" si="8"/>
        <v>0</v>
      </c>
    </row>
    <row r="40" spans="1:33" x14ac:dyDescent="0.25">
      <c r="A40" s="147" t="str">
        <f>IF(ISBLANK('A1'!B40),"",IF(ISBLANK('A1'!D40),'A1'!A40&amp;"-"&amp;'A1'!B40,'A1'!A40&amp;"-"&amp;'A1'!B40&amp;"; "&amp;'A1'!D40))</f>
        <v/>
      </c>
      <c r="B40" s="978" t="str">
        <f>IF(ISBLANK('A1'!G40),"",'A1'!G40)</f>
        <v/>
      </c>
      <c r="C40" s="975" t="str">
        <f>IF(ISBLANK('A1'!H40),"",'A1'!H40)</f>
        <v/>
      </c>
      <c r="D40" s="263" t="str">
        <f>IF(ISBLANK('A2'!P40),"",'A2'!P40)</f>
        <v/>
      </c>
      <c r="E40" s="201"/>
      <c r="F40" s="202"/>
      <c r="G40" s="202"/>
      <c r="H40" s="202"/>
      <c r="I40" s="202"/>
      <c r="J40" s="202"/>
      <c r="K40" s="204"/>
      <c r="L40" s="478"/>
      <c r="M40" s="205"/>
      <c r="N40" s="203"/>
      <c r="O40" s="203"/>
      <c r="P40" s="203"/>
      <c r="Q40" s="203"/>
      <c r="R40" s="204"/>
      <c r="S40" s="202"/>
      <c r="T40" s="202"/>
      <c r="U40" s="202"/>
      <c r="V40" s="202"/>
      <c r="W40" s="205"/>
      <c r="Y40" s="156">
        <f t="shared" si="1"/>
        <v>0</v>
      </c>
      <c r="Z40" s="152">
        <f t="shared" si="2"/>
        <v>0</v>
      </c>
      <c r="AA40" s="152">
        <f t="shared" si="3"/>
        <v>0</v>
      </c>
      <c r="AB40" s="900">
        <f t="shared" si="4"/>
        <v>0</v>
      </c>
      <c r="AD40" s="156">
        <f t="shared" si="5"/>
        <v>0</v>
      </c>
      <c r="AE40" s="152">
        <f t="shared" si="6"/>
        <v>0</v>
      </c>
      <c r="AF40" s="152">
        <f t="shared" si="7"/>
        <v>0</v>
      </c>
      <c r="AG40" s="157">
        <f t="shared" si="8"/>
        <v>0</v>
      </c>
    </row>
    <row r="41" spans="1:33" x14ac:dyDescent="0.25">
      <c r="A41" s="147" t="str">
        <f>IF(ISBLANK('A1'!B41),"",IF(ISBLANK('A1'!D41),'A1'!A41&amp;"-"&amp;'A1'!B41,'A1'!A41&amp;"-"&amp;'A1'!B41&amp;"; "&amp;'A1'!D41))</f>
        <v/>
      </c>
      <c r="B41" s="978" t="str">
        <f>IF(ISBLANK('A1'!G41),"",'A1'!G41)</f>
        <v/>
      </c>
      <c r="C41" s="975" t="str">
        <f>IF(ISBLANK('A1'!H41),"",'A1'!H41)</f>
        <v/>
      </c>
      <c r="D41" s="263" t="str">
        <f>IF(ISBLANK('A2'!P41),"",'A2'!P41)</f>
        <v/>
      </c>
      <c r="E41" s="201"/>
      <c r="F41" s="202"/>
      <c r="G41" s="202"/>
      <c r="H41" s="202"/>
      <c r="I41" s="202"/>
      <c r="J41" s="202"/>
      <c r="K41" s="204"/>
      <c r="L41" s="478"/>
      <c r="M41" s="205"/>
      <c r="N41" s="203"/>
      <c r="O41" s="203"/>
      <c r="P41" s="203"/>
      <c r="Q41" s="203"/>
      <c r="R41" s="204"/>
      <c r="S41" s="202"/>
      <c r="T41" s="202"/>
      <c r="U41" s="202"/>
      <c r="V41" s="202"/>
      <c r="W41" s="205"/>
      <c r="Y41" s="156">
        <f t="shared" si="1"/>
        <v>0</v>
      </c>
      <c r="Z41" s="152">
        <f t="shared" si="2"/>
        <v>0</v>
      </c>
      <c r="AA41" s="152">
        <f t="shared" si="3"/>
        <v>0</v>
      </c>
      <c r="AB41" s="900">
        <f t="shared" si="4"/>
        <v>0</v>
      </c>
      <c r="AD41" s="156">
        <f t="shared" si="5"/>
        <v>0</v>
      </c>
      <c r="AE41" s="152">
        <f t="shared" si="6"/>
        <v>0</v>
      </c>
      <c r="AF41" s="152">
        <f t="shared" si="7"/>
        <v>0</v>
      </c>
      <c r="AG41" s="157">
        <f t="shared" si="8"/>
        <v>0</v>
      </c>
    </row>
    <row r="42" spans="1:33" x14ac:dyDescent="0.25">
      <c r="A42" s="147" t="str">
        <f>IF(ISBLANK('A1'!B42),"",IF(ISBLANK('A1'!D42),'A1'!A42&amp;"-"&amp;'A1'!B42,'A1'!A42&amp;"-"&amp;'A1'!B42&amp;"; "&amp;'A1'!D42))</f>
        <v/>
      </c>
      <c r="B42" s="978" t="str">
        <f>IF(ISBLANK('A1'!G42),"",'A1'!G42)</f>
        <v/>
      </c>
      <c r="C42" s="975" t="str">
        <f>IF(ISBLANK('A1'!H42),"",'A1'!H42)</f>
        <v/>
      </c>
      <c r="D42" s="263" t="str">
        <f>IF(ISBLANK('A2'!P42),"",'A2'!P42)</f>
        <v/>
      </c>
      <c r="E42" s="201"/>
      <c r="F42" s="202"/>
      <c r="G42" s="202"/>
      <c r="H42" s="202"/>
      <c r="I42" s="202"/>
      <c r="J42" s="202"/>
      <c r="K42" s="204"/>
      <c r="L42" s="478"/>
      <c r="M42" s="205"/>
      <c r="N42" s="203"/>
      <c r="O42" s="203"/>
      <c r="P42" s="203"/>
      <c r="Q42" s="203"/>
      <c r="R42" s="204"/>
      <c r="S42" s="202"/>
      <c r="T42" s="202"/>
      <c r="U42" s="202"/>
      <c r="V42" s="202"/>
      <c r="W42" s="205"/>
      <c r="Y42" s="156">
        <f t="shared" si="1"/>
        <v>0</v>
      </c>
      <c r="Z42" s="152">
        <f t="shared" si="2"/>
        <v>0</v>
      </c>
      <c r="AA42" s="152">
        <f t="shared" si="3"/>
        <v>0</v>
      </c>
      <c r="AB42" s="900">
        <f t="shared" si="4"/>
        <v>0</v>
      </c>
      <c r="AD42" s="156">
        <f t="shared" si="5"/>
        <v>0</v>
      </c>
      <c r="AE42" s="152">
        <f t="shared" si="6"/>
        <v>0</v>
      </c>
      <c r="AF42" s="152">
        <f t="shared" si="7"/>
        <v>0</v>
      </c>
      <c r="AG42" s="157">
        <f t="shared" si="8"/>
        <v>0</v>
      </c>
    </row>
    <row r="43" spans="1:33" x14ac:dyDescent="0.25">
      <c r="A43" s="147" t="str">
        <f>IF(ISBLANK('A1'!B43),"",IF(ISBLANK('A1'!D43),'A1'!A43&amp;"-"&amp;'A1'!B43,'A1'!A43&amp;"-"&amp;'A1'!B43&amp;"; "&amp;'A1'!D43))</f>
        <v/>
      </c>
      <c r="B43" s="978" t="str">
        <f>IF(ISBLANK('A1'!G43),"",'A1'!G43)</f>
        <v/>
      </c>
      <c r="C43" s="975" t="str">
        <f>IF(ISBLANK('A1'!H43),"",'A1'!H43)</f>
        <v/>
      </c>
      <c r="D43" s="263" t="str">
        <f>IF(ISBLANK('A2'!P43),"",'A2'!P43)</f>
        <v/>
      </c>
      <c r="E43" s="201"/>
      <c r="F43" s="202"/>
      <c r="G43" s="202"/>
      <c r="H43" s="202"/>
      <c r="I43" s="202"/>
      <c r="J43" s="202"/>
      <c r="K43" s="204"/>
      <c r="L43" s="478"/>
      <c r="M43" s="205"/>
      <c r="N43" s="203"/>
      <c r="O43" s="203"/>
      <c r="P43" s="203"/>
      <c r="Q43" s="203"/>
      <c r="R43" s="204"/>
      <c r="S43" s="202"/>
      <c r="T43" s="202"/>
      <c r="U43" s="202"/>
      <c r="V43" s="202"/>
      <c r="W43" s="205"/>
      <c r="Y43" s="156">
        <f t="shared" si="1"/>
        <v>0</v>
      </c>
      <c r="Z43" s="152">
        <f t="shared" si="2"/>
        <v>0</v>
      </c>
      <c r="AA43" s="152">
        <f t="shared" si="3"/>
        <v>0</v>
      </c>
      <c r="AB43" s="900">
        <f t="shared" si="4"/>
        <v>0</v>
      </c>
      <c r="AD43" s="156">
        <f t="shared" si="5"/>
        <v>0</v>
      </c>
      <c r="AE43" s="152">
        <f t="shared" si="6"/>
        <v>0</v>
      </c>
      <c r="AF43" s="152">
        <f t="shared" si="7"/>
        <v>0</v>
      </c>
      <c r="AG43" s="157">
        <f t="shared" si="8"/>
        <v>0</v>
      </c>
    </row>
    <row r="44" spans="1:33" x14ac:dyDescent="0.25">
      <c r="A44" s="147" t="str">
        <f>IF(ISBLANK('A1'!B44),"",IF(ISBLANK('A1'!D44),'A1'!A44&amp;"-"&amp;'A1'!B44,'A1'!A44&amp;"-"&amp;'A1'!B44&amp;"; "&amp;'A1'!D44))</f>
        <v/>
      </c>
      <c r="B44" s="978" t="str">
        <f>IF(ISBLANK('A1'!G44),"",'A1'!G44)</f>
        <v/>
      </c>
      <c r="C44" s="975" t="str">
        <f>IF(ISBLANK('A1'!H44),"",'A1'!H44)</f>
        <v/>
      </c>
      <c r="D44" s="263" t="str">
        <f>IF(ISBLANK('A2'!P44),"",'A2'!P44)</f>
        <v/>
      </c>
      <c r="E44" s="201"/>
      <c r="F44" s="202"/>
      <c r="G44" s="202"/>
      <c r="H44" s="202"/>
      <c r="I44" s="202"/>
      <c r="J44" s="202"/>
      <c r="K44" s="204"/>
      <c r="L44" s="478"/>
      <c r="M44" s="205"/>
      <c r="N44" s="203"/>
      <c r="O44" s="203"/>
      <c r="P44" s="203"/>
      <c r="Q44" s="203"/>
      <c r="R44" s="204"/>
      <c r="S44" s="202"/>
      <c r="T44" s="202"/>
      <c r="U44" s="202"/>
      <c r="V44" s="202"/>
      <c r="W44" s="205"/>
      <c r="Y44" s="156">
        <f t="shared" si="1"/>
        <v>0</v>
      </c>
      <c r="Z44" s="152">
        <f t="shared" si="2"/>
        <v>0</v>
      </c>
      <c r="AA44" s="152">
        <f t="shared" si="3"/>
        <v>0</v>
      </c>
      <c r="AB44" s="900">
        <f t="shared" si="4"/>
        <v>0</v>
      </c>
      <c r="AD44" s="156">
        <f t="shared" si="5"/>
        <v>0</v>
      </c>
      <c r="AE44" s="152">
        <f t="shared" si="6"/>
        <v>0</v>
      </c>
      <c r="AF44" s="152">
        <f t="shared" si="7"/>
        <v>0</v>
      </c>
      <c r="AG44" s="157">
        <f t="shared" si="8"/>
        <v>0</v>
      </c>
    </row>
    <row r="45" spans="1:33" x14ac:dyDescent="0.25">
      <c r="A45" s="147" t="str">
        <f>IF(ISBLANK('A1'!B45),"",IF(ISBLANK('A1'!D45),'A1'!A45&amp;"-"&amp;'A1'!B45,'A1'!A45&amp;"-"&amp;'A1'!B45&amp;"; "&amp;'A1'!D45))</f>
        <v/>
      </c>
      <c r="B45" s="978" t="str">
        <f>IF(ISBLANK('A1'!G45),"",'A1'!G45)</f>
        <v/>
      </c>
      <c r="C45" s="975" t="str">
        <f>IF(ISBLANK('A1'!H45),"",'A1'!H45)</f>
        <v/>
      </c>
      <c r="D45" s="263" t="str">
        <f>IF(ISBLANK('A2'!P45),"",'A2'!P45)</f>
        <v/>
      </c>
      <c r="E45" s="201"/>
      <c r="F45" s="202"/>
      <c r="G45" s="202"/>
      <c r="H45" s="202"/>
      <c r="I45" s="202"/>
      <c r="J45" s="202"/>
      <c r="K45" s="204"/>
      <c r="L45" s="478"/>
      <c r="M45" s="205"/>
      <c r="N45" s="203"/>
      <c r="O45" s="203"/>
      <c r="P45" s="203"/>
      <c r="Q45" s="203"/>
      <c r="R45" s="204"/>
      <c r="S45" s="202"/>
      <c r="T45" s="202"/>
      <c r="U45" s="202"/>
      <c r="V45" s="202"/>
      <c r="W45" s="205"/>
      <c r="Y45" s="156">
        <f t="shared" si="1"/>
        <v>0</v>
      </c>
      <c r="Z45" s="152">
        <f t="shared" si="2"/>
        <v>0</v>
      </c>
      <c r="AA45" s="152">
        <f t="shared" si="3"/>
        <v>0</v>
      </c>
      <c r="AB45" s="900">
        <f t="shared" si="4"/>
        <v>0</v>
      </c>
      <c r="AD45" s="156">
        <f t="shared" si="5"/>
        <v>0</v>
      </c>
      <c r="AE45" s="152">
        <f t="shared" si="6"/>
        <v>0</v>
      </c>
      <c r="AF45" s="152">
        <f t="shared" si="7"/>
        <v>0</v>
      </c>
      <c r="AG45" s="157">
        <f t="shared" si="8"/>
        <v>0</v>
      </c>
    </row>
    <row r="46" spans="1:33" x14ac:dyDescent="0.25">
      <c r="A46" s="147" t="str">
        <f>IF(ISBLANK('A1'!B46),"",IF(ISBLANK('A1'!D46),'A1'!A46&amp;"-"&amp;'A1'!B46,'A1'!A46&amp;"-"&amp;'A1'!B46&amp;"; "&amp;'A1'!D46))</f>
        <v/>
      </c>
      <c r="B46" s="978" t="str">
        <f>IF(ISBLANK('A1'!G46),"",'A1'!G46)</f>
        <v/>
      </c>
      <c r="C46" s="975" t="str">
        <f>IF(ISBLANK('A1'!H46),"",'A1'!H46)</f>
        <v/>
      </c>
      <c r="D46" s="263" t="str">
        <f>IF(ISBLANK('A2'!P46),"",'A2'!P46)</f>
        <v/>
      </c>
      <c r="E46" s="201"/>
      <c r="F46" s="202"/>
      <c r="G46" s="202"/>
      <c r="H46" s="202"/>
      <c r="I46" s="202"/>
      <c r="J46" s="202"/>
      <c r="K46" s="204"/>
      <c r="L46" s="478"/>
      <c r="M46" s="205"/>
      <c r="N46" s="203"/>
      <c r="O46" s="203"/>
      <c r="P46" s="203"/>
      <c r="Q46" s="203"/>
      <c r="R46" s="204"/>
      <c r="S46" s="202"/>
      <c r="T46" s="202"/>
      <c r="U46" s="202"/>
      <c r="V46" s="202"/>
      <c r="W46" s="205"/>
      <c r="Y46" s="156">
        <f t="shared" si="1"/>
        <v>0</v>
      </c>
      <c r="Z46" s="152">
        <f t="shared" si="2"/>
        <v>0</v>
      </c>
      <c r="AA46" s="152">
        <f t="shared" si="3"/>
        <v>0</v>
      </c>
      <c r="AB46" s="900">
        <f t="shared" si="4"/>
        <v>0</v>
      </c>
      <c r="AD46" s="156">
        <f t="shared" si="5"/>
        <v>0</v>
      </c>
      <c r="AE46" s="152">
        <f t="shared" si="6"/>
        <v>0</v>
      </c>
      <c r="AF46" s="152">
        <f t="shared" si="7"/>
        <v>0</v>
      </c>
      <c r="AG46" s="157">
        <f t="shared" si="8"/>
        <v>0</v>
      </c>
    </row>
    <row r="47" spans="1:33" x14ac:dyDescent="0.25">
      <c r="A47" s="147" t="str">
        <f>IF(ISBLANK('A1'!B47),"",IF(ISBLANK('A1'!D47),'A1'!A47&amp;"-"&amp;'A1'!B47,'A1'!A47&amp;"-"&amp;'A1'!B47&amp;"; "&amp;'A1'!D47))</f>
        <v/>
      </c>
      <c r="B47" s="978" t="str">
        <f>IF(ISBLANK('A1'!G47),"",'A1'!G47)</f>
        <v/>
      </c>
      <c r="C47" s="975" t="str">
        <f>IF(ISBLANK('A1'!H47),"",'A1'!H47)</f>
        <v/>
      </c>
      <c r="D47" s="263" t="str">
        <f>IF(ISBLANK('A2'!P47),"",'A2'!P47)</f>
        <v/>
      </c>
      <c r="E47" s="201"/>
      <c r="F47" s="202"/>
      <c r="G47" s="202"/>
      <c r="H47" s="202"/>
      <c r="I47" s="202"/>
      <c r="J47" s="202"/>
      <c r="K47" s="204"/>
      <c r="L47" s="478"/>
      <c r="M47" s="205"/>
      <c r="N47" s="203"/>
      <c r="O47" s="203"/>
      <c r="P47" s="203"/>
      <c r="Q47" s="203"/>
      <c r="R47" s="204"/>
      <c r="S47" s="202"/>
      <c r="T47" s="202"/>
      <c r="U47" s="202"/>
      <c r="V47" s="202"/>
      <c r="W47" s="205"/>
      <c r="Y47" s="156">
        <f t="shared" si="1"/>
        <v>0</v>
      </c>
      <c r="Z47" s="152">
        <f t="shared" si="2"/>
        <v>0</v>
      </c>
      <c r="AA47" s="152">
        <f t="shared" si="3"/>
        <v>0</v>
      </c>
      <c r="AB47" s="900">
        <f t="shared" si="4"/>
        <v>0</v>
      </c>
      <c r="AD47" s="156">
        <f t="shared" si="5"/>
        <v>0</v>
      </c>
      <c r="AE47" s="152">
        <f t="shared" si="6"/>
        <v>0</v>
      </c>
      <c r="AF47" s="152">
        <f t="shared" si="7"/>
        <v>0</v>
      </c>
      <c r="AG47" s="157">
        <f t="shared" si="8"/>
        <v>0</v>
      </c>
    </row>
    <row r="48" spans="1:33" x14ac:dyDescent="0.25">
      <c r="A48" s="147" t="str">
        <f>IF(ISBLANK('A1'!B48),"",IF(ISBLANK('A1'!D48),'A1'!A48&amp;"-"&amp;'A1'!B48,'A1'!A48&amp;"-"&amp;'A1'!B48&amp;"; "&amp;'A1'!D48))</f>
        <v/>
      </c>
      <c r="B48" s="978" t="str">
        <f>IF(ISBLANK('A1'!G48),"",'A1'!G48)</f>
        <v/>
      </c>
      <c r="C48" s="975" t="str">
        <f>IF(ISBLANK('A1'!H48),"",'A1'!H48)</f>
        <v/>
      </c>
      <c r="D48" s="263" t="str">
        <f>IF(ISBLANK('A2'!P48),"",'A2'!P48)</f>
        <v/>
      </c>
      <c r="E48" s="201"/>
      <c r="F48" s="202"/>
      <c r="G48" s="202"/>
      <c r="H48" s="202"/>
      <c r="I48" s="202"/>
      <c r="J48" s="202"/>
      <c r="K48" s="204"/>
      <c r="L48" s="478"/>
      <c r="M48" s="205"/>
      <c r="N48" s="203"/>
      <c r="O48" s="203"/>
      <c r="P48" s="203"/>
      <c r="Q48" s="203"/>
      <c r="R48" s="204"/>
      <c r="S48" s="202"/>
      <c r="T48" s="202"/>
      <c r="U48" s="202"/>
      <c r="V48" s="202"/>
      <c r="W48" s="205"/>
      <c r="Y48" s="156">
        <f t="shared" si="1"/>
        <v>0</v>
      </c>
      <c r="Z48" s="152">
        <f t="shared" si="2"/>
        <v>0</v>
      </c>
      <c r="AA48" s="152">
        <f t="shared" si="3"/>
        <v>0</v>
      </c>
      <c r="AB48" s="900">
        <f t="shared" si="4"/>
        <v>0</v>
      </c>
      <c r="AD48" s="156">
        <f t="shared" si="5"/>
        <v>0</v>
      </c>
      <c r="AE48" s="152">
        <f t="shared" si="6"/>
        <v>0</v>
      </c>
      <c r="AF48" s="152">
        <f t="shared" si="7"/>
        <v>0</v>
      </c>
      <c r="AG48" s="157">
        <f t="shared" si="8"/>
        <v>0</v>
      </c>
    </row>
    <row r="49" spans="1:33" x14ac:dyDescent="0.25">
      <c r="A49" s="147" t="str">
        <f>IF(ISBLANK('A1'!B49),"",IF(ISBLANK('A1'!D49),'A1'!A49&amp;"-"&amp;'A1'!B49,'A1'!A49&amp;"-"&amp;'A1'!B49&amp;"; "&amp;'A1'!D49))</f>
        <v/>
      </c>
      <c r="B49" s="978" t="str">
        <f>IF(ISBLANK('A1'!G49),"",'A1'!G49)</f>
        <v/>
      </c>
      <c r="C49" s="975" t="str">
        <f>IF(ISBLANK('A1'!H49),"",'A1'!H49)</f>
        <v/>
      </c>
      <c r="D49" s="263" t="str">
        <f>IF(ISBLANK('A2'!P49),"",'A2'!P49)</f>
        <v/>
      </c>
      <c r="E49" s="201"/>
      <c r="F49" s="202"/>
      <c r="G49" s="202"/>
      <c r="H49" s="202"/>
      <c r="I49" s="202"/>
      <c r="J49" s="202"/>
      <c r="K49" s="204"/>
      <c r="L49" s="478"/>
      <c r="M49" s="205"/>
      <c r="N49" s="203"/>
      <c r="O49" s="203"/>
      <c r="P49" s="203"/>
      <c r="Q49" s="203"/>
      <c r="R49" s="204"/>
      <c r="S49" s="202"/>
      <c r="T49" s="202"/>
      <c r="U49" s="202"/>
      <c r="V49" s="202"/>
      <c r="W49" s="205"/>
      <c r="Y49" s="156">
        <f t="shared" si="1"/>
        <v>0</v>
      </c>
      <c r="Z49" s="152">
        <f t="shared" si="2"/>
        <v>0</v>
      </c>
      <c r="AA49" s="152">
        <f t="shared" si="3"/>
        <v>0</v>
      </c>
      <c r="AB49" s="900">
        <f t="shared" si="4"/>
        <v>0</v>
      </c>
      <c r="AD49" s="156">
        <f t="shared" si="5"/>
        <v>0</v>
      </c>
      <c r="AE49" s="152">
        <f t="shared" si="6"/>
        <v>0</v>
      </c>
      <c r="AF49" s="152">
        <f t="shared" si="7"/>
        <v>0</v>
      </c>
      <c r="AG49" s="157">
        <f t="shared" si="8"/>
        <v>0</v>
      </c>
    </row>
    <row r="50" spans="1:33" x14ac:dyDescent="0.25">
      <c r="A50" s="147" t="str">
        <f>IF(ISBLANK('A1'!B50),"",IF(ISBLANK('A1'!D50),'A1'!A50&amp;"-"&amp;'A1'!B50,'A1'!A50&amp;"-"&amp;'A1'!B50&amp;"; "&amp;'A1'!D50))</f>
        <v/>
      </c>
      <c r="B50" s="978" t="str">
        <f>IF(ISBLANK('A1'!G50),"",'A1'!G50)</f>
        <v/>
      </c>
      <c r="C50" s="975" t="str">
        <f>IF(ISBLANK('A1'!H50),"",'A1'!H50)</f>
        <v/>
      </c>
      <c r="D50" s="263" t="str">
        <f>IF(ISBLANK('A2'!P50),"",'A2'!P50)</f>
        <v/>
      </c>
      <c r="E50" s="201"/>
      <c r="F50" s="202"/>
      <c r="G50" s="202"/>
      <c r="H50" s="202"/>
      <c r="I50" s="202"/>
      <c r="J50" s="202"/>
      <c r="K50" s="204"/>
      <c r="L50" s="478"/>
      <c r="M50" s="205"/>
      <c r="N50" s="203"/>
      <c r="O50" s="203"/>
      <c r="P50" s="203"/>
      <c r="Q50" s="203"/>
      <c r="R50" s="204"/>
      <c r="S50" s="202"/>
      <c r="T50" s="202"/>
      <c r="U50" s="202"/>
      <c r="V50" s="202"/>
      <c r="W50" s="205"/>
      <c r="Y50" s="156">
        <f t="shared" si="1"/>
        <v>0</v>
      </c>
      <c r="Z50" s="152">
        <f t="shared" si="2"/>
        <v>0</v>
      </c>
      <c r="AA50" s="152">
        <f t="shared" si="3"/>
        <v>0</v>
      </c>
      <c r="AB50" s="900">
        <f t="shared" si="4"/>
        <v>0</v>
      </c>
      <c r="AD50" s="156">
        <f t="shared" si="5"/>
        <v>0</v>
      </c>
      <c r="AE50" s="152">
        <f t="shared" si="6"/>
        <v>0</v>
      </c>
      <c r="AF50" s="152">
        <f t="shared" si="7"/>
        <v>0</v>
      </c>
      <c r="AG50" s="157">
        <f t="shared" si="8"/>
        <v>0</v>
      </c>
    </row>
    <row r="51" spans="1:33" x14ac:dyDescent="0.25">
      <c r="A51" s="147" t="str">
        <f>IF(ISBLANK('A1'!B51),"",IF(ISBLANK('A1'!D51),'A1'!A51&amp;"-"&amp;'A1'!B51,'A1'!A51&amp;"-"&amp;'A1'!B51&amp;"; "&amp;'A1'!D51))</f>
        <v/>
      </c>
      <c r="B51" s="978" t="str">
        <f>IF(ISBLANK('A1'!G51),"",'A1'!G51)</f>
        <v/>
      </c>
      <c r="C51" s="975" t="str">
        <f>IF(ISBLANK('A1'!H51),"",'A1'!H51)</f>
        <v/>
      </c>
      <c r="D51" s="263" t="str">
        <f>IF(ISBLANK('A2'!P51),"",'A2'!P51)</f>
        <v/>
      </c>
      <c r="E51" s="201"/>
      <c r="F51" s="202"/>
      <c r="G51" s="202"/>
      <c r="H51" s="202"/>
      <c r="I51" s="202"/>
      <c r="J51" s="202"/>
      <c r="K51" s="204"/>
      <c r="L51" s="478"/>
      <c r="M51" s="205"/>
      <c r="N51" s="203"/>
      <c r="O51" s="203"/>
      <c r="P51" s="203"/>
      <c r="Q51" s="203"/>
      <c r="R51" s="204"/>
      <c r="S51" s="202"/>
      <c r="T51" s="202"/>
      <c r="U51" s="202"/>
      <c r="V51" s="202"/>
      <c r="W51" s="205"/>
      <c r="Y51" s="156">
        <f t="shared" si="1"/>
        <v>0</v>
      </c>
      <c r="Z51" s="152">
        <f t="shared" si="2"/>
        <v>0</v>
      </c>
      <c r="AA51" s="152">
        <f t="shared" si="3"/>
        <v>0</v>
      </c>
      <c r="AB51" s="900">
        <f t="shared" si="4"/>
        <v>0</v>
      </c>
      <c r="AD51" s="156">
        <f t="shared" si="5"/>
        <v>0</v>
      </c>
      <c r="AE51" s="152">
        <f t="shared" si="6"/>
        <v>0</v>
      </c>
      <c r="AF51" s="152">
        <f t="shared" si="7"/>
        <v>0</v>
      </c>
      <c r="AG51" s="157">
        <f t="shared" si="8"/>
        <v>0</v>
      </c>
    </row>
    <row r="52" spans="1:33" x14ac:dyDescent="0.25">
      <c r="A52" s="147" t="str">
        <f>IF(ISBLANK('A1'!B52),"",IF(ISBLANK('A1'!D52),'A1'!A52&amp;"-"&amp;'A1'!B52,'A1'!A52&amp;"-"&amp;'A1'!B52&amp;"; "&amp;'A1'!D52))</f>
        <v/>
      </c>
      <c r="B52" s="978" t="str">
        <f>IF(ISBLANK('A1'!G52),"",'A1'!G52)</f>
        <v/>
      </c>
      <c r="C52" s="975" t="str">
        <f>IF(ISBLANK('A1'!H52),"",'A1'!H52)</f>
        <v/>
      </c>
      <c r="D52" s="263" t="str">
        <f>IF(ISBLANK('A2'!P52),"",'A2'!P52)</f>
        <v/>
      </c>
      <c r="E52" s="201"/>
      <c r="F52" s="202"/>
      <c r="G52" s="202"/>
      <c r="H52" s="202"/>
      <c r="I52" s="202"/>
      <c r="J52" s="202"/>
      <c r="K52" s="204"/>
      <c r="L52" s="478"/>
      <c r="M52" s="205"/>
      <c r="N52" s="203"/>
      <c r="O52" s="203"/>
      <c r="P52" s="203"/>
      <c r="Q52" s="203"/>
      <c r="R52" s="204"/>
      <c r="S52" s="202"/>
      <c r="T52" s="202"/>
      <c r="U52" s="202"/>
      <c r="V52" s="202"/>
      <c r="W52" s="205"/>
      <c r="Y52" s="156">
        <f t="shared" si="1"/>
        <v>0</v>
      </c>
      <c r="Z52" s="152">
        <f t="shared" si="2"/>
        <v>0</v>
      </c>
      <c r="AA52" s="152">
        <f t="shared" si="3"/>
        <v>0</v>
      </c>
      <c r="AB52" s="900">
        <f t="shared" si="4"/>
        <v>0</v>
      </c>
      <c r="AD52" s="156">
        <f t="shared" si="5"/>
        <v>0</v>
      </c>
      <c r="AE52" s="152">
        <f t="shared" si="6"/>
        <v>0</v>
      </c>
      <c r="AF52" s="152">
        <f t="shared" si="7"/>
        <v>0</v>
      </c>
      <c r="AG52" s="157">
        <f t="shared" si="8"/>
        <v>0</v>
      </c>
    </row>
    <row r="53" spans="1:33" x14ac:dyDescent="0.25">
      <c r="A53" s="147" t="str">
        <f>IF(ISBLANK('A1'!B53),"",IF(ISBLANK('A1'!D53),'A1'!A53&amp;"-"&amp;'A1'!B53,'A1'!A53&amp;"-"&amp;'A1'!B53&amp;"; "&amp;'A1'!D53))</f>
        <v/>
      </c>
      <c r="B53" s="978" t="str">
        <f>IF(ISBLANK('A1'!G53),"",'A1'!G53)</f>
        <v/>
      </c>
      <c r="C53" s="975" t="str">
        <f>IF(ISBLANK('A1'!H53),"",'A1'!H53)</f>
        <v/>
      </c>
      <c r="D53" s="263" t="str">
        <f>IF(ISBLANK('A2'!P53),"",'A2'!P53)</f>
        <v/>
      </c>
      <c r="E53" s="201"/>
      <c r="F53" s="202"/>
      <c r="G53" s="202"/>
      <c r="H53" s="202"/>
      <c r="I53" s="202"/>
      <c r="J53" s="202"/>
      <c r="K53" s="204"/>
      <c r="L53" s="478"/>
      <c r="M53" s="205"/>
      <c r="N53" s="203"/>
      <c r="O53" s="203"/>
      <c r="P53" s="203"/>
      <c r="Q53" s="203"/>
      <c r="R53" s="204"/>
      <c r="S53" s="202"/>
      <c r="T53" s="202"/>
      <c r="U53" s="202"/>
      <c r="V53" s="202"/>
      <c r="W53" s="205"/>
      <c r="Y53" s="156">
        <f t="shared" si="1"/>
        <v>0</v>
      </c>
      <c r="Z53" s="152">
        <f t="shared" si="2"/>
        <v>0</v>
      </c>
      <c r="AA53" s="152">
        <f t="shared" si="3"/>
        <v>0</v>
      </c>
      <c r="AB53" s="900">
        <f t="shared" si="4"/>
        <v>0</v>
      </c>
      <c r="AD53" s="156">
        <f t="shared" si="5"/>
        <v>0</v>
      </c>
      <c r="AE53" s="152">
        <f t="shared" si="6"/>
        <v>0</v>
      </c>
      <c r="AF53" s="152">
        <f t="shared" si="7"/>
        <v>0</v>
      </c>
      <c r="AG53" s="157">
        <f t="shared" si="8"/>
        <v>0</v>
      </c>
    </row>
    <row r="54" spans="1:33" x14ac:dyDescent="0.25">
      <c r="A54" s="147" t="str">
        <f>IF(ISBLANK('A1'!B54),"",IF(ISBLANK('A1'!D54),'A1'!A54&amp;"-"&amp;'A1'!B54,'A1'!A54&amp;"-"&amp;'A1'!B54&amp;"; "&amp;'A1'!D54))</f>
        <v/>
      </c>
      <c r="B54" s="978" t="str">
        <f>IF(ISBLANK('A1'!G54),"",'A1'!G54)</f>
        <v/>
      </c>
      <c r="C54" s="975" t="str">
        <f>IF(ISBLANK('A1'!H54),"",'A1'!H54)</f>
        <v/>
      </c>
      <c r="D54" s="263" t="str">
        <f>IF(ISBLANK('A2'!P54),"",'A2'!P54)</f>
        <v/>
      </c>
      <c r="E54" s="201"/>
      <c r="F54" s="202"/>
      <c r="G54" s="202"/>
      <c r="H54" s="202"/>
      <c r="I54" s="202"/>
      <c r="J54" s="202"/>
      <c r="K54" s="204"/>
      <c r="L54" s="478"/>
      <c r="M54" s="205"/>
      <c r="N54" s="203"/>
      <c r="O54" s="203"/>
      <c r="P54" s="203"/>
      <c r="Q54" s="203"/>
      <c r="R54" s="204"/>
      <c r="S54" s="202"/>
      <c r="T54" s="202"/>
      <c r="U54" s="202"/>
      <c r="V54" s="202"/>
      <c r="W54" s="205"/>
      <c r="Y54" s="156">
        <f t="shared" si="1"/>
        <v>0</v>
      </c>
      <c r="Z54" s="152">
        <f t="shared" si="2"/>
        <v>0</v>
      </c>
      <c r="AA54" s="152">
        <f t="shared" si="3"/>
        <v>0</v>
      </c>
      <c r="AB54" s="900">
        <f t="shared" si="4"/>
        <v>0</v>
      </c>
      <c r="AD54" s="156">
        <f t="shared" si="5"/>
        <v>0</v>
      </c>
      <c r="AE54" s="152">
        <f t="shared" si="6"/>
        <v>0</v>
      </c>
      <c r="AF54" s="152">
        <f t="shared" si="7"/>
        <v>0</v>
      </c>
      <c r="AG54" s="157">
        <f t="shared" si="8"/>
        <v>0</v>
      </c>
    </row>
    <row r="55" spans="1:33" x14ac:dyDescent="0.25">
      <c r="A55" s="147" t="str">
        <f>IF(ISBLANK('A1'!B55),"",IF(ISBLANK('A1'!D55),'A1'!A55&amp;"-"&amp;'A1'!B55,'A1'!A55&amp;"-"&amp;'A1'!B55&amp;"; "&amp;'A1'!D55))</f>
        <v/>
      </c>
      <c r="B55" s="978" t="str">
        <f>IF(ISBLANK('A1'!G55),"",'A1'!G55)</f>
        <v/>
      </c>
      <c r="C55" s="975" t="str">
        <f>IF(ISBLANK('A1'!H55),"",'A1'!H55)</f>
        <v/>
      </c>
      <c r="D55" s="263" t="str">
        <f>IF(ISBLANK('A2'!P55),"",'A2'!P55)</f>
        <v/>
      </c>
      <c r="E55" s="201"/>
      <c r="F55" s="202"/>
      <c r="G55" s="202"/>
      <c r="H55" s="202"/>
      <c r="I55" s="202"/>
      <c r="J55" s="202"/>
      <c r="K55" s="204"/>
      <c r="L55" s="478"/>
      <c r="M55" s="205"/>
      <c r="N55" s="203"/>
      <c r="O55" s="203"/>
      <c r="P55" s="203"/>
      <c r="Q55" s="203"/>
      <c r="R55" s="204"/>
      <c r="S55" s="202"/>
      <c r="T55" s="202"/>
      <c r="U55" s="202"/>
      <c r="V55" s="202"/>
      <c r="W55" s="205"/>
      <c r="Y55" s="156">
        <f t="shared" si="1"/>
        <v>0</v>
      </c>
      <c r="Z55" s="152">
        <f t="shared" si="2"/>
        <v>0</v>
      </c>
      <c r="AA55" s="152">
        <f t="shared" si="3"/>
        <v>0</v>
      </c>
      <c r="AB55" s="900">
        <f t="shared" si="4"/>
        <v>0</v>
      </c>
      <c r="AD55" s="156">
        <f t="shared" si="5"/>
        <v>0</v>
      </c>
      <c r="AE55" s="152">
        <f t="shared" si="6"/>
        <v>0</v>
      </c>
      <c r="AF55" s="152">
        <f t="shared" si="7"/>
        <v>0</v>
      </c>
      <c r="AG55" s="157">
        <f t="shared" si="8"/>
        <v>0</v>
      </c>
    </row>
    <row r="56" spans="1:33" x14ac:dyDescent="0.25">
      <c r="A56" s="147" t="str">
        <f>IF(ISBLANK('A1'!B56),"",IF(ISBLANK('A1'!D56),'A1'!A56&amp;"-"&amp;'A1'!B56,'A1'!A56&amp;"-"&amp;'A1'!B56&amp;"; "&amp;'A1'!D56))</f>
        <v/>
      </c>
      <c r="B56" s="978" t="str">
        <f>IF(ISBLANK('A1'!G56),"",'A1'!G56)</f>
        <v/>
      </c>
      <c r="C56" s="975" t="str">
        <f>IF(ISBLANK('A1'!H56),"",'A1'!H56)</f>
        <v/>
      </c>
      <c r="D56" s="263" t="str">
        <f>IF(ISBLANK('A2'!P56),"",'A2'!P56)</f>
        <v/>
      </c>
      <c r="E56" s="201"/>
      <c r="F56" s="202"/>
      <c r="G56" s="202"/>
      <c r="H56" s="202"/>
      <c r="I56" s="202"/>
      <c r="J56" s="202"/>
      <c r="K56" s="204"/>
      <c r="L56" s="478"/>
      <c r="M56" s="205"/>
      <c r="N56" s="203"/>
      <c r="O56" s="203"/>
      <c r="P56" s="203"/>
      <c r="Q56" s="203"/>
      <c r="R56" s="204"/>
      <c r="S56" s="202"/>
      <c r="T56" s="202"/>
      <c r="U56" s="202"/>
      <c r="V56" s="202"/>
      <c r="W56" s="205"/>
      <c r="Y56" s="156">
        <f t="shared" si="1"/>
        <v>0</v>
      </c>
      <c r="Z56" s="152">
        <f t="shared" si="2"/>
        <v>0</v>
      </c>
      <c r="AA56" s="152">
        <f t="shared" si="3"/>
        <v>0</v>
      </c>
      <c r="AB56" s="900">
        <f t="shared" si="4"/>
        <v>0</v>
      </c>
      <c r="AD56" s="156">
        <f t="shared" si="5"/>
        <v>0</v>
      </c>
      <c r="AE56" s="152">
        <f t="shared" si="6"/>
        <v>0</v>
      </c>
      <c r="AF56" s="152">
        <f t="shared" si="7"/>
        <v>0</v>
      </c>
      <c r="AG56" s="157">
        <f t="shared" si="8"/>
        <v>0</v>
      </c>
    </row>
    <row r="57" spans="1:33" x14ac:dyDescent="0.25">
      <c r="A57" s="147" t="str">
        <f>IF(ISBLANK('A1'!B57),"",IF(ISBLANK('A1'!D57),'A1'!A57&amp;"-"&amp;'A1'!B57,'A1'!A57&amp;"-"&amp;'A1'!B57&amp;"; "&amp;'A1'!D57))</f>
        <v/>
      </c>
      <c r="B57" s="978" t="str">
        <f>IF(ISBLANK('A1'!G57),"",'A1'!G57)</f>
        <v/>
      </c>
      <c r="C57" s="975" t="str">
        <f>IF(ISBLANK('A1'!H57),"",'A1'!H57)</f>
        <v/>
      </c>
      <c r="D57" s="263" t="str">
        <f>IF(ISBLANK('A2'!P57),"",'A2'!P57)</f>
        <v/>
      </c>
      <c r="E57" s="201"/>
      <c r="F57" s="202"/>
      <c r="G57" s="202"/>
      <c r="H57" s="202"/>
      <c r="I57" s="202"/>
      <c r="J57" s="202"/>
      <c r="K57" s="204"/>
      <c r="L57" s="478"/>
      <c r="M57" s="205"/>
      <c r="N57" s="203"/>
      <c r="O57" s="203"/>
      <c r="P57" s="203"/>
      <c r="Q57" s="203"/>
      <c r="R57" s="204"/>
      <c r="S57" s="202"/>
      <c r="T57" s="202"/>
      <c r="U57" s="202"/>
      <c r="V57" s="202"/>
      <c r="W57" s="205"/>
      <c r="Y57" s="156">
        <f t="shared" si="1"/>
        <v>0</v>
      </c>
      <c r="Z57" s="152">
        <f t="shared" si="2"/>
        <v>0</v>
      </c>
      <c r="AA57" s="152">
        <f t="shared" si="3"/>
        <v>0</v>
      </c>
      <c r="AB57" s="900">
        <f t="shared" si="4"/>
        <v>0</v>
      </c>
      <c r="AD57" s="156">
        <f t="shared" si="5"/>
        <v>0</v>
      </c>
      <c r="AE57" s="152">
        <f t="shared" si="6"/>
        <v>0</v>
      </c>
      <c r="AF57" s="152">
        <f t="shared" si="7"/>
        <v>0</v>
      </c>
      <c r="AG57" s="157">
        <f t="shared" si="8"/>
        <v>0</v>
      </c>
    </row>
    <row r="58" spans="1:33" x14ac:dyDescent="0.25">
      <c r="A58" s="147" t="str">
        <f>IF(ISBLANK('A1'!B58),"",IF(ISBLANK('A1'!D58),'A1'!A58&amp;"-"&amp;'A1'!B58,'A1'!A58&amp;"-"&amp;'A1'!B58&amp;"; "&amp;'A1'!D58))</f>
        <v/>
      </c>
      <c r="B58" s="978" t="str">
        <f>IF(ISBLANK('A1'!G58),"",'A1'!G58)</f>
        <v/>
      </c>
      <c r="C58" s="975" t="str">
        <f>IF(ISBLANK('A1'!H58),"",'A1'!H58)</f>
        <v/>
      </c>
      <c r="D58" s="263" t="str">
        <f>IF(ISBLANK('A2'!P58),"",'A2'!P58)</f>
        <v/>
      </c>
      <c r="E58" s="201"/>
      <c r="F58" s="202"/>
      <c r="G58" s="202"/>
      <c r="H58" s="202"/>
      <c r="I58" s="202"/>
      <c r="J58" s="202"/>
      <c r="K58" s="204"/>
      <c r="L58" s="478"/>
      <c r="M58" s="205"/>
      <c r="N58" s="203"/>
      <c r="O58" s="203"/>
      <c r="P58" s="203"/>
      <c r="Q58" s="203"/>
      <c r="R58" s="204"/>
      <c r="S58" s="202"/>
      <c r="T58" s="202"/>
      <c r="U58" s="202"/>
      <c r="V58" s="202"/>
      <c r="W58" s="205"/>
      <c r="Y58" s="156">
        <f t="shared" si="1"/>
        <v>0</v>
      </c>
      <c r="Z58" s="152">
        <f t="shared" si="2"/>
        <v>0</v>
      </c>
      <c r="AA58" s="152">
        <f t="shared" si="3"/>
        <v>0</v>
      </c>
      <c r="AB58" s="900">
        <f t="shared" si="4"/>
        <v>0</v>
      </c>
      <c r="AD58" s="156">
        <f t="shared" si="5"/>
        <v>0</v>
      </c>
      <c r="AE58" s="152">
        <f t="shared" si="6"/>
        <v>0</v>
      </c>
      <c r="AF58" s="152">
        <f t="shared" si="7"/>
        <v>0</v>
      </c>
      <c r="AG58" s="157">
        <f t="shared" si="8"/>
        <v>0</v>
      </c>
    </row>
    <row r="59" spans="1:33" x14ac:dyDescent="0.25">
      <c r="A59" s="147" t="str">
        <f>IF(ISBLANK('A1'!B59),"",IF(ISBLANK('A1'!D59),'A1'!A59&amp;"-"&amp;'A1'!B59,'A1'!A59&amp;"-"&amp;'A1'!B59&amp;"; "&amp;'A1'!D59))</f>
        <v/>
      </c>
      <c r="B59" s="978" t="str">
        <f>IF(ISBLANK('A1'!G59),"",'A1'!G59)</f>
        <v/>
      </c>
      <c r="C59" s="975" t="str">
        <f>IF(ISBLANK('A1'!H59),"",'A1'!H59)</f>
        <v/>
      </c>
      <c r="D59" s="263" t="str">
        <f>IF(ISBLANK('A2'!P59),"",'A2'!P59)</f>
        <v/>
      </c>
      <c r="E59" s="201"/>
      <c r="F59" s="202"/>
      <c r="G59" s="202"/>
      <c r="H59" s="202"/>
      <c r="I59" s="202"/>
      <c r="J59" s="202"/>
      <c r="K59" s="204"/>
      <c r="L59" s="478"/>
      <c r="M59" s="205"/>
      <c r="N59" s="203"/>
      <c r="O59" s="203"/>
      <c r="P59" s="203"/>
      <c r="Q59" s="203"/>
      <c r="R59" s="204"/>
      <c r="S59" s="202"/>
      <c r="T59" s="202"/>
      <c r="U59" s="202"/>
      <c r="V59" s="202"/>
      <c r="W59" s="205"/>
      <c r="Y59" s="156">
        <f t="shared" si="1"/>
        <v>0</v>
      </c>
      <c r="Z59" s="152">
        <f t="shared" si="2"/>
        <v>0</v>
      </c>
      <c r="AA59" s="152">
        <f t="shared" si="3"/>
        <v>0</v>
      </c>
      <c r="AB59" s="900">
        <f t="shared" si="4"/>
        <v>0</v>
      </c>
      <c r="AD59" s="156">
        <f t="shared" si="5"/>
        <v>0</v>
      </c>
      <c r="AE59" s="152">
        <f t="shared" si="6"/>
        <v>0</v>
      </c>
      <c r="AF59" s="152">
        <f t="shared" si="7"/>
        <v>0</v>
      </c>
      <c r="AG59" s="157">
        <f t="shared" si="8"/>
        <v>0</v>
      </c>
    </row>
    <row r="60" spans="1:33" x14ac:dyDescent="0.25">
      <c r="A60" s="147" t="str">
        <f>IF(ISBLANK('A1'!B60),"",IF(ISBLANK('A1'!D60),'A1'!A60&amp;"-"&amp;'A1'!B60,'A1'!A60&amp;"-"&amp;'A1'!B60&amp;"; "&amp;'A1'!D60))</f>
        <v/>
      </c>
      <c r="B60" s="978" t="str">
        <f>IF(ISBLANK('A1'!G60),"",'A1'!G60)</f>
        <v/>
      </c>
      <c r="C60" s="975" t="str">
        <f>IF(ISBLANK('A1'!H60),"",'A1'!H60)</f>
        <v/>
      </c>
      <c r="D60" s="263" t="str">
        <f>IF(ISBLANK('A2'!P60),"",'A2'!P60)</f>
        <v/>
      </c>
      <c r="E60" s="201"/>
      <c r="F60" s="202"/>
      <c r="G60" s="202"/>
      <c r="H60" s="202"/>
      <c r="I60" s="202"/>
      <c r="J60" s="202"/>
      <c r="K60" s="204"/>
      <c r="L60" s="478"/>
      <c r="M60" s="205"/>
      <c r="N60" s="203"/>
      <c r="O60" s="203"/>
      <c r="P60" s="203"/>
      <c r="Q60" s="203"/>
      <c r="R60" s="204"/>
      <c r="S60" s="202"/>
      <c r="T60" s="202"/>
      <c r="U60" s="202"/>
      <c r="V60" s="202"/>
      <c r="W60" s="205"/>
      <c r="Y60" s="156">
        <f t="shared" si="1"/>
        <v>0</v>
      </c>
      <c r="Z60" s="152">
        <f t="shared" si="2"/>
        <v>0</v>
      </c>
      <c r="AA60" s="152">
        <f t="shared" si="3"/>
        <v>0</v>
      </c>
      <c r="AB60" s="900">
        <f t="shared" si="4"/>
        <v>0</v>
      </c>
      <c r="AD60" s="156">
        <f t="shared" si="5"/>
        <v>0</v>
      </c>
      <c r="AE60" s="152">
        <f t="shared" si="6"/>
        <v>0</v>
      </c>
      <c r="AF60" s="152">
        <f t="shared" si="7"/>
        <v>0</v>
      </c>
      <c r="AG60" s="157">
        <f t="shared" si="8"/>
        <v>0</v>
      </c>
    </row>
    <row r="61" spans="1:33" x14ac:dyDescent="0.25">
      <c r="A61" s="147" t="str">
        <f>IF(ISBLANK('A1'!B61),"",IF(ISBLANK('A1'!D61),'A1'!A61&amp;"-"&amp;'A1'!B61,'A1'!A61&amp;"-"&amp;'A1'!B61&amp;"; "&amp;'A1'!D61))</f>
        <v/>
      </c>
      <c r="B61" s="978" t="str">
        <f>IF(ISBLANK('A1'!G61),"",'A1'!G61)</f>
        <v/>
      </c>
      <c r="C61" s="975" t="str">
        <f>IF(ISBLANK('A1'!H61),"",'A1'!H61)</f>
        <v/>
      </c>
      <c r="D61" s="263" t="str">
        <f>IF(ISBLANK('A2'!P61),"",'A2'!P61)</f>
        <v/>
      </c>
      <c r="E61" s="201"/>
      <c r="F61" s="202"/>
      <c r="G61" s="202"/>
      <c r="H61" s="202"/>
      <c r="I61" s="202"/>
      <c r="J61" s="202"/>
      <c r="K61" s="204"/>
      <c r="L61" s="478"/>
      <c r="M61" s="205"/>
      <c r="N61" s="203"/>
      <c r="O61" s="203"/>
      <c r="P61" s="203"/>
      <c r="Q61" s="203"/>
      <c r="R61" s="204"/>
      <c r="S61" s="202"/>
      <c r="T61" s="202"/>
      <c r="U61" s="202"/>
      <c r="V61" s="202"/>
      <c r="W61" s="205"/>
      <c r="Y61" s="156">
        <f t="shared" si="1"/>
        <v>0</v>
      </c>
      <c r="Z61" s="152">
        <f t="shared" si="2"/>
        <v>0</v>
      </c>
      <c r="AA61" s="152">
        <f t="shared" si="3"/>
        <v>0</v>
      </c>
      <c r="AB61" s="900">
        <f t="shared" si="4"/>
        <v>0</v>
      </c>
      <c r="AD61" s="156">
        <f t="shared" si="5"/>
        <v>0</v>
      </c>
      <c r="AE61" s="152">
        <f t="shared" si="6"/>
        <v>0</v>
      </c>
      <c r="AF61" s="152">
        <f t="shared" si="7"/>
        <v>0</v>
      </c>
      <c r="AG61" s="157">
        <f t="shared" si="8"/>
        <v>0</v>
      </c>
    </row>
    <row r="62" spans="1:33" x14ac:dyDescent="0.25">
      <c r="A62" s="147" t="str">
        <f>IF(ISBLANK('A1'!B62),"",IF(ISBLANK('A1'!D62),'A1'!A62&amp;"-"&amp;'A1'!B62,'A1'!A62&amp;"-"&amp;'A1'!B62&amp;"; "&amp;'A1'!D62))</f>
        <v/>
      </c>
      <c r="B62" s="978" t="str">
        <f>IF(ISBLANK('A1'!G62),"",'A1'!G62)</f>
        <v/>
      </c>
      <c r="C62" s="975" t="str">
        <f>IF(ISBLANK('A1'!H62),"",'A1'!H62)</f>
        <v/>
      </c>
      <c r="D62" s="263" t="str">
        <f>IF(ISBLANK('A2'!P62),"",'A2'!P62)</f>
        <v/>
      </c>
      <c r="E62" s="201"/>
      <c r="F62" s="202"/>
      <c r="G62" s="202"/>
      <c r="H62" s="202"/>
      <c r="I62" s="202"/>
      <c r="J62" s="202"/>
      <c r="K62" s="204"/>
      <c r="L62" s="478"/>
      <c r="M62" s="205"/>
      <c r="N62" s="203"/>
      <c r="O62" s="203"/>
      <c r="P62" s="203"/>
      <c r="Q62" s="203"/>
      <c r="R62" s="204"/>
      <c r="S62" s="202"/>
      <c r="T62" s="202"/>
      <c r="U62" s="202"/>
      <c r="V62" s="202"/>
      <c r="W62" s="205"/>
      <c r="Y62" s="156">
        <f t="shared" si="1"/>
        <v>0</v>
      </c>
      <c r="Z62" s="152">
        <f t="shared" si="2"/>
        <v>0</v>
      </c>
      <c r="AA62" s="152">
        <f t="shared" si="3"/>
        <v>0</v>
      </c>
      <c r="AB62" s="900">
        <f t="shared" si="4"/>
        <v>0</v>
      </c>
      <c r="AD62" s="156">
        <f t="shared" si="5"/>
        <v>0</v>
      </c>
      <c r="AE62" s="152">
        <f t="shared" si="6"/>
        <v>0</v>
      </c>
      <c r="AF62" s="152">
        <f t="shared" si="7"/>
        <v>0</v>
      </c>
      <c r="AG62" s="157">
        <f t="shared" si="8"/>
        <v>0</v>
      </c>
    </row>
    <row r="63" spans="1:33" x14ac:dyDescent="0.25">
      <c r="A63" s="147" t="str">
        <f>IF(ISBLANK('A1'!B63),"",IF(ISBLANK('A1'!D63),'A1'!A63&amp;"-"&amp;'A1'!B63,'A1'!A63&amp;"-"&amp;'A1'!B63&amp;"; "&amp;'A1'!D63))</f>
        <v/>
      </c>
      <c r="B63" s="978" t="str">
        <f>IF(ISBLANK('A1'!G63),"",'A1'!G63)</f>
        <v/>
      </c>
      <c r="C63" s="975" t="str">
        <f>IF(ISBLANK('A1'!H63),"",'A1'!H63)</f>
        <v/>
      </c>
      <c r="D63" s="263" t="str">
        <f>IF(ISBLANK('A2'!P63),"",'A2'!P63)</f>
        <v/>
      </c>
      <c r="E63" s="201"/>
      <c r="F63" s="202"/>
      <c r="G63" s="202"/>
      <c r="H63" s="202"/>
      <c r="I63" s="202"/>
      <c r="J63" s="202"/>
      <c r="K63" s="204"/>
      <c r="L63" s="478"/>
      <c r="M63" s="205"/>
      <c r="N63" s="203"/>
      <c r="O63" s="203"/>
      <c r="P63" s="203"/>
      <c r="Q63" s="203"/>
      <c r="R63" s="204"/>
      <c r="S63" s="202"/>
      <c r="T63" s="202"/>
      <c r="U63" s="202"/>
      <c r="V63" s="202"/>
      <c r="W63" s="205"/>
      <c r="Y63" s="156">
        <f t="shared" si="1"/>
        <v>0</v>
      </c>
      <c r="Z63" s="152">
        <f t="shared" si="2"/>
        <v>0</v>
      </c>
      <c r="AA63" s="152">
        <f t="shared" si="3"/>
        <v>0</v>
      </c>
      <c r="AB63" s="900">
        <f t="shared" si="4"/>
        <v>0</v>
      </c>
      <c r="AD63" s="156">
        <f t="shared" si="5"/>
        <v>0</v>
      </c>
      <c r="AE63" s="152">
        <f t="shared" si="6"/>
        <v>0</v>
      </c>
      <c r="AF63" s="152">
        <f t="shared" si="7"/>
        <v>0</v>
      </c>
      <c r="AG63" s="157">
        <f t="shared" si="8"/>
        <v>0</v>
      </c>
    </row>
    <row r="64" spans="1:33" x14ac:dyDescent="0.25">
      <c r="A64" s="147" t="str">
        <f>IF(ISBLANK('A1'!B64),"",IF(ISBLANK('A1'!D64),'A1'!A64&amp;"-"&amp;'A1'!B64,'A1'!A64&amp;"-"&amp;'A1'!B64&amp;"; "&amp;'A1'!D64))</f>
        <v/>
      </c>
      <c r="B64" s="978" t="str">
        <f>IF(ISBLANK('A1'!G64),"",'A1'!G64)</f>
        <v/>
      </c>
      <c r="C64" s="975" t="str">
        <f>IF(ISBLANK('A1'!H64),"",'A1'!H64)</f>
        <v/>
      </c>
      <c r="D64" s="263" t="str">
        <f>IF(ISBLANK('A2'!P64),"",'A2'!P64)</f>
        <v/>
      </c>
      <c r="E64" s="201"/>
      <c r="F64" s="202"/>
      <c r="G64" s="202"/>
      <c r="H64" s="202"/>
      <c r="I64" s="202"/>
      <c r="J64" s="202"/>
      <c r="K64" s="204"/>
      <c r="L64" s="478"/>
      <c r="M64" s="205"/>
      <c r="N64" s="203"/>
      <c r="O64" s="203"/>
      <c r="P64" s="203"/>
      <c r="Q64" s="203"/>
      <c r="R64" s="204"/>
      <c r="S64" s="202"/>
      <c r="T64" s="202"/>
      <c r="U64" s="202"/>
      <c r="V64" s="202"/>
      <c r="W64" s="205"/>
      <c r="Y64" s="156">
        <f t="shared" si="1"/>
        <v>0</v>
      </c>
      <c r="Z64" s="152">
        <f t="shared" si="2"/>
        <v>0</v>
      </c>
      <c r="AA64" s="152">
        <f t="shared" si="3"/>
        <v>0</v>
      </c>
      <c r="AB64" s="900">
        <f t="shared" si="4"/>
        <v>0</v>
      </c>
      <c r="AD64" s="156">
        <f t="shared" si="5"/>
        <v>0</v>
      </c>
      <c r="AE64" s="152">
        <f t="shared" si="6"/>
        <v>0</v>
      </c>
      <c r="AF64" s="152">
        <f t="shared" si="7"/>
        <v>0</v>
      </c>
      <c r="AG64" s="157">
        <f t="shared" si="8"/>
        <v>0</v>
      </c>
    </row>
    <row r="65" spans="1:33" x14ac:dyDescent="0.25">
      <c r="A65" s="147" t="str">
        <f>IF(ISBLANK('A1'!B65),"",IF(ISBLANK('A1'!D65),'A1'!A65&amp;"-"&amp;'A1'!B65,'A1'!A65&amp;"-"&amp;'A1'!B65&amp;"; "&amp;'A1'!D65))</f>
        <v/>
      </c>
      <c r="B65" s="978" t="str">
        <f>IF(ISBLANK('A1'!G65),"",'A1'!G65)</f>
        <v/>
      </c>
      <c r="C65" s="975" t="str">
        <f>IF(ISBLANK('A1'!H65),"",'A1'!H65)</f>
        <v/>
      </c>
      <c r="D65" s="263" t="str">
        <f>IF(ISBLANK('A2'!P65),"",'A2'!P65)</f>
        <v/>
      </c>
      <c r="E65" s="201"/>
      <c r="F65" s="202"/>
      <c r="G65" s="202"/>
      <c r="H65" s="202"/>
      <c r="I65" s="202"/>
      <c r="J65" s="202"/>
      <c r="K65" s="204"/>
      <c r="L65" s="478"/>
      <c r="M65" s="205"/>
      <c r="N65" s="203"/>
      <c r="O65" s="203"/>
      <c r="P65" s="203"/>
      <c r="Q65" s="203"/>
      <c r="R65" s="204"/>
      <c r="S65" s="202"/>
      <c r="T65" s="202"/>
      <c r="U65" s="202"/>
      <c r="V65" s="202"/>
      <c r="W65" s="205"/>
      <c r="Y65" s="156">
        <f t="shared" si="1"/>
        <v>0</v>
      </c>
      <c r="Z65" s="152">
        <f t="shared" si="2"/>
        <v>0</v>
      </c>
      <c r="AA65" s="152">
        <f t="shared" si="3"/>
        <v>0</v>
      </c>
      <c r="AB65" s="900">
        <f t="shared" si="4"/>
        <v>0</v>
      </c>
      <c r="AD65" s="156">
        <f t="shared" si="5"/>
        <v>0</v>
      </c>
      <c r="AE65" s="152">
        <f t="shared" si="6"/>
        <v>0</v>
      </c>
      <c r="AF65" s="152">
        <f t="shared" si="7"/>
        <v>0</v>
      </c>
      <c r="AG65" s="157">
        <f t="shared" si="8"/>
        <v>0</v>
      </c>
    </row>
    <row r="66" spans="1:33" x14ac:dyDescent="0.25">
      <c r="A66" s="147" t="str">
        <f>IF(ISBLANK('A1'!B66),"",IF(ISBLANK('A1'!D66),'A1'!A66&amp;"-"&amp;'A1'!B66,'A1'!A66&amp;"-"&amp;'A1'!B66&amp;"; "&amp;'A1'!D66))</f>
        <v/>
      </c>
      <c r="B66" s="978" t="str">
        <f>IF(ISBLANK('A1'!G66),"",'A1'!G66)</f>
        <v/>
      </c>
      <c r="C66" s="975" t="str">
        <f>IF(ISBLANK('A1'!H66),"",'A1'!H66)</f>
        <v/>
      </c>
      <c r="D66" s="263" t="str">
        <f>IF(ISBLANK('A2'!P66),"",'A2'!P66)</f>
        <v/>
      </c>
      <c r="E66" s="201"/>
      <c r="F66" s="202"/>
      <c r="G66" s="202"/>
      <c r="H66" s="202"/>
      <c r="I66" s="202"/>
      <c r="J66" s="202"/>
      <c r="K66" s="204"/>
      <c r="L66" s="478"/>
      <c r="M66" s="205"/>
      <c r="N66" s="203"/>
      <c r="O66" s="203"/>
      <c r="P66" s="203"/>
      <c r="Q66" s="203"/>
      <c r="R66" s="204"/>
      <c r="S66" s="202"/>
      <c r="T66" s="202"/>
      <c r="U66" s="202"/>
      <c r="V66" s="202"/>
      <c r="W66" s="205"/>
      <c r="Y66" s="156">
        <f t="shared" si="1"/>
        <v>0</v>
      </c>
      <c r="Z66" s="152">
        <f t="shared" si="2"/>
        <v>0</v>
      </c>
      <c r="AA66" s="152">
        <f t="shared" si="3"/>
        <v>0</v>
      </c>
      <c r="AB66" s="900">
        <f t="shared" si="4"/>
        <v>0</v>
      </c>
      <c r="AD66" s="156">
        <f t="shared" si="5"/>
        <v>0</v>
      </c>
      <c r="AE66" s="152">
        <f t="shared" si="6"/>
        <v>0</v>
      </c>
      <c r="AF66" s="152">
        <f t="shared" si="7"/>
        <v>0</v>
      </c>
      <c r="AG66" s="157">
        <f t="shared" si="8"/>
        <v>0</v>
      </c>
    </row>
    <row r="67" spans="1:33" x14ac:dyDescent="0.25">
      <c r="A67" s="147" t="str">
        <f>IF(ISBLANK('A1'!B67),"",IF(ISBLANK('A1'!D67),'A1'!A67&amp;"-"&amp;'A1'!B67,'A1'!A67&amp;"-"&amp;'A1'!B67&amp;"; "&amp;'A1'!D67))</f>
        <v/>
      </c>
      <c r="B67" s="978" t="str">
        <f>IF(ISBLANK('A1'!G67),"",'A1'!G67)</f>
        <v/>
      </c>
      <c r="C67" s="975" t="str">
        <f>IF(ISBLANK('A1'!H67),"",'A1'!H67)</f>
        <v/>
      </c>
      <c r="D67" s="263" t="str">
        <f>IF(ISBLANK('A2'!P67),"",'A2'!P67)</f>
        <v/>
      </c>
      <c r="E67" s="201"/>
      <c r="F67" s="202"/>
      <c r="G67" s="202"/>
      <c r="H67" s="202"/>
      <c r="I67" s="202"/>
      <c r="J67" s="202"/>
      <c r="K67" s="204"/>
      <c r="L67" s="478"/>
      <c r="M67" s="205"/>
      <c r="N67" s="203"/>
      <c r="O67" s="203"/>
      <c r="P67" s="203"/>
      <c r="Q67" s="203"/>
      <c r="R67" s="204"/>
      <c r="S67" s="202"/>
      <c r="T67" s="202"/>
      <c r="U67" s="202"/>
      <c r="V67" s="202"/>
      <c r="W67" s="205"/>
      <c r="Y67" s="156">
        <f t="shared" si="1"/>
        <v>0</v>
      </c>
      <c r="Z67" s="152">
        <f t="shared" si="2"/>
        <v>0</v>
      </c>
      <c r="AA67" s="152">
        <f t="shared" si="3"/>
        <v>0</v>
      </c>
      <c r="AB67" s="900">
        <f t="shared" si="4"/>
        <v>0</v>
      </c>
      <c r="AD67" s="156">
        <f t="shared" si="5"/>
        <v>0</v>
      </c>
      <c r="AE67" s="152">
        <f t="shared" si="6"/>
        <v>0</v>
      </c>
      <c r="AF67" s="152">
        <f t="shared" si="7"/>
        <v>0</v>
      </c>
      <c r="AG67" s="157">
        <f t="shared" si="8"/>
        <v>0</v>
      </c>
    </row>
    <row r="68" spans="1:33" x14ac:dyDescent="0.25">
      <c r="A68" s="147" t="str">
        <f>IF(ISBLANK('A1'!B68),"",IF(ISBLANK('A1'!D68),'A1'!A68&amp;"-"&amp;'A1'!B68,'A1'!A68&amp;"-"&amp;'A1'!B68&amp;"; "&amp;'A1'!D68))</f>
        <v/>
      </c>
      <c r="B68" s="978" t="str">
        <f>IF(ISBLANK('A1'!G68),"",'A1'!G68)</f>
        <v/>
      </c>
      <c r="C68" s="975" t="str">
        <f>IF(ISBLANK('A1'!H68),"",'A1'!H68)</f>
        <v/>
      </c>
      <c r="D68" s="263" t="str">
        <f>IF(ISBLANK('A2'!P68),"",'A2'!P68)</f>
        <v/>
      </c>
      <c r="E68" s="201"/>
      <c r="F68" s="202"/>
      <c r="G68" s="202"/>
      <c r="H68" s="202"/>
      <c r="I68" s="202"/>
      <c r="J68" s="202"/>
      <c r="K68" s="204"/>
      <c r="L68" s="478"/>
      <c r="M68" s="205"/>
      <c r="N68" s="203"/>
      <c r="O68" s="203"/>
      <c r="P68" s="203"/>
      <c r="Q68" s="203"/>
      <c r="R68" s="204"/>
      <c r="S68" s="202"/>
      <c r="T68" s="202"/>
      <c r="U68" s="202"/>
      <c r="V68" s="202"/>
      <c r="W68" s="205"/>
      <c r="Y68" s="156">
        <f t="shared" si="1"/>
        <v>0</v>
      </c>
      <c r="Z68" s="152">
        <f t="shared" si="2"/>
        <v>0</v>
      </c>
      <c r="AA68" s="152">
        <f t="shared" si="3"/>
        <v>0</v>
      </c>
      <c r="AB68" s="900">
        <f t="shared" si="4"/>
        <v>0</v>
      </c>
      <c r="AD68" s="156">
        <f t="shared" si="5"/>
        <v>0</v>
      </c>
      <c r="AE68" s="152">
        <f t="shared" si="6"/>
        <v>0</v>
      </c>
      <c r="AF68" s="152">
        <f t="shared" si="7"/>
        <v>0</v>
      </c>
      <c r="AG68" s="157">
        <f t="shared" si="8"/>
        <v>0</v>
      </c>
    </row>
    <row r="69" spans="1:33" x14ac:dyDescent="0.25">
      <c r="A69" s="147" t="str">
        <f>IF(ISBLANK('A1'!B69),"",IF(ISBLANK('A1'!D69),'A1'!A69&amp;"-"&amp;'A1'!B69,'A1'!A69&amp;"-"&amp;'A1'!B69&amp;"; "&amp;'A1'!D69))</f>
        <v/>
      </c>
      <c r="B69" s="978" t="str">
        <f>IF(ISBLANK('A1'!G69),"",'A1'!G69)</f>
        <v/>
      </c>
      <c r="C69" s="975" t="str">
        <f>IF(ISBLANK('A1'!H69),"",'A1'!H69)</f>
        <v/>
      </c>
      <c r="D69" s="263" t="str">
        <f>IF(ISBLANK('A2'!P69),"",'A2'!P69)</f>
        <v/>
      </c>
      <c r="E69" s="201"/>
      <c r="F69" s="202"/>
      <c r="G69" s="202"/>
      <c r="H69" s="202"/>
      <c r="I69" s="202"/>
      <c r="J69" s="202"/>
      <c r="K69" s="204"/>
      <c r="L69" s="478"/>
      <c r="M69" s="205"/>
      <c r="N69" s="203"/>
      <c r="O69" s="203"/>
      <c r="P69" s="203"/>
      <c r="Q69" s="203"/>
      <c r="R69" s="204"/>
      <c r="S69" s="202"/>
      <c r="T69" s="202"/>
      <c r="U69" s="202"/>
      <c r="V69" s="202"/>
      <c r="W69" s="205"/>
      <c r="Y69" s="156">
        <f t="shared" si="1"/>
        <v>0</v>
      </c>
      <c r="Z69" s="152">
        <f t="shared" si="2"/>
        <v>0</v>
      </c>
      <c r="AA69" s="152">
        <f t="shared" si="3"/>
        <v>0</v>
      </c>
      <c r="AB69" s="900">
        <f t="shared" si="4"/>
        <v>0</v>
      </c>
      <c r="AD69" s="156">
        <f t="shared" si="5"/>
        <v>0</v>
      </c>
      <c r="AE69" s="152">
        <f t="shared" si="6"/>
        <v>0</v>
      </c>
      <c r="AF69" s="152">
        <f t="shared" si="7"/>
        <v>0</v>
      </c>
      <c r="AG69" s="157">
        <f t="shared" si="8"/>
        <v>0</v>
      </c>
    </row>
    <row r="70" spans="1:33" x14ac:dyDescent="0.25">
      <c r="A70" s="147" t="str">
        <f>IF(ISBLANK('A1'!B70),"",IF(ISBLANK('A1'!D70),'A1'!A70&amp;"-"&amp;'A1'!B70,'A1'!A70&amp;"-"&amp;'A1'!B70&amp;"; "&amp;'A1'!D70))</f>
        <v/>
      </c>
      <c r="B70" s="978" t="str">
        <f>IF(ISBLANK('A1'!G70),"",'A1'!G70)</f>
        <v/>
      </c>
      <c r="C70" s="975" t="str">
        <f>IF(ISBLANK('A1'!H70),"",'A1'!H70)</f>
        <v/>
      </c>
      <c r="D70" s="263" t="str">
        <f>IF(ISBLANK('A2'!P70),"",'A2'!P70)</f>
        <v/>
      </c>
      <c r="E70" s="201"/>
      <c r="F70" s="202"/>
      <c r="G70" s="202"/>
      <c r="H70" s="202"/>
      <c r="I70" s="202"/>
      <c r="J70" s="202"/>
      <c r="K70" s="204"/>
      <c r="L70" s="478"/>
      <c r="M70" s="205"/>
      <c r="N70" s="203"/>
      <c r="O70" s="203"/>
      <c r="P70" s="203"/>
      <c r="Q70" s="203"/>
      <c r="R70" s="204"/>
      <c r="S70" s="202"/>
      <c r="T70" s="202"/>
      <c r="U70" s="202"/>
      <c r="V70" s="202"/>
      <c r="W70" s="205"/>
      <c r="Y70" s="156">
        <f t="shared" si="1"/>
        <v>0</v>
      </c>
      <c r="Z70" s="152">
        <f t="shared" si="2"/>
        <v>0</v>
      </c>
      <c r="AA70" s="152">
        <f t="shared" si="3"/>
        <v>0</v>
      </c>
      <c r="AB70" s="900">
        <f t="shared" si="4"/>
        <v>0</v>
      </c>
      <c r="AD70" s="156">
        <f t="shared" si="5"/>
        <v>0</v>
      </c>
      <c r="AE70" s="152">
        <f t="shared" si="6"/>
        <v>0</v>
      </c>
      <c r="AF70" s="152">
        <f t="shared" si="7"/>
        <v>0</v>
      </c>
      <c r="AG70" s="157">
        <f t="shared" si="8"/>
        <v>0</v>
      </c>
    </row>
    <row r="71" spans="1:33" x14ac:dyDescent="0.25">
      <c r="A71" s="147" t="str">
        <f>IF(ISBLANK('A1'!B71),"",IF(ISBLANK('A1'!D71),'A1'!A71&amp;"-"&amp;'A1'!B71,'A1'!A71&amp;"-"&amp;'A1'!B71&amp;"; "&amp;'A1'!D71))</f>
        <v/>
      </c>
      <c r="B71" s="978" t="str">
        <f>IF(ISBLANK('A1'!G71),"",'A1'!G71)</f>
        <v/>
      </c>
      <c r="C71" s="975" t="str">
        <f>IF(ISBLANK('A1'!H71),"",'A1'!H71)</f>
        <v/>
      </c>
      <c r="D71" s="263" t="str">
        <f>IF(ISBLANK('A2'!P71),"",'A2'!P71)</f>
        <v/>
      </c>
      <c r="E71" s="201"/>
      <c r="F71" s="202"/>
      <c r="G71" s="202"/>
      <c r="H71" s="202"/>
      <c r="I71" s="202"/>
      <c r="J71" s="202"/>
      <c r="K71" s="204"/>
      <c r="L71" s="478"/>
      <c r="M71" s="205"/>
      <c r="N71" s="203"/>
      <c r="O71" s="203"/>
      <c r="P71" s="203"/>
      <c r="Q71" s="203"/>
      <c r="R71" s="204"/>
      <c r="S71" s="202"/>
      <c r="T71" s="202"/>
      <c r="U71" s="202"/>
      <c r="V71" s="202"/>
      <c r="W71" s="205"/>
      <c r="Y71" s="156">
        <f t="shared" si="1"/>
        <v>0</v>
      </c>
      <c r="Z71" s="152">
        <f t="shared" si="2"/>
        <v>0</v>
      </c>
      <c r="AA71" s="152">
        <f t="shared" si="3"/>
        <v>0</v>
      </c>
      <c r="AB71" s="900">
        <f t="shared" si="4"/>
        <v>0</v>
      </c>
      <c r="AD71" s="156">
        <f t="shared" si="5"/>
        <v>0</v>
      </c>
      <c r="AE71" s="152">
        <f t="shared" si="6"/>
        <v>0</v>
      </c>
      <c r="AF71" s="152">
        <f t="shared" si="7"/>
        <v>0</v>
      </c>
      <c r="AG71" s="157">
        <f t="shared" si="8"/>
        <v>0</v>
      </c>
    </row>
    <row r="72" spans="1:33" x14ac:dyDescent="0.25">
      <c r="A72" s="147" t="str">
        <f>IF(ISBLANK('A1'!B72),"",IF(ISBLANK('A1'!D72),'A1'!A72&amp;"-"&amp;'A1'!B72,'A1'!A72&amp;"-"&amp;'A1'!B72&amp;"; "&amp;'A1'!D72))</f>
        <v/>
      </c>
      <c r="B72" s="978" t="str">
        <f>IF(ISBLANK('A1'!G72),"",'A1'!G72)</f>
        <v/>
      </c>
      <c r="C72" s="975" t="str">
        <f>IF(ISBLANK('A1'!H72),"",'A1'!H72)</f>
        <v/>
      </c>
      <c r="D72" s="263" t="str">
        <f>IF(ISBLANK('A2'!P72),"",'A2'!P72)</f>
        <v/>
      </c>
      <c r="E72" s="201"/>
      <c r="F72" s="202"/>
      <c r="G72" s="202"/>
      <c r="H72" s="202"/>
      <c r="I72" s="202"/>
      <c r="J72" s="202"/>
      <c r="K72" s="204"/>
      <c r="L72" s="478"/>
      <c r="M72" s="205"/>
      <c r="N72" s="203"/>
      <c r="O72" s="203"/>
      <c r="P72" s="203"/>
      <c r="Q72" s="203"/>
      <c r="R72" s="204"/>
      <c r="S72" s="202"/>
      <c r="T72" s="202"/>
      <c r="U72" s="202"/>
      <c r="V72" s="202"/>
      <c r="W72" s="205"/>
      <c r="Y72" s="156">
        <f t="shared" si="1"/>
        <v>0</v>
      </c>
      <c r="Z72" s="152">
        <f t="shared" si="2"/>
        <v>0</v>
      </c>
      <c r="AA72" s="152">
        <f t="shared" si="3"/>
        <v>0</v>
      </c>
      <c r="AB72" s="900">
        <f t="shared" si="4"/>
        <v>0</v>
      </c>
      <c r="AD72" s="156">
        <f t="shared" si="5"/>
        <v>0</v>
      </c>
      <c r="AE72" s="152">
        <f t="shared" si="6"/>
        <v>0</v>
      </c>
      <c r="AF72" s="152">
        <f t="shared" si="7"/>
        <v>0</v>
      </c>
      <c r="AG72" s="157">
        <f t="shared" si="8"/>
        <v>0</v>
      </c>
    </row>
    <row r="73" spans="1:33" x14ac:dyDescent="0.25">
      <c r="A73" s="147" t="str">
        <f>IF(ISBLANK('A1'!B73),"",IF(ISBLANK('A1'!D73),'A1'!A73&amp;"-"&amp;'A1'!B73,'A1'!A73&amp;"-"&amp;'A1'!B73&amp;"; "&amp;'A1'!D73))</f>
        <v/>
      </c>
      <c r="B73" s="978" t="str">
        <f>IF(ISBLANK('A1'!G73),"",'A1'!G73)</f>
        <v/>
      </c>
      <c r="C73" s="975" t="str">
        <f>IF(ISBLANK('A1'!H73),"",'A1'!H73)</f>
        <v/>
      </c>
      <c r="D73" s="263" t="str">
        <f>IF(ISBLANK('A2'!P73),"",'A2'!P73)</f>
        <v/>
      </c>
      <c r="E73" s="201"/>
      <c r="F73" s="202"/>
      <c r="G73" s="202"/>
      <c r="H73" s="202"/>
      <c r="I73" s="202"/>
      <c r="J73" s="202"/>
      <c r="K73" s="204"/>
      <c r="L73" s="478"/>
      <c r="M73" s="205"/>
      <c r="N73" s="203"/>
      <c r="O73" s="203"/>
      <c r="P73" s="203"/>
      <c r="Q73" s="203"/>
      <c r="R73" s="204"/>
      <c r="S73" s="202"/>
      <c r="T73" s="202"/>
      <c r="U73" s="202"/>
      <c r="V73" s="202"/>
      <c r="W73" s="205"/>
      <c r="Y73" s="156">
        <f t="shared" si="1"/>
        <v>0</v>
      </c>
      <c r="Z73" s="152">
        <f t="shared" si="2"/>
        <v>0</v>
      </c>
      <c r="AA73" s="152">
        <f t="shared" si="3"/>
        <v>0</v>
      </c>
      <c r="AB73" s="900">
        <f t="shared" si="4"/>
        <v>0</v>
      </c>
      <c r="AD73" s="156">
        <f t="shared" si="5"/>
        <v>0</v>
      </c>
      <c r="AE73" s="152">
        <f t="shared" si="6"/>
        <v>0</v>
      </c>
      <c r="AF73" s="152">
        <f t="shared" si="7"/>
        <v>0</v>
      </c>
      <c r="AG73" s="157">
        <f t="shared" si="8"/>
        <v>0</v>
      </c>
    </row>
    <row r="74" spans="1:33" x14ac:dyDescent="0.25">
      <c r="A74" s="147" t="str">
        <f>IF(ISBLANK('A1'!B74),"",IF(ISBLANK('A1'!D74),'A1'!A74&amp;"-"&amp;'A1'!B74,'A1'!A74&amp;"-"&amp;'A1'!B74&amp;"; "&amp;'A1'!D74))</f>
        <v/>
      </c>
      <c r="B74" s="978" t="str">
        <f>IF(ISBLANK('A1'!G74),"",'A1'!G74)</f>
        <v/>
      </c>
      <c r="C74" s="975" t="str">
        <f>IF(ISBLANK('A1'!H74),"",'A1'!H74)</f>
        <v/>
      </c>
      <c r="D74" s="263" t="str">
        <f>IF(ISBLANK('A2'!P74),"",'A2'!P74)</f>
        <v/>
      </c>
      <c r="E74" s="201"/>
      <c r="F74" s="202"/>
      <c r="G74" s="202"/>
      <c r="H74" s="202"/>
      <c r="I74" s="202"/>
      <c r="J74" s="202"/>
      <c r="K74" s="204"/>
      <c r="L74" s="478"/>
      <c r="M74" s="205"/>
      <c r="N74" s="203"/>
      <c r="O74" s="203"/>
      <c r="P74" s="203"/>
      <c r="Q74" s="203"/>
      <c r="R74" s="204"/>
      <c r="S74" s="202"/>
      <c r="T74" s="202"/>
      <c r="U74" s="202"/>
      <c r="V74" s="202"/>
      <c r="W74" s="205"/>
      <c r="Y74" s="156">
        <f t="shared" si="1"/>
        <v>0</v>
      </c>
      <c r="Z74" s="152">
        <f t="shared" si="2"/>
        <v>0</v>
      </c>
      <c r="AA74" s="152">
        <f t="shared" si="3"/>
        <v>0</v>
      </c>
      <c r="AB74" s="900">
        <f t="shared" si="4"/>
        <v>0</v>
      </c>
      <c r="AD74" s="156">
        <f t="shared" si="5"/>
        <v>0</v>
      </c>
      <c r="AE74" s="152">
        <f t="shared" si="6"/>
        <v>0</v>
      </c>
      <c r="AF74" s="152">
        <f t="shared" si="7"/>
        <v>0</v>
      </c>
      <c r="AG74" s="157">
        <f t="shared" si="8"/>
        <v>0</v>
      </c>
    </row>
    <row r="75" spans="1:33" x14ac:dyDescent="0.25">
      <c r="A75" s="147" t="str">
        <f>IF(ISBLANK('A1'!B75),"",IF(ISBLANK('A1'!D75),'A1'!A75&amp;"-"&amp;'A1'!B75,'A1'!A75&amp;"-"&amp;'A1'!B75&amp;"; "&amp;'A1'!D75))</f>
        <v/>
      </c>
      <c r="B75" s="978" t="str">
        <f>IF(ISBLANK('A1'!G75),"",'A1'!G75)</f>
        <v/>
      </c>
      <c r="C75" s="975" t="str">
        <f>IF(ISBLANK('A1'!H75),"",'A1'!H75)</f>
        <v/>
      </c>
      <c r="D75" s="263" t="str">
        <f>IF(ISBLANK('A2'!P75),"",'A2'!P75)</f>
        <v/>
      </c>
      <c r="E75" s="201"/>
      <c r="F75" s="202"/>
      <c r="G75" s="202"/>
      <c r="H75" s="202"/>
      <c r="I75" s="202"/>
      <c r="J75" s="202"/>
      <c r="K75" s="204"/>
      <c r="L75" s="478"/>
      <c r="M75" s="205"/>
      <c r="N75" s="203"/>
      <c r="O75" s="203"/>
      <c r="P75" s="203"/>
      <c r="Q75" s="203"/>
      <c r="R75" s="204"/>
      <c r="S75" s="202"/>
      <c r="T75" s="202"/>
      <c r="U75" s="202"/>
      <c r="V75" s="202"/>
      <c r="W75" s="205"/>
      <c r="Y75" s="156">
        <f t="shared" si="1"/>
        <v>0</v>
      </c>
      <c r="Z75" s="152">
        <f t="shared" si="2"/>
        <v>0</v>
      </c>
      <c r="AA75" s="152">
        <f t="shared" si="3"/>
        <v>0</v>
      </c>
      <c r="AB75" s="900">
        <f t="shared" si="4"/>
        <v>0</v>
      </c>
      <c r="AD75" s="156">
        <f t="shared" si="5"/>
        <v>0</v>
      </c>
      <c r="AE75" s="152">
        <f t="shared" si="6"/>
        <v>0</v>
      </c>
      <c r="AF75" s="152">
        <f t="shared" si="7"/>
        <v>0</v>
      </c>
      <c r="AG75" s="157">
        <f t="shared" si="8"/>
        <v>0</v>
      </c>
    </row>
    <row r="76" spans="1:33" x14ac:dyDescent="0.25">
      <c r="A76" s="147" t="str">
        <f>IF(ISBLANK('A1'!B76),"",IF(ISBLANK('A1'!D76),'A1'!A76&amp;"-"&amp;'A1'!B76,'A1'!A76&amp;"-"&amp;'A1'!B76&amp;"; "&amp;'A1'!D76))</f>
        <v/>
      </c>
      <c r="B76" s="978" t="str">
        <f>IF(ISBLANK('A1'!G76),"",'A1'!G76)</f>
        <v/>
      </c>
      <c r="C76" s="975" t="str">
        <f>IF(ISBLANK('A1'!H76),"",'A1'!H76)</f>
        <v/>
      </c>
      <c r="D76" s="263" t="str">
        <f>IF(ISBLANK('A2'!P76),"",'A2'!P76)</f>
        <v/>
      </c>
      <c r="E76" s="201"/>
      <c r="F76" s="202"/>
      <c r="G76" s="202"/>
      <c r="H76" s="202"/>
      <c r="I76" s="202"/>
      <c r="J76" s="202"/>
      <c r="K76" s="204"/>
      <c r="L76" s="478"/>
      <c r="M76" s="205"/>
      <c r="N76" s="203"/>
      <c r="O76" s="203"/>
      <c r="P76" s="203"/>
      <c r="Q76" s="203"/>
      <c r="R76" s="204"/>
      <c r="S76" s="202"/>
      <c r="T76" s="202"/>
      <c r="U76" s="202"/>
      <c r="V76" s="202"/>
      <c r="W76" s="205"/>
      <c r="Y76" s="156">
        <f t="shared" si="1"/>
        <v>0</v>
      </c>
      <c r="Z76" s="152">
        <f t="shared" si="2"/>
        <v>0</v>
      </c>
      <c r="AA76" s="152">
        <f t="shared" si="3"/>
        <v>0</v>
      </c>
      <c r="AB76" s="900">
        <f t="shared" si="4"/>
        <v>0</v>
      </c>
      <c r="AD76" s="156">
        <f t="shared" si="5"/>
        <v>0</v>
      </c>
      <c r="AE76" s="152">
        <f t="shared" si="6"/>
        <v>0</v>
      </c>
      <c r="AF76" s="152">
        <f t="shared" si="7"/>
        <v>0</v>
      </c>
      <c r="AG76" s="157">
        <f t="shared" si="8"/>
        <v>0</v>
      </c>
    </row>
    <row r="77" spans="1:33" x14ac:dyDescent="0.25">
      <c r="A77" s="147" t="str">
        <f>IF(ISBLANK('A1'!B77),"",IF(ISBLANK('A1'!D77),'A1'!A77&amp;"-"&amp;'A1'!B77,'A1'!A77&amp;"-"&amp;'A1'!B77&amp;"; "&amp;'A1'!D77))</f>
        <v/>
      </c>
      <c r="B77" s="978" t="str">
        <f>IF(ISBLANK('A1'!G77),"",'A1'!G77)</f>
        <v/>
      </c>
      <c r="C77" s="975" t="str">
        <f>IF(ISBLANK('A1'!H77),"",'A1'!H77)</f>
        <v/>
      </c>
      <c r="D77" s="263" t="str">
        <f>IF(ISBLANK('A2'!P77),"",'A2'!P77)</f>
        <v/>
      </c>
      <c r="E77" s="201"/>
      <c r="F77" s="202"/>
      <c r="G77" s="202"/>
      <c r="H77" s="202"/>
      <c r="I77" s="202"/>
      <c r="J77" s="202"/>
      <c r="K77" s="204"/>
      <c r="L77" s="478"/>
      <c r="M77" s="205"/>
      <c r="N77" s="203"/>
      <c r="O77" s="203"/>
      <c r="P77" s="203"/>
      <c r="Q77" s="203"/>
      <c r="R77" s="204"/>
      <c r="S77" s="202"/>
      <c r="T77" s="202"/>
      <c r="U77" s="202"/>
      <c r="V77" s="202"/>
      <c r="W77" s="205"/>
      <c r="Y77" s="156">
        <f t="shared" si="1"/>
        <v>0</v>
      </c>
      <c r="Z77" s="152">
        <f t="shared" si="2"/>
        <v>0</v>
      </c>
      <c r="AA77" s="152">
        <f t="shared" si="3"/>
        <v>0</v>
      </c>
      <c r="AB77" s="900">
        <f t="shared" si="4"/>
        <v>0</v>
      </c>
      <c r="AD77" s="156">
        <f t="shared" si="5"/>
        <v>0</v>
      </c>
      <c r="AE77" s="152">
        <f t="shared" si="6"/>
        <v>0</v>
      </c>
      <c r="AF77" s="152">
        <f t="shared" si="7"/>
        <v>0</v>
      </c>
      <c r="AG77" s="157">
        <f t="shared" si="8"/>
        <v>0</v>
      </c>
    </row>
    <row r="78" spans="1:33" x14ac:dyDescent="0.25">
      <c r="A78" s="147" t="str">
        <f>IF(ISBLANK('A1'!B78),"",IF(ISBLANK('A1'!D78),'A1'!A78&amp;"-"&amp;'A1'!B78,'A1'!A78&amp;"-"&amp;'A1'!B78&amp;"; "&amp;'A1'!D78))</f>
        <v/>
      </c>
      <c r="B78" s="978" t="str">
        <f>IF(ISBLANK('A1'!G78),"",'A1'!G78)</f>
        <v/>
      </c>
      <c r="C78" s="975" t="str">
        <f>IF(ISBLANK('A1'!H78),"",'A1'!H78)</f>
        <v/>
      </c>
      <c r="D78" s="263" t="str">
        <f>IF(ISBLANK('A2'!P78),"",'A2'!P78)</f>
        <v/>
      </c>
      <c r="E78" s="201"/>
      <c r="F78" s="202"/>
      <c r="G78" s="202"/>
      <c r="H78" s="202"/>
      <c r="I78" s="202"/>
      <c r="J78" s="202"/>
      <c r="K78" s="204"/>
      <c r="L78" s="478"/>
      <c r="M78" s="205"/>
      <c r="N78" s="203"/>
      <c r="O78" s="203"/>
      <c r="P78" s="203"/>
      <c r="Q78" s="203"/>
      <c r="R78" s="204"/>
      <c r="S78" s="202"/>
      <c r="T78" s="202"/>
      <c r="U78" s="202"/>
      <c r="V78" s="202"/>
      <c r="W78" s="205"/>
      <c r="Y78" s="156">
        <f t="shared" si="1"/>
        <v>0</v>
      </c>
      <c r="Z78" s="152">
        <f t="shared" si="2"/>
        <v>0</v>
      </c>
      <c r="AA78" s="152">
        <f t="shared" si="3"/>
        <v>0</v>
      </c>
      <c r="AB78" s="900">
        <f t="shared" si="4"/>
        <v>0</v>
      </c>
      <c r="AD78" s="156">
        <f t="shared" si="5"/>
        <v>0</v>
      </c>
      <c r="AE78" s="152">
        <f t="shared" si="6"/>
        <v>0</v>
      </c>
      <c r="AF78" s="152">
        <f t="shared" si="7"/>
        <v>0</v>
      </c>
      <c r="AG78" s="157">
        <f t="shared" si="8"/>
        <v>0</v>
      </c>
    </row>
    <row r="79" spans="1:33" x14ac:dyDescent="0.25">
      <c r="A79" s="147" t="str">
        <f>IF(ISBLANK('A1'!B79),"",IF(ISBLANK('A1'!D79),'A1'!A79&amp;"-"&amp;'A1'!B79,'A1'!A79&amp;"-"&amp;'A1'!B79&amp;"; "&amp;'A1'!D79))</f>
        <v/>
      </c>
      <c r="B79" s="978" t="str">
        <f>IF(ISBLANK('A1'!G79),"",'A1'!G79)</f>
        <v/>
      </c>
      <c r="C79" s="975" t="str">
        <f>IF(ISBLANK('A1'!H79),"",'A1'!H79)</f>
        <v/>
      </c>
      <c r="D79" s="263" t="str">
        <f>IF(ISBLANK('A2'!P79),"",'A2'!P79)</f>
        <v/>
      </c>
      <c r="E79" s="201"/>
      <c r="F79" s="202"/>
      <c r="G79" s="202"/>
      <c r="H79" s="202"/>
      <c r="I79" s="202"/>
      <c r="J79" s="202"/>
      <c r="K79" s="204"/>
      <c r="L79" s="478"/>
      <c r="M79" s="205"/>
      <c r="N79" s="203"/>
      <c r="O79" s="203"/>
      <c r="P79" s="203"/>
      <c r="Q79" s="203"/>
      <c r="R79" s="204"/>
      <c r="S79" s="202"/>
      <c r="T79" s="202"/>
      <c r="U79" s="202"/>
      <c r="V79" s="202"/>
      <c r="W79" s="205"/>
      <c r="Y79" s="156">
        <f t="shared" si="1"/>
        <v>0</v>
      </c>
      <c r="Z79" s="152">
        <f t="shared" si="2"/>
        <v>0</v>
      </c>
      <c r="AA79" s="152">
        <f t="shared" si="3"/>
        <v>0</v>
      </c>
      <c r="AB79" s="900">
        <f t="shared" si="4"/>
        <v>0</v>
      </c>
      <c r="AD79" s="156">
        <f t="shared" si="5"/>
        <v>0</v>
      </c>
      <c r="AE79" s="152">
        <f t="shared" si="6"/>
        <v>0</v>
      </c>
      <c r="AF79" s="152">
        <f t="shared" si="7"/>
        <v>0</v>
      </c>
      <c r="AG79" s="157">
        <f t="shared" si="8"/>
        <v>0</v>
      </c>
    </row>
    <row r="80" spans="1:33" x14ac:dyDescent="0.25">
      <c r="A80" s="147" t="str">
        <f>IF(ISBLANK('A1'!B80),"",IF(ISBLANK('A1'!D80),'A1'!A80&amp;"-"&amp;'A1'!B80,'A1'!A80&amp;"-"&amp;'A1'!B80&amp;"; "&amp;'A1'!D80))</f>
        <v/>
      </c>
      <c r="B80" s="978" t="str">
        <f>IF(ISBLANK('A1'!G80),"",'A1'!G80)</f>
        <v/>
      </c>
      <c r="C80" s="975" t="str">
        <f>IF(ISBLANK('A1'!H80),"",'A1'!H80)</f>
        <v/>
      </c>
      <c r="D80" s="263" t="str">
        <f>IF(ISBLANK('A2'!P80),"",'A2'!P80)</f>
        <v/>
      </c>
      <c r="E80" s="201"/>
      <c r="F80" s="202"/>
      <c r="G80" s="202"/>
      <c r="H80" s="202"/>
      <c r="I80" s="202"/>
      <c r="J80" s="202"/>
      <c r="K80" s="204"/>
      <c r="L80" s="478"/>
      <c r="M80" s="205"/>
      <c r="N80" s="203"/>
      <c r="O80" s="203"/>
      <c r="P80" s="203"/>
      <c r="Q80" s="203"/>
      <c r="R80" s="204"/>
      <c r="S80" s="202"/>
      <c r="T80" s="202"/>
      <c r="U80" s="202"/>
      <c r="V80" s="202"/>
      <c r="W80" s="205"/>
      <c r="Y80" s="156">
        <f t="shared" si="1"/>
        <v>0</v>
      </c>
      <c r="Z80" s="152">
        <f t="shared" si="2"/>
        <v>0</v>
      </c>
      <c r="AA80" s="152">
        <f t="shared" si="3"/>
        <v>0</v>
      </c>
      <c r="AB80" s="900">
        <f t="shared" si="4"/>
        <v>0</v>
      </c>
      <c r="AD80" s="156">
        <f t="shared" si="5"/>
        <v>0</v>
      </c>
      <c r="AE80" s="152">
        <f t="shared" si="6"/>
        <v>0</v>
      </c>
      <c r="AF80" s="152">
        <f t="shared" si="7"/>
        <v>0</v>
      </c>
      <c r="AG80" s="157">
        <f t="shared" si="8"/>
        <v>0</v>
      </c>
    </row>
    <row r="81" spans="1:33" x14ac:dyDescent="0.25">
      <c r="A81" s="147" t="str">
        <f>IF(ISBLANK('A1'!B81),"",IF(ISBLANK('A1'!D81),'A1'!A81&amp;"-"&amp;'A1'!B81,'A1'!A81&amp;"-"&amp;'A1'!B81&amp;"; "&amp;'A1'!D81))</f>
        <v/>
      </c>
      <c r="B81" s="978" t="str">
        <f>IF(ISBLANK('A1'!G81),"",'A1'!G81)</f>
        <v/>
      </c>
      <c r="C81" s="975" t="str">
        <f>IF(ISBLANK('A1'!H81),"",'A1'!H81)</f>
        <v/>
      </c>
      <c r="D81" s="263" t="str">
        <f>IF(ISBLANK('A2'!P81),"",'A2'!P81)</f>
        <v/>
      </c>
      <c r="E81" s="201"/>
      <c r="F81" s="202"/>
      <c r="G81" s="202"/>
      <c r="H81" s="202"/>
      <c r="I81" s="202"/>
      <c r="J81" s="202"/>
      <c r="K81" s="204"/>
      <c r="L81" s="478"/>
      <c r="M81" s="205"/>
      <c r="N81" s="203"/>
      <c r="O81" s="203"/>
      <c r="P81" s="203"/>
      <c r="Q81" s="203"/>
      <c r="R81" s="204"/>
      <c r="S81" s="202"/>
      <c r="T81" s="202"/>
      <c r="U81" s="202"/>
      <c r="V81" s="202"/>
      <c r="W81" s="205"/>
      <c r="Y81" s="156">
        <f t="shared" si="1"/>
        <v>0</v>
      </c>
      <c r="Z81" s="152">
        <f t="shared" si="2"/>
        <v>0</v>
      </c>
      <c r="AA81" s="152">
        <f t="shared" si="3"/>
        <v>0</v>
      </c>
      <c r="AB81" s="900">
        <f t="shared" si="4"/>
        <v>0</v>
      </c>
      <c r="AD81" s="156">
        <f t="shared" si="5"/>
        <v>0</v>
      </c>
      <c r="AE81" s="152">
        <f t="shared" si="6"/>
        <v>0</v>
      </c>
      <c r="AF81" s="152">
        <f t="shared" si="7"/>
        <v>0</v>
      </c>
      <c r="AG81" s="157">
        <f t="shared" si="8"/>
        <v>0</v>
      </c>
    </row>
    <row r="82" spans="1:33" x14ac:dyDescent="0.25">
      <c r="A82" s="147" t="str">
        <f>IF(ISBLANK('A1'!B82),"",IF(ISBLANK('A1'!D82),'A1'!A82&amp;"-"&amp;'A1'!B82,'A1'!A82&amp;"-"&amp;'A1'!B82&amp;"; "&amp;'A1'!D82))</f>
        <v/>
      </c>
      <c r="B82" s="978" t="str">
        <f>IF(ISBLANK('A1'!G82),"",'A1'!G82)</f>
        <v/>
      </c>
      <c r="C82" s="975" t="str">
        <f>IF(ISBLANK('A1'!H82),"",'A1'!H82)</f>
        <v/>
      </c>
      <c r="D82" s="263" t="str">
        <f>IF(ISBLANK('A2'!P82),"",'A2'!P82)</f>
        <v/>
      </c>
      <c r="E82" s="201"/>
      <c r="F82" s="202"/>
      <c r="G82" s="202"/>
      <c r="H82" s="202"/>
      <c r="I82" s="202"/>
      <c r="J82" s="202"/>
      <c r="K82" s="204"/>
      <c r="L82" s="478"/>
      <c r="M82" s="205"/>
      <c r="N82" s="203"/>
      <c r="O82" s="203"/>
      <c r="P82" s="203"/>
      <c r="Q82" s="203"/>
      <c r="R82" s="204"/>
      <c r="S82" s="202"/>
      <c r="T82" s="202"/>
      <c r="U82" s="202"/>
      <c r="V82" s="202"/>
      <c r="W82" s="205"/>
      <c r="Y82" s="156">
        <f t="shared" ref="Y82:Y145" si="9">SUM(E82:J82)</f>
        <v>0</v>
      </c>
      <c r="Z82" s="152">
        <f t="shared" ref="Z82:Z145" si="10">SUM(K82:M82)</f>
        <v>0</v>
      </c>
      <c r="AA82" s="152">
        <f t="shared" ref="AA82:AA145" si="11">SUM(N82:Q82)</f>
        <v>0</v>
      </c>
      <c r="AB82" s="900">
        <f t="shared" ref="AB82:AB145" si="12">SUM(R82:W82)</f>
        <v>0</v>
      </c>
      <c r="AD82" s="156">
        <f t="shared" ref="AD82:AD145" si="13">IF(D82="",Y82,D82-Y82)</f>
        <v>0</v>
      </c>
      <c r="AE82" s="152">
        <f t="shared" ref="AE82:AE145" si="14">IF(D82="",Z82,D82-Z82)</f>
        <v>0</v>
      </c>
      <c r="AF82" s="152">
        <f t="shared" ref="AF82:AF145" si="15">IF(D82="",AA82,D82-AA82)</f>
        <v>0</v>
      </c>
      <c r="AG82" s="157">
        <f t="shared" ref="AG82:AG145" si="16">IF(D82="",AB82,D82-AB82)</f>
        <v>0</v>
      </c>
    </row>
    <row r="83" spans="1:33" x14ac:dyDescent="0.25">
      <c r="A83" s="147" t="str">
        <f>IF(ISBLANK('A1'!B83),"",IF(ISBLANK('A1'!D83),'A1'!A83&amp;"-"&amp;'A1'!B83,'A1'!A83&amp;"-"&amp;'A1'!B83&amp;"; "&amp;'A1'!D83))</f>
        <v/>
      </c>
      <c r="B83" s="978" t="str">
        <f>IF(ISBLANK('A1'!G83),"",'A1'!G83)</f>
        <v/>
      </c>
      <c r="C83" s="975" t="str">
        <f>IF(ISBLANK('A1'!H83),"",'A1'!H83)</f>
        <v/>
      </c>
      <c r="D83" s="263" t="str">
        <f>IF(ISBLANK('A2'!P83),"",'A2'!P83)</f>
        <v/>
      </c>
      <c r="E83" s="201"/>
      <c r="F83" s="202"/>
      <c r="G83" s="202"/>
      <c r="H83" s="202"/>
      <c r="I83" s="202"/>
      <c r="J83" s="202"/>
      <c r="K83" s="204"/>
      <c r="L83" s="478"/>
      <c r="M83" s="205"/>
      <c r="N83" s="203"/>
      <c r="O83" s="203"/>
      <c r="P83" s="203"/>
      <c r="Q83" s="203"/>
      <c r="R83" s="204"/>
      <c r="S83" s="202"/>
      <c r="T83" s="202"/>
      <c r="U83" s="202"/>
      <c r="V83" s="202"/>
      <c r="W83" s="205"/>
      <c r="Y83" s="156">
        <f t="shared" si="9"/>
        <v>0</v>
      </c>
      <c r="Z83" s="152">
        <f t="shared" si="10"/>
        <v>0</v>
      </c>
      <c r="AA83" s="152">
        <f t="shared" si="11"/>
        <v>0</v>
      </c>
      <c r="AB83" s="900">
        <f t="shared" si="12"/>
        <v>0</v>
      </c>
      <c r="AD83" s="156">
        <f t="shared" si="13"/>
        <v>0</v>
      </c>
      <c r="AE83" s="152">
        <f t="shared" si="14"/>
        <v>0</v>
      </c>
      <c r="AF83" s="152">
        <f t="shared" si="15"/>
        <v>0</v>
      </c>
      <c r="AG83" s="157">
        <f t="shared" si="16"/>
        <v>0</v>
      </c>
    </row>
    <row r="84" spans="1:33" x14ac:dyDescent="0.25">
      <c r="A84" s="147" t="str">
        <f>IF(ISBLANK('A1'!B84),"",IF(ISBLANK('A1'!D84),'A1'!A84&amp;"-"&amp;'A1'!B84,'A1'!A84&amp;"-"&amp;'A1'!B84&amp;"; "&amp;'A1'!D84))</f>
        <v/>
      </c>
      <c r="B84" s="978" t="str">
        <f>IF(ISBLANK('A1'!G84),"",'A1'!G84)</f>
        <v/>
      </c>
      <c r="C84" s="975" t="str">
        <f>IF(ISBLANK('A1'!H84),"",'A1'!H84)</f>
        <v/>
      </c>
      <c r="D84" s="263" t="str">
        <f>IF(ISBLANK('A2'!P84),"",'A2'!P84)</f>
        <v/>
      </c>
      <c r="E84" s="201"/>
      <c r="F84" s="202"/>
      <c r="G84" s="202"/>
      <c r="H84" s="202"/>
      <c r="I84" s="202"/>
      <c r="J84" s="202"/>
      <c r="K84" s="204"/>
      <c r="L84" s="478"/>
      <c r="M84" s="205"/>
      <c r="N84" s="203"/>
      <c r="O84" s="203"/>
      <c r="P84" s="203"/>
      <c r="Q84" s="203"/>
      <c r="R84" s="204"/>
      <c r="S84" s="202"/>
      <c r="T84" s="202"/>
      <c r="U84" s="202"/>
      <c r="V84" s="202"/>
      <c r="W84" s="205"/>
      <c r="Y84" s="156">
        <f t="shared" si="9"/>
        <v>0</v>
      </c>
      <c r="Z84" s="152">
        <f t="shared" si="10"/>
        <v>0</v>
      </c>
      <c r="AA84" s="152">
        <f t="shared" si="11"/>
        <v>0</v>
      </c>
      <c r="AB84" s="900">
        <f t="shared" si="12"/>
        <v>0</v>
      </c>
      <c r="AD84" s="156">
        <f t="shared" si="13"/>
        <v>0</v>
      </c>
      <c r="AE84" s="152">
        <f t="shared" si="14"/>
        <v>0</v>
      </c>
      <c r="AF84" s="152">
        <f t="shared" si="15"/>
        <v>0</v>
      </c>
      <c r="AG84" s="157">
        <f t="shared" si="16"/>
        <v>0</v>
      </c>
    </row>
    <row r="85" spans="1:33" x14ac:dyDescent="0.25">
      <c r="A85" s="147" t="str">
        <f>IF(ISBLANK('A1'!B85),"",IF(ISBLANK('A1'!D85),'A1'!A85&amp;"-"&amp;'A1'!B85,'A1'!A85&amp;"-"&amp;'A1'!B85&amp;"; "&amp;'A1'!D85))</f>
        <v/>
      </c>
      <c r="B85" s="978" t="str">
        <f>IF(ISBLANK('A1'!G85),"",'A1'!G85)</f>
        <v/>
      </c>
      <c r="C85" s="975" t="str">
        <f>IF(ISBLANK('A1'!H85),"",'A1'!H85)</f>
        <v/>
      </c>
      <c r="D85" s="263" t="str">
        <f>IF(ISBLANK('A2'!P85),"",'A2'!P85)</f>
        <v/>
      </c>
      <c r="E85" s="201"/>
      <c r="F85" s="202"/>
      <c r="G85" s="202"/>
      <c r="H85" s="202"/>
      <c r="I85" s="202"/>
      <c r="J85" s="202"/>
      <c r="K85" s="204"/>
      <c r="L85" s="478"/>
      <c r="M85" s="205"/>
      <c r="N85" s="203"/>
      <c r="O85" s="203"/>
      <c r="P85" s="203"/>
      <c r="Q85" s="203"/>
      <c r="R85" s="204"/>
      <c r="S85" s="202"/>
      <c r="T85" s="202"/>
      <c r="U85" s="202"/>
      <c r="V85" s="202"/>
      <c r="W85" s="205"/>
      <c r="Y85" s="156">
        <f t="shared" si="9"/>
        <v>0</v>
      </c>
      <c r="Z85" s="152">
        <f t="shared" si="10"/>
        <v>0</v>
      </c>
      <c r="AA85" s="152">
        <f t="shared" si="11"/>
        <v>0</v>
      </c>
      <c r="AB85" s="900">
        <f t="shared" si="12"/>
        <v>0</v>
      </c>
      <c r="AD85" s="156">
        <f t="shared" si="13"/>
        <v>0</v>
      </c>
      <c r="AE85" s="152">
        <f t="shared" si="14"/>
        <v>0</v>
      </c>
      <c r="AF85" s="152">
        <f t="shared" si="15"/>
        <v>0</v>
      </c>
      <c r="AG85" s="157">
        <f t="shared" si="16"/>
        <v>0</v>
      </c>
    </row>
    <row r="86" spans="1:33" x14ac:dyDescent="0.25">
      <c r="A86" s="147" t="str">
        <f>IF(ISBLANK('A1'!B86),"",IF(ISBLANK('A1'!D86),'A1'!A86&amp;"-"&amp;'A1'!B86,'A1'!A86&amp;"-"&amp;'A1'!B86&amp;"; "&amp;'A1'!D86))</f>
        <v/>
      </c>
      <c r="B86" s="978" t="str">
        <f>IF(ISBLANK('A1'!G86),"",'A1'!G86)</f>
        <v/>
      </c>
      <c r="C86" s="975" t="str">
        <f>IF(ISBLANK('A1'!H86),"",'A1'!H86)</f>
        <v/>
      </c>
      <c r="D86" s="263" t="str">
        <f>IF(ISBLANK('A2'!P86),"",'A2'!P86)</f>
        <v/>
      </c>
      <c r="E86" s="201"/>
      <c r="F86" s="202"/>
      <c r="G86" s="202"/>
      <c r="H86" s="202"/>
      <c r="I86" s="202"/>
      <c r="J86" s="202"/>
      <c r="K86" s="204"/>
      <c r="L86" s="478"/>
      <c r="M86" s="205"/>
      <c r="N86" s="203"/>
      <c r="O86" s="203"/>
      <c r="P86" s="203"/>
      <c r="Q86" s="203"/>
      <c r="R86" s="204"/>
      <c r="S86" s="202"/>
      <c r="T86" s="202"/>
      <c r="U86" s="202"/>
      <c r="V86" s="202"/>
      <c r="W86" s="205"/>
      <c r="Y86" s="156">
        <f t="shared" si="9"/>
        <v>0</v>
      </c>
      <c r="Z86" s="152">
        <f t="shared" si="10"/>
        <v>0</v>
      </c>
      <c r="AA86" s="152">
        <f t="shared" si="11"/>
        <v>0</v>
      </c>
      <c r="AB86" s="900">
        <f t="shared" si="12"/>
        <v>0</v>
      </c>
      <c r="AD86" s="156">
        <f t="shared" si="13"/>
        <v>0</v>
      </c>
      <c r="AE86" s="152">
        <f t="shared" si="14"/>
        <v>0</v>
      </c>
      <c r="AF86" s="152">
        <f t="shared" si="15"/>
        <v>0</v>
      </c>
      <c r="AG86" s="157">
        <f t="shared" si="16"/>
        <v>0</v>
      </c>
    </row>
    <row r="87" spans="1:33" x14ac:dyDescent="0.25">
      <c r="A87" s="147" t="str">
        <f>IF(ISBLANK('A1'!B87),"",IF(ISBLANK('A1'!D87),'A1'!A87&amp;"-"&amp;'A1'!B87,'A1'!A87&amp;"-"&amp;'A1'!B87&amp;"; "&amp;'A1'!D87))</f>
        <v/>
      </c>
      <c r="B87" s="978" t="str">
        <f>IF(ISBLANK('A1'!G87),"",'A1'!G87)</f>
        <v/>
      </c>
      <c r="C87" s="975" t="str">
        <f>IF(ISBLANK('A1'!H87),"",'A1'!H87)</f>
        <v/>
      </c>
      <c r="D87" s="263" t="str">
        <f>IF(ISBLANK('A2'!P87),"",'A2'!P87)</f>
        <v/>
      </c>
      <c r="E87" s="201"/>
      <c r="F87" s="202"/>
      <c r="G87" s="202"/>
      <c r="H87" s="202"/>
      <c r="I87" s="202"/>
      <c r="J87" s="202"/>
      <c r="K87" s="204"/>
      <c r="L87" s="478"/>
      <c r="M87" s="205"/>
      <c r="N87" s="203"/>
      <c r="O87" s="203"/>
      <c r="P87" s="203"/>
      <c r="Q87" s="203"/>
      <c r="R87" s="204"/>
      <c r="S87" s="202"/>
      <c r="T87" s="202"/>
      <c r="U87" s="202"/>
      <c r="V87" s="202"/>
      <c r="W87" s="205"/>
      <c r="Y87" s="156">
        <f t="shared" si="9"/>
        <v>0</v>
      </c>
      <c r="Z87" s="152">
        <f t="shared" si="10"/>
        <v>0</v>
      </c>
      <c r="AA87" s="152">
        <f t="shared" si="11"/>
        <v>0</v>
      </c>
      <c r="AB87" s="900">
        <f t="shared" si="12"/>
        <v>0</v>
      </c>
      <c r="AD87" s="156">
        <f t="shared" si="13"/>
        <v>0</v>
      </c>
      <c r="AE87" s="152">
        <f t="shared" si="14"/>
        <v>0</v>
      </c>
      <c r="AF87" s="152">
        <f t="shared" si="15"/>
        <v>0</v>
      </c>
      <c r="AG87" s="157">
        <f t="shared" si="16"/>
        <v>0</v>
      </c>
    </row>
    <row r="88" spans="1:33" x14ac:dyDescent="0.25">
      <c r="A88" s="147" t="str">
        <f>IF(ISBLANK('A1'!B88),"",IF(ISBLANK('A1'!D88),'A1'!A88&amp;"-"&amp;'A1'!B88,'A1'!A88&amp;"-"&amp;'A1'!B88&amp;"; "&amp;'A1'!D88))</f>
        <v/>
      </c>
      <c r="B88" s="978" t="str">
        <f>IF(ISBLANK('A1'!G88),"",'A1'!G88)</f>
        <v/>
      </c>
      <c r="C88" s="975" t="str">
        <f>IF(ISBLANK('A1'!H88),"",'A1'!H88)</f>
        <v/>
      </c>
      <c r="D88" s="263" t="str">
        <f>IF(ISBLANK('A2'!P88),"",'A2'!P88)</f>
        <v/>
      </c>
      <c r="E88" s="201"/>
      <c r="F88" s="202"/>
      <c r="G88" s="202"/>
      <c r="H88" s="202"/>
      <c r="I88" s="202"/>
      <c r="J88" s="202"/>
      <c r="K88" s="204"/>
      <c r="L88" s="478"/>
      <c r="M88" s="205"/>
      <c r="N88" s="203"/>
      <c r="O88" s="203"/>
      <c r="P88" s="203"/>
      <c r="Q88" s="203"/>
      <c r="R88" s="204"/>
      <c r="S88" s="202"/>
      <c r="T88" s="202"/>
      <c r="U88" s="202"/>
      <c r="V88" s="202"/>
      <c r="W88" s="205"/>
      <c r="Y88" s="156">
        <f t="shared" si="9"/>
        <v>0</v>
      </c>
      <c r="Z88" s="152">
        <f t="shared" si="10"/>
        <v>0</v>
      </c>
      <c r="AA88" s="152">
        <f t="shared" si="11"/>
        <v>0</v>
      </c>
      <c r="AB88" s="900">
        <f t="shared" si="12"/>
        <v>0</v>
      </c>
      <c r="AD88" s="156">
        <f t="shared" si="13"/>
        <v>0</v>
      </c>
      <c r="AE88" s="152">
        <f t="shared" si="14"/>
        <v>0</v>
      </c>
      <c r="AF88" s="152">
        <f t="shared" si="15"/>
        <v>0</v>
      </c>
      <c r="AG88" s="157">
        <f t="shared" si="16"/>
        <v>0</v>
      </c>
    </row>
    <row r="89" spans="1:33" x14ac:dyDescent="0.25">
      <c r="A89" s="147" t="str">
        <f>IF(ISBLANK('A1'!B89),"",IF(ISBLANK('A1'!D89),'A1'!A89&amp;"-"&amp;'A1'!B89,'A1'!A89&amp;"-"&amp;'A1'!B89&amp;"; "&amp;'A1'!D89))</f>
        <v/>
      </c>
      <c r="B89" s="978" t="str">
        <f>IF(ISBLANK('A1'!G89),"",'A1'!G89)</f>
        <v/>
      </c>
      <c r="C89" s="975" t="str">
        <f>IF(ISBLANK('A1'!H89),"",'A1'!H89)</f>
        <v/>
      </c>
      <c r="D89" s="263" t="str">
        <f>IF(ISBLANK('A2'!P89),"",'A2'!P89)</f>
        <v/>
      </c>
      <c r="E89" s="201"/>
      <c r="F89" s="202"/>
      <c r="G89" s="202"/>
      <c r="H89" s="202"/>
      <c r="I89" s="202"/>
      <c r="J89" s="202"/>
      <c r="K89" s="204"/>
      <c r="L89" s="478"/>
      <c r="M89" s="205"/>
      <c r="N89" s="203"/>
      <c r="O89" s="203"/>
      <c r="P89" s="203"/>
      <c r="Q89" s="203"/>
      <c r="R89" s="204"/>
      <c r="S89" s="202"/>
      <c r="T89" s="202"/>
      <c r="U89" s="202"/>
      <c r="V89" s="202"/>
      <c r="W89" s="205"/>
      <c r="Y89" s="156">
        <f t="shared" si="9"/>
        <v>0</v>
      </c>
      <c r="Z89" s="152">
        <f t="shared" si="10"/>
        <v>0</v>
      </c>
      <c r="AA89" s="152">
        <f t="shared" si="11"/>
        <v>0</v>
      </c>
      <c r="AB89" s="900">
        <f t="shared" si="12"/>
        <v>0</v>
      </c>
      <c r="AD89" s="156">
        <f t="shared" si="13"/>
        <v>0</v>
      </c>
      <c r="AE89" s="152">
        <f t="shared" si="14"/>
        <v>0</v>
      </c>
      <c r="AF89" s="152">
        <f t="shared" si="15"/>
        <v>0</v>
      </c>
      <c r="AG89" s="157">
        <f t="shared" si="16"/>
        <v>0</v>
      </c>
    </row>
    <row r="90" spans="1:33" x14ac:dyDescent="0.25">
      <c r="A90" s="147" t="str">
        <f>IF(ISBLANK('A1'!B90),"",IF(ISBLANK('A1'!D90),'A1'!A90&amp;"-"&amp;'A1'!B90,'A1'!A90&amp;"-"&amp;'A1'!B90&amp;"; "&amp;'A1'!D90))</f>
        <v/>
      </c>
      <c r="B90" s="978" t="str">
        <f>IF(ISBLANK('A1'!G90),"",'A1'!G90)</f>
        <v/>
      </c>
      <c r="C90" s="975" t="str">
        <f>IF(ISBLANK('A1'!H90),"",'A1'!H90)</f>
        <v/>
      </c>
      <c r="D90" s="263" t="str">
        <f>IF(ISBLANK('A2'!P90),"",'A2'!P90)</f>
        <v/>
      </c>
      <c r="E90" s="201"/>
      <c r="F90" s="202"/>
      <c r="G90" s="202"/>
      <c r="H90" s="202"/>
      <c r="I90" s="202"/>
      <c r="J90" s="202"/>
      <c r="K90" s="204"/>
      <c r="L90" s="478"/>
      <c r="M90" s="205"/>
      <c r="N90" s="203"/>
      <c r="O90" s="203"/>
      <c r="P90" s="203"/>
      <c r="Q90" s="203"/>
      <c r="R90" s="204"/>
      <c r="S90" s="202"/>
      <c r="T90" s="202"/>
      <c r="U90" s="202"/>
      <c r="V90" s="202"/>
      <c r="W90" s="205"/>
      <c r="Y90" s="156">
        <f t="shared" si="9"/>
        <v>0</v>
      </c>
      <c r="Z90" s="152">
        <f t="shared" si="10"/>
        <v>0</v>
      </c>
      <c r="AA90" s="152">
        <f t="shared" si="11"/>
        <v>0</v>
      </c>
      <c r="AB90" s="900">
        <f t="shared" si="12"/>
        <v>0</v>
      </c>
      <c r="AD90" s="156">
        <f t="shared" si="13"/>
        <v>0</v>
      </c>
      <c r="AE90" s="152">
        <f t="shared" si="14"/>
        <v>0</v>
      </c>
      <c r="AF90" s="152">
        <f t="shared" si="15"/>
        <v>0</v>
      </c>
      <c r="AG90" s="157">
        <f t="shared" si="16"/>
        <v>0</v>
      </c>
    </row>
    <row r="91" spans="1:33" x14ac:dyDescent="0.25">
      <c r="A91" s="147" t="str">
        <f>IF(ISBLANK('A1'!B91),"",IF(ISBLANK('A1'!D91),'A1'!A91&amp;"-"&amp;'A1'!B91,'A1'!A91&amp;"-"&amp;'A1'!B91&amp;"; "&amp;'A1'!D91))</f>
        <v/>
      </c>
      <c r="B91" s="978" t="str">
        <f>IF(ISBLANK('A1'!G91),"",'A1'!G91)</f>
        <v/>
      </c>
      <c r="C91" s="975" t="str">
        <f>IF(ISBLANK('A1'!H91),"",'A1'!H91)</f>
        <v/>
      </c>
      <c r="D91" s="263" t="str">
        <f>IF(ISBLANK('A2'!P91),"",'A2'!P91)</f>
        <v/>
      </c>
      <c r="E91" s="201"/>
      <c r="F91" s="202"/>
      <c r="G91" s="202"/>
      <c r="H91" s="202"/>
      <c r="I91" s="202"/>
      <c r="J91" s="202"/>
      <c r="K91" s="204"/>
      <c r="L91" s="478"/>
      <c r="M91" s="205"/>
      <c r="N91" s="203"/>
      <c r="O91" s="203"/>
      <c r="P91" s="203"/>
      <c r="Q91" s="203"/>
      <c r="R91" s="204"/>
      <c r="S91" s="202"/>
      <c r="T91" s="202"/>
      <c r="U91" s="202"/>
      <c r="V91" s="202"/>
      <c r="W91" s="205"/>
      <c r="Y91" s="156">
        <f t="shared" si="9"/>
        <v>0</v>
      </c>
      <c r="Z91" s="152">
        <f t="shared" si="10"/>
        <v>0</v>
      </c>
      <c r="AA91" s="152">
        <f t="shared" si="11"/>
        <v>0</v>
      </c>
      <c r="AB91" s="900">
        <f t="shared" si="12"/>
        <v>0</v>
      </c>
      <c r="AD91" s="156">
        <f t="shared" si="13"/>
        <v>0</v>
      </c>
      <c r="AE91" s="152">
        <f t="shared" si="14"/>
        <v>0</v>
      </c>
      <c r="AF91" s="152">
        <f t="shared" si="15"/>
        <v>0</v>
      </c>
      <c r="AG91" s="157">
        <f t="shared" si="16"/>
        <v>0</v>
      </c>
    </row>
    <row r="92" spans="1:33" x14ac:dyDescent="0.25">
      <c r="A92" s="147" t="str">
        <f>IF(ISBLANK('A1'!B92),"",IF(ISBLANK('A1'!D92),'A1'!A92&amp;"-"&amp;'A1'!B92,'A1'!A92&amp;"-"&amp;'A1'!B92&amp;"; "&amp;'A1'!D92))</f>
        <v/>
      </c>
      <c r="B92" s="978" t="str">
        <f>IF(ISBLANK('A1'!G92),"",'A1'!G92)</f>
        <v/>
      </c>
      <c r="C92" s="975" t="str">
        <f>IF(ISBLANK('A1'!H92),"",'A1'!H92)</f>
        <v/>
      </c>
      <c r="D92" s="263" t="str">
        <f>IF(ISBLANK('A2'!P92),"",'A2'!P92)</f>
        <v/>
      </c>
      <c r="E92" s="201"/>
      <c r="F92" s="202"/>
      <c r="G92" s="202"/>
      <c r="H92" s="202"/>
      <c r="I92" s="202"/>
      <c r="J92" s="202"/>
      <c r="K92" s="204"/>
      <c r="L92" s="478"/>
      <c r="M92" s="205"/>
      <c r="N92" s="203"/>
      <c r="O92" s="203"/>
      <c r="P92" s="203"/>
      <c r="Q92" s="203"/>
      <c r="R92" s="204"/>
      <c r="S92" s="202"/>
      <c r="T92" s="202"/>
      <c r="U92" s="202"/>
      <c r="V92" s="202"/>
      <c r="W92" s="205"/>
      <c r="Y92" s="156">
        <f t="shared" si="9"/>
        <v>0</v>
      </c>
      <c r="Z92" s="152">
        <f t="shared" si="10"/>
        <v>0</v>
      </c>
      <c r="AA92" s="152">
        <f t="shared" si="11"/>
        <v>0</v>
      </c>
      <c r="AB92" s="900">
        <f t="shared" si="12"/>
        <v>0</v>
      </c>
      <c r="AD92" s="156">
        <f t="shared" si="13"/>
        <v>0</v>
      </c>
      <c r="AE92" s="152">
        <f t="shared" si="14"/>
        <v>0</v>
      </c>
      <c r="AF92" s="152">
        <f t="shared" si="15"/>
        <v>0</v>
      </c>
      <c r="AG92" s="157">
        <f t="shared" si="16"/>
        <v>0</v>
      </c>
    </row>
    <row r="93" spans="1:33" x14ac:dyDescent="0.25">
      <c r="A93" s="147" t="str">
        <f>IF(ISBLANK('A1'!B93),"",IF(ISBLANK('A1'!D93),'A1'!A93&amp;"-"&amp;'A1'!B93,'A1'!A93&amp;"-"&amp;'A1'!B93&amp;"; "&amp;'A1'!D93))</f>
        <v/>
      </c>
      <c r="B93" s="978" t="str">
        <f>IF(ISBLANK('A1'!G93),"",'A1'!G93)</f>
        <v/>
      </c>
      <c r="C93" s="975" t="str">
        <f>IF(ISBLANK('A1'!H93),"",'A1'!H93)</f>
        <v/>
      </c>
      <c r="D93" s="263" t="str">
        <f>IF(ISBLANK('A2'!P93),"",'A2'!P93)</f>
        <v/>
      </c>
      <c r="E93" s="201"/>
      <c r="F93" s="202"/>
      <c r="G93" s="202"/>
      <c r="H93" s="202"/>
      <c r="I93" s="202"/>
      <c r="J93" s="202"/>
      <c r="K93" s="204"/>
      <c r="L93" s="478"/>
      <c r="M93" s="205"/>
      <c r="N93" s="203"/>
      <c r="O93" s="203"/>
      <c r="P93" s="203"/>
      <c r="Q93" s="203"/>
      <c r="R93" s="204"/>
      <c r="S93" s="202"/>
      <c r="T93" s="202"/>
      <c r="U93" s="202"/>
      <c r="V93" s="202"/>
      <c r="W93" s="205"/>
      <c r="Y93" s="156">
        <f t="shared" si="9"/>
        <v>0</v>
      </c>
      <c r="Z93" s="152">
        <f t="shared" si="10"/>
        <v>0</v>
      </c>
      <c r="AA93" s="152">
        <f t="shared" si="11"/>
        <v>0</v>
      </c>
      <c r="AB93" s="900">
        <f t="shared" si="12"/>
        <v>0</v>
      </c>
      <c r="AD93" s="156">
        <f t="shared" si="13"/>
        <v>0</v>
      </c>
      <c r="AE93" s="152">
        <f t="shared" si="14"/>
        <v>0</v>
      </c>
      <c r="AF93" s="152">
        <f t="shared" si="15"/>
        <v>0</v>
      </c>
      <c r="AG93" s="157">
        <f t="shared" si="16"/>
        <v>0</v>
      </c>
    </row>
    <row r="94" spans="1:33" x14ac:dyDescent="0.25">
      <c r="A94" s="147" t="str">
        <f>IF(ISBLANK('A1'!B94),"",IF(ISBLANK('A1'!D94),'A1'!A94&amp;"-"&amp;'A1'!B94,'A1'!A94&amp;"-"&amp;'A1'!B94&amp;"; "&amp;'A1'!D94))</f>
        <v/>
      </c>
      <c r="B94" s="978" t="str">
        <f>IF(ISBLANK('A1'!G94),"",'A1'!G94)</f>
        <v/>
      </c>
      <c r="C94" s="975" t="str">
        <f>IF(ISBLANK('A1'!H94),"",'A1'!H94)</f>
        <v/>
      </c>
      <c r="D94" s="263" t="str">
        <f>IF(ISBLANK('A2'!P94),"",'A2'!P94)</f>
        <v/>
      </c>
      <c r="E94" s="201"/>
      <c r="F94" s="202"/>
      <c r="G94" s="202"/>
      <c r="H94" s="202"/>
      <c r="I94" s="202"/>
      <c r="J94" s="202"/>
      <c r="K94" s="204"/>
      <c r="L94" s="478"/>
      <c r="M94" s="205"/>
      <c r="N94" s="203"/>
      <c r="O94" s="203"/>
      <c r="P94" s="203"/>
      <c r="Q94" s="203"/>
      <c r="R94" s="204"/>
      <c r="S94" s="202"/>
      <c r="T94" s="202"/>
      <c r="U94" s="202"/>
      <c r="V94" s="202"/>
      <c r="W94" s="205"/>
      <c r="Y94" s="156">
        <f t="shared" si="9"/>
        <v>0</v>
      </c>
      <c r="Z94" s="152">
        <f t="shared" si="10"/>
        <v>0</v>
      </c>
      <c r="AA94" s="152">
        <f t="shared" si="11"/>
        <v>0</v>
      </c>
      <c r="AB94" s="900">
        <f t="shared" si="12"/>
        <v>0</v>
      </c>
      <c r="AD94" s="156">
        <f t="shared" si="13"/>
        <v>0</v>
      </c>
      <c r="AE94" s="152">
        <f t="shared" si="14"/>
        <v>0</v>
      </c>
      <c r="AF94" s="152">
        <f t="shared" si="15"/>
        <v>0</v>
      </c>
      <c r="AG94" s="157">
        <f t="shared" si="16"/>
        <v>0</v>
      </c>
    </row>
    <row r="95" spans="1:33" x14ac:dyDescent="0.25">
      <c r="A95" s="147" t="str">
        <f>IF(ISBLANK('A1'!B95),"",IF(ISBLANK('A1'!D95),'A1'!A95&amp;"-"&amp;'A1'!B95,'A1'!A95&amp;"-"&amp;'A1'!B95&amp;"; "&amp;'A1'!D95))</f>
        <v/>
      </c>
      <c r="B95" s="978" t="str">
        <f>IF(ISBLANK('A1'!G95),"",'A1'!G95)</f>
        <v/>
      </c>
      <c r="C95" s="975" t="str">
        <f>IF(ISBLANK('A1'!H95),"",'A1'!H95)</f>
        <v/>
      </c>
      <c r="D95" s="263" t="str">
        <f>IF(ISBLANK('A2'!P95),"",'A2'!P95)</f>
        <v/>
      </c>
      <c r="E95" s="201"/>
      <c r="F95" s="202"/>
      <c r="G95" s="202"/>
      <c r="H95" s="202"/>
      <c r="I95" s="202"/>
      <c r="J95" s="202"/>
      <c r="K95" s="204"/>
      <c r="L95" s="478"/>
      <c r="M95" s="205"/>
      <c r="N95" s="203"/>
      <c r="O95" s="203"/>
      <c r="P95" s="203"/>
      <c r="Q95" s="203"/>
      <c r="R95" s="204"/>
      <c r="S95" s="202"/>
      <c r="T95" s="202"/>
      <c r="U95" s="202"/>
      <c r="V95" s="202"/>
      <c r="W95" s="205"/>
      <c r="Y95" s="156">
        <f t="shared" si="9"/>
        <v>0</v>
      </c>
      <c r="Z95" s="152">
        <f t="shared" si="10"/>
        <v>0</v>
      </c>
      <c r="AA95" s="152">
        <f t="shared" si="11"/>
        <v>0</v>
      </c>
      <c r="AB95" s="900">
        <f t="shared" si="12"/>
        <v>0</v>
      </c>
      <c r="AD95" s="156">
        <f t="shared" si="13"/>
        <v>0</v>
      </c>
      <c r="AE95" s="152">
        <f t="shared" si="14"/>
        <v>0</v>
      </c>
      <c r="AF95" s="152">
        <f t="shared" si="15"/>
        <v>0</v>
      </c>
      <c r="AG95" s="157">
        <f t="shared" si="16"/>
        <v>0</v>
      </c>
    </row>
    <row r="96" spans="1:33" x14ac:dyDescent="0.25">
      <c r="A96" s="147" t="str">
        <f>IF(ISBLANK('A1'!B96),"",IF(ISBLANK('A1'!D96),'A1'!A96&amp;"-"&amp;'A1'!B96,'A1'!A96&amp;"-"&amp;'A1'!B96&amp;"; "&amp;'A1'!D96))</f>
        <v/>
      </c>
      <c r="B96" s="978" t="str">
        <f>IF(ISBLANK('A1'!G96),"",'A1'!G96)</f>
        <v/>
      </c>
      <c r="C96" s="975" t="str">
        <f>IF(ISBLANK('A1'!H96),"",'A1'!H96)</f>
        <v/>
      </c>
      <c r="D96" s="263" t="str">
        <f>IF(ISBLANK('A2'!P96),"",'A2'!P96)</f>
        <v/>
      </c>
      <c r="E96" s="201"/>
      <c r="F96" s="202"/>
      <c r="G96" s="202"/>
      <c r="H96" s="202"/>
      <c r="I96" s="202"/>
      <c r="J96" s="202"/>
      <c r="K96" s="204"/>
      <c r="L96" s="478"/>
      <c r="M96" s="205"/>
      <c r="N96" s="203"/>
      <c r="O96" s="203"/>
      <c r="P96" s="203"/>
      <c r="Q96" s="203"/>
      <c r="R96" s="204"/>
      <c r="S96" s="202"/>
      <c r="T96" s="202"/>
      <c r="U96" s="202"/>
      <c r="V96" s="202"/>
      <c r="W96" s="205"/>
      <c r="Y96" s="156">
        <f t="shared" si="9"/>
        <v>0</v>
      </c>
      <c r="Z96" s="152">
        <f t="shared" si="10"/>
        <v>0</v>
      </c>
      <c r="AA96" s="152">
        <f t="shared" si="11"/>
        <v>0</v>
      </c>
      <c r="AB96" s="900">
        <f t="shared" si="12"/>
        <v>0</v>
      </c>
      <c r="AD96" s="156">
        <f t="shared" si="13"/>
        <v>0</v>
      </c>
      <c r="AE96" s="152">
        <f t="shared" si="14"/>
        <v>0</v>
      </c>
      <c r="AF96" s="152">
        <f t="shared" si="15"/>
        <v>0</v>
      </c>
      <c r="AG96" s="157">
        <f t="shared" si="16"/>
        <v>0</v>
      </c>
    </row>
    <row r="97" spans="1:33" x14ac:dyDescent="0.25">
      <c r="A97" s="147" t="str">
        <f>IF(ISBLANK('A1'!B97),"",IF(ISBLANK('A1'!D97),'A1'!A97&amp;"-"&amp;'A1'!B97,'A1'!A97&amp;"-"&amp;'A1'!B97&amp;"; "&amp;'A1'!D97))</f>
        <v/>
      </c>
      <c r="B97" s="978" t="str">
        <f>IF(ISBLANK('A1'!G97),"",'A1'!G97)</f>
        <v/>
      </c>
      <c r="C97" s="975" t="str">
        <f>IF(ISBLANK('A1'!H97),"",'A1'!H97)</f>
        <v/>
      </c>
      <c r="D97" s="263" t="str">
        <f>IF(ISBLANK('A2'!P97),"",'A2'!P97)</f>
        <v/>
      </c>
      <c r="E97" s="201"/>
      <c r="F97" s="202"/>
      <c r="G97" s="202"/>
      <c r="H97" s="202"/>
      <c r="I97" s="202"/>
      <c r="J97" s="202"/>
      <c r="K97" s="204"/>
      <c r="L97" s="478"/>
      <c r="M97" s="205"/>
      <c r="N97" s="203"/>
      <c r="O97" s="203"/>
      <c r="P97" s="203"/>
      <c r="Q97" s="203"/>
      <c r="R97" s="204"/>
      <c r="S97" s="202"/>
      <c r="T97" s="202"/>
      <c r="U97" s="202"/>
      <c r="V97" s="202"/>
      <c r="W97" s="205"/>
      <c r="Y97" s="156">
        <f t="shared" si="9"/>
        <v>0</v>
      </c>
      <c r="Z97" s="152">
        <f t="shared" si="10"/>
        <v>0</v>
      </c>
      <c r="AA97" s="152">
        <f t="shared" si="11"/>
        <v>0</v>
      </c>
      <c r="AB97" s="900">
        <f t="shared" si="12"/>
        <v>0</v>
      </c>
      <c r="AD97" s="156">
        <f t="shared" si="13"/>
        <v>0</v>
      </c>
      <c r="AE97" s="152">
        <f t="shared" si="14"/>
        <v>0</v>
      </c>
      <c r="AF97" s="152">
        <f t="shared" si="15"/>
        <v>0</v>
      </c>
      <c r="AG97" s="157">
        <f t="shared" si="16"/>
        <v>0</v>
      </c>
    </row>
    <row r="98" spans="1:33" x14ac:dyDescent="0.25">
      <c r="A98" s="147" t="str">
        <f>IF(ISBLANK('A1'!B98),"",IF(ISBLANK('A1'!D98),'A1'!A98&amp;"-"&amp;'A1'!B98,'A1'!A98&amp;"-"&amp;'A1'!B98&amp;"; "&amp;'A1'!D98))</f>
        <v/>
      </c>
      <c r="B98" s="978" t="str">
        <f>IF(ISBLANK('A1'!G98),"",'A1'!G98)</f>
        <v/>
      </c>
      <c r="C98" s="975" t="str">
        <f>IF(ISBLANK('A1'!H98),"",'A1'!H98)</f>
        <v/>
      </c>
      <c r="D98" s="263" t="str">
        <f>IF(ISBLANK('A2'!P98),"",'A2'!P98)</f>
        <v/>
      </c>
      <c r="E98" s="201"/>
      <c r="F98" s="202"/>
      <c r="G98" s="202"/>
      <c r="H98" s="202"/>
      <c r="I98" s="202"/>
      <c r="J98" s="202"/>
      <c r="K98" s="204"/>
      <c r="L98" s="478"/>
      <c r="M98" s="205"/>
      <c r="N98" s="203"/>
      <c r="O98" s="203"/>
      <c r="P98" s="203"/>
      <c r="Q98" s="203"/>
      <c r="R98" s="204"/>
      <c r="S98" s="202"/>
      <c r="T98" s="202"/>
      <c r="U98" s="202"/>
      <c r="V98" s="202"/>
      <c r="W98" s="205"/>
      <c r="Y98" s="156">
        <f t="shared" si="9"/>
        <v>0</v>
      </c>
      <c r="Z98" s="152">
        <f t="shared" si="10"/>
        <v>0</v>
      </c>
      <c r="AA98" s="152">
        <f t="shared" si="11"/>
        <v>0</v>
      </c>
      <c r="AB98" s="900">
        <f t="shared" si="12"/>
        <v>0</v>
      </c>
      <c r="AD98" s="156">
        <f t="shared" si="13"/>
        <v>0</v>
      </c>
      <c r="AE98" s="152">
        <f t="shared" si="14"/>
        <v>0</v>
      </c>
      <c r="AF98" s="152">
        <f t="shared" si="15"/>
        <v>0</v>
      </c>
      <c r="AG98" s="157">
        <f t="shared" si="16"/>
        <v>0</v>
      </c>
    </row>
    <row r="99" spans="1:33" x14ac:dyDescent="0.25">
      <c r="A99" s="147" t="str">
        <f>IF(ISBLANK('A1'!B99),"",IF(ISBLANK('A1'!D99),'A1'!A99&amp;"-"&amp;'A1'!B99,'A1'!A99&amp;"-"&amp;'A1'!B99&amp;"; "&amp;'A1'!D99))</f>
        <v/>
      </c>
      <c r="B99" s="978" t="str">
        <f>IF(ISBLANK('A1'!G99),"",'A1'!G99)</f>
        <v/>
      </c>
      <c r="C99" s="975" t="str">
        <f>IF(ISBLANK('A1'!H99),"",'A1'!H99)</f>
        <v/>
      </c>
      <c r="D99" s="263" t="str">
        <f>IF(ISBLANK('A2'!P99),"",'A2'!P99)</f>
        <v/>
      </c>
      <c r="E99" s="201"/>
      <c r="F99" s="202"/>
      <c r="G99" s="202"/>
      <c r="H99" s="202"/>
      <c r="I99" s="202"/>
      <c r="J99" s="202"/>
      <c r="K99" s="204"/>
      <c r="L99" s="478"/>
      <c r="M99" s="205"/>
      <c r="N99" s="203"/>
      <c r="O99" s="203"/>
      <c r="P99" s="203"/>
      <c r="Q99" s="203"/>
      <c r="R99" s="204"/>
      <c r="S99" s="202"/>
      <c r="T99" s="202"/>
      <c r="U99" s="202"/>
      <c r="V99" s="202"/>
      <c r="W99" s="205"/>
      <c r="Y99" s="156">
        <f t="shared" si="9"/>
        <v>0</v>
      </c>
      <c r="Z99" s="152">
        <f t="shared" si="10"/>
        <v>0</v>
      </c>
      <c r="AA99" s="152">
        <f t="shared" si="11"/>
        <v>0</v>
      </c>
      <c r="AB99" s="900">
        <f t="shared" si="12"/>
        <v>0</v>
      </c>
      <c r="AD99" s="156">
        <f t="shared" si="13"/>
        <v>0</v>
      </c>
      <c r="AE99" s="152">
        <f t="shared" si="14"/>
        <v>0</v>
      </c>
      <c r="AF99" s="152">
        <f t="shared" si="15"/>
        <v>0</v>
      </c>
      <c r="AG99" s="157">
        <f t="shared" si="16"/>
        <v>0</v>
      </c>
    </row>
    <row r="100" spans="1:33" x14ac:dyDescent="0.25">
      <c r="A100" s="147" t="str">
        <f>IF(ISBLANK('A1'!B100),"",IF(ISBLANK('A1'!D100),'A1'!A100&amp;"-"&amp;'A1'!B100,'A1'!A100&amp;"-"&amp;'A1'!B100&amp;"; "&amp;'A1'!D100))</f>
        <v/>
      </c>
      <c r="B100" s="978" t="str">
        <f>IF(ISBLANK('A1'!G100),"",'A1'!G100)</f>
        <v/>
      </c>
      <c r="C100" s="975" t="str">
        <f>IF(ISBLANK('A1'!H100),"",'A1'!H100)</f>
        <v/>
      </c>
      <c r="D100" s="263" t="str">
        <f>IF(ISBLANK('A2'!P100),"",'A2'!P100)</f>
        <v/>
      </c>
      <c r="E100" s="201"/>
      <c r="F100" s="202"/>
      <c r="G100" s="202"/>
      <c r="H100" s="202"/>
      <c r="I100" s="202"/>
      <c r="J100" s="202"/>
      <c r="K100" s="204"/>
      <c r="L100" s="478"/>
      <c r="M100" s="205"/>
      <c r="N100" s="203"/>
      <c r="O100" s="203"/>
      <c r="P100" s="203"/>
      <c r="Q100" s="203"/>
      <c r="R100" s="204"/>
      <c r="S100" s="202"/>
      <c r="T100" s="202"/>
      <c r="U100" s="202"/>
      <c r="V100" s="202"/>
      <c r="W100" s="205"/>
      <c r="Y100" s="156">
        <f t="shared" si="9"/>
        <v>0</v>
      </c>
      <c r="Z100" s="152">
        <f t="shared" si="10"/>
        <v>0</v>
      </c>
      <c r="AA100" s="152">
        <f t="shared" si="11"/>
        <v>0</v>
      </c>
      <c r="AB100" s="900">
        <f t="shared" si="12"/>
        <v>0</v>
      </c>
      <c r="AD100" s="156">
        <f t="shared" si="13"/>
        <v>0</v>
      </c>
      <c r="AE100" s="152">
        <f t="shared" si="14"/>
        <v>0</v>
      </c>
      <c r="AF100" s="152">
        <f t="shared" si="15"/>
        <v>0</v>
      </c>
      <c r="AG100" s="157">
        <f t="shared" si="16"/>
        <v>0</v>
      </c>
    </row>
    <row r="101" spans="1:33" x14ac:dyDescent="0.25">
      <c r="A101" s="147" t="str">
        <f>IF(ISBLANK('A1'!B101),"",IF(ISBLANK('A1'!D101),'A1'!A101&amp;"-"&amp;'A1'!B101,'A1'!A101&amp;"-"&amp;'A1'!B101&amp;"; "&amp;'A1'!D101))</f>
        <v/>
      </c>
      <c r="B101" s="978" t="str">
        <f>IF(ISBLANK('A1'!G101),"",'A1'!G101)</f>
        <v/>
      </c>
      <c r="C101" s="975" t="str">
        <f>IF(ISBLANK('A1'!H101),"",'A1'!H101)</f>
        <v/>
      </c>
      <c r="D101" s="263" t="str">
        <f>IF(ISBLANK('A2'!P101),"",'A2'!P101)</f>
        <v/>
      </c>
      <c r="E101" s="201"/>
      <c r="F101" s="202"/>
      <c r="G101" s="202"/>
      <c r="H101" s="202"/>
      <c r="I101" s="202"/>
      <c r="J101" s="202"/>
      <c r="K101" s="204"/>
      <c r="L101" s="478"/>
      <c r="M101" s="205"/>
      <c r="N101" s="203"/>
      <c r="O101" s="203"/>
      <c r="P101" s="203"/>
      <c r="Q101" s="203"/>
      <c r="R101" s="204"/>
      <c r="S101" s="202"/>
      <c r="T101" s="202"/>
      <c r="U101" s="202"/>
      <c r="V101" s="202"/>
      <c r="W101" s="205"/>
      <c r="Y101" s="156">
        <f t="shared" si="9"/>
        <v>0</v>
      </c>
      <c r="Z101" s="152">
        <f t="shared" si="10"/>
        <v>0</v>
      </c>
      <c r="AA101" s="152">
        <f t="shared" si="11"/>
        <v>0</v>
      </c>
      <c r="AB101" s="900">
        <f t="shared" si="12"/>
        <v>0</v>
      </c>
      <c r="AD101" s="156">
        <f t="shared" si="13"/>
        <v>0</v>
      </c>
      <c r="AE101" s="152">
        <f t="shared" si="14"/>
        <v>0</v>
      </c>
      <c r="AF101" s="152">
        <f t="shared" si="15"/>
        <v>0</v>
      </c>
      <c r="AG101" s="157">
        <f t="shared" si="16"/>
        <v>0</v>
      </c>
    </row>
    <row r="102" spans="1:33" x14ac:dyDescent="0.25">
      <c r="A102" s="147" t="str">
        <f>IF(ISBLANK('A1'!B102),"",IF(ISBLANK('A1'!D102),'A1'!A102&amp;"-"&amp;'A1'!B102,'A1'!A102&amp;"-"&amp;'A1'!B102&amp;"; "&amp;'A1'!D102))</f>
        <v/>
      </c>
      <c r="B102" s="978" t="str">
        <f>IF(ISBLANK('A1'!G102),"",'A1'!G102)</f>
        <v/>
      </c>
      <c r="C102" s="975" t="str">
        <f>IF(ISBLANK('A1'!H102),"",'A1'!H102)</f>
        <v/>
      </c>
      <c r="D102" s="263" t="str">
        <f>IF(ISBLANK('A2'!P102),"",'A2'!P102)</f>
        <v/>
      </c>
      <c r="E102" s="201"/>
      <c r="F102" s="202"/>
      <c r="G102" s="202"/>
      <c r="H102" s="202"/>
      <c r="I102" s="202"/>
      <c r="J102" s="202"/>
      <c r="K102" s="204"/>
      <c r="L102" s="478"/>
      <c r="M102" s="205"/>
      <c r="N102" s="203"/>
      <c r="O102" s="203"/>
      <c r="P102" s="203"/>
      <c r="Q102" s="203"/>
      <c r="R102" s="204"/>
      <c r="S102" s="202"/>
      <c r="T102" s="202"/>
      <c r="U102" s="202"/>
      <c r="V102" s="202"/>
      <c r="W102" s="205"/>
      <c r="Y102" s="156">
        <f t="shared" si="9"/>
        <v>0</v>
      </c>
      <c r="Z102" s="152">
        <f t="shared" si="10"/>
        <v>0</v>
      </c>
      <c r="AA102" s="152">
        <f t="shared" si="11"/>
        <v>0</v>
      </c>
      <c r="AB102" s="900">
        <f t="shared" si="12"/>
        <v>0</v>
      </c>
      <c r="AD102" s="156">
        <f t="shared" si="13"/>
        <v>0</v>
      </c>
      <c r="AE102" s="152">
        <f t="shared" si="14"/>
        <v>0</v>
      </c>
      <c r="AF102" s="152">
        <f t="shared" si="15"/>
        <v>0</v>
      </c>
      <c r="AG102" s="157">
        <f t="shared" si="16"/>
        <v>0</v>
      </c>
    </row>
    <row r="103" spans="1:33" x14ac:dyDescent="0.25">
      <c r="A103" s="147" t="str">
        <f>IF(ISBLANK('A1'!B103),"",IF(ISBLANK('A1'!D103),'A1'!A103&amp;"-"&amp;'A1'!B103,'A1'!A103&amp;"-"&amp;'A1'!B103&amp;"; "&amp;'A1'!D103))</f>
        <v/>
      </c>
      <c r="B103" s="978" t="str">
        <f>IF(ISBLANK('A1'!G103),"",'A1'!G103)</f>
        <v/>
      </c>
      <c r="C103" s="975" t="str">
        <f>IF(ISBLANK('A1'!H103),"",'A1'!H103)</f>
        <v/>
      </c>
      <c r="D103" s="263" t="str">
        <f>IF(ISBLANK('A2'!P103),"",'A2'!P103)</f>
        <v/>
      </c>
      <c r="E103" s="201"/>
      <c r="F103" s="202"/>
      <c r="G103" s="202"/>
      <c r="H103" s="202"/>
      <c r="I103" s="202"/>
      <c r="J103" s="202"/>
      <c r="K103" s="204"/>
      <c r="L103" s="478"/>
      <c r="M103" s="205"/>
      <c r="N103" s="203"/>
      <c r="O103" s="203"/>
      <c r="P103" s="203"/>
      <c r="Q103" s="203"/>
      <c r="R103" s="204"/>
      <c r="S103" s="202"/>
      <c r="T103" s="202"/>
      <c r="U103" s="202"/>
      <c r="V103" s="202"/>
      <c r="W103" s="205"/>
      <c r="Y103" s="156">
        <f t="shared" si="9"/>
        <v>0</v>
      </c>
      <c r="Z103" s="152">
        <f t="shared" si="10"/>
        <v>0</v>
      </c>
      <c r="AA103" s="152">
        <f t="shared" si="11"/>
        <v>0</v>
      </c>
      <c r="AB103" s="900">
        <f t="shared" si="12"/>
        <v>0</v>
      </c>
      <c r="AD103" s="156">
        <f t="shared" si="13"/>
        <v>0</v>
      </c>
      <c r="AE103" s="152">
        <f t="shared" si="14"/>
        <v>0</v>
      </c>
      <c r="AF103" s="152">
        <f t="shared" si="15"/>
        <v>0</v>
      </c>
      <c r="AG103" s="157">
        <f t="shared" si="16"/>
        <v>0</v>
      </c>
    </row>
    <row r="104" spans="1:33" x14ac:dyDescent="0.25">
      <c r="A104" s="147" t="str">
        <f>IF(ISBLANK('A1'!B104),"",IF(ISBLANK('A1'!D104),'A1'!A104&amp;"-"&amp;'A1'!B104,'A1'!A104&amp;"-"&amp;'A1'!B104&amp;"; "&amp;'A1'!D104))</f>
        <v/>
      </c>
      <c r="B104" s="978" t="str">
        <f>IF(ISBLANK('A1'!G104),"",'A1'!G104)</f>
        <v/>
      </c>
      <c r="C104" s="975" t="str">
        <f>IF(ISBLANK('A1'!H104),"",'A1'!H104)</f>
        <v/>
      </c>
      <c r="D104" s="263" t="str">
        <f>IF(ISBLANK('A2'!P104),"",'A2'!P104)</f>
        <v/>
      </c>
      <c r="E104" s="201"/>
      <c r="F104" s="202"/>
      <c r="G104" s="202"/>
      <c r="H104" s="202"/>
      <c r="I104" s="202"/>
      <c r="J104" s="202"/>
      <c r="K104" s="204"/>
      <c r="L104" s="478"/>
      <c r="M104" s="205"/>
      <c r="N104" s="203"/>
      <c r="O104" s="203"/>
      <c r="P104" s="203"/>
      <c r="Q104" s="203"/>
      <c r="R104" s="204"/>
      <c r="S104" s="202"/>
      <c r="T104" s="202"/>
      <c r="U104" s="202"/>
      <c r="V104" s="202"/>
      <c r="W104" s="205"/>
      <c r="Y104" s="156">
        <f t="shared" si="9"/>
        <v>0</v>
      </c>
      <c r="Z104" s="152">
        <f t="shared" si="10"/>
        <v>0</v>
      </c>
      <c r="AA104" s="152">
        <f t="shared" si="11"/>
        <v>0</v>
      </c>
      <c r="AB104" s="900">
        <f t="shared" si="12"/>
        <v>0</v>
      </c>
      <c r="AD104" s="156">
        <f t="shared" si="13"/>
        <v>0</v>
      </c>
      <c r="AE104" s="152">
        <f t="shared" si="14"/>
        <v>0</v>
      </c>
      <c r="AF104" s="152">
        <f t="shared" si="15"/>
        <v>0</v>
      </c>
      <c r="AG104" s="157">
        <f t="shared" si="16"/>
        <v>0</v>
      </c>
    </row>
    <row r="105" spans="1:33" x14ac:dyDescent="0.25">
      <c r="A105" s="147" t="str">
        <f>IF(ISBLANK('A1'!B105),"",IF(ISBLANK('A1'!D105),'A1'!A105&amp;"-"&amp;'A1'!B105,'A1'!A105&amp;"-"&amp;'A1'!B105&amp;"; "&amp;'A1'!D105))</f>
        <v/>
      </c>
      <c r="B105" s="978" t="str">
        <f>IF(ISBLANK('A1'!G105),"",'A1'!G105)</f>
        <v/>
      </c>
      <c r="C105" s="975" t="str">
        <f>IF(ISBLANK('A1'!H105),"",'A1'!H105)</f>
        <v/>
      </c>
      <c r="D105" s="263" t="str">
        <f>IF(ISBLANK('A2'!P105),"",'A2'!P105)</f>
        <v/>
      </c>
      <c r="E105" s="201"/>
      <c r="F105" s="202"/>
      <c r="G105" s="202"/>
      <c r="H105" s="202"/>
      <c r="I105" s="202"/>
      <c r="J105" s="202"/>
      <c r="K105" s="204"/>
      <c r="L105" s="478"/>
      <c r="M105" s="205"/>
      <c r="N105" s="203"/>
      <c r="O105" s="203"/>
      <c r="P105" s="203"/>
      <c r="Q105" s="203"/>
      <c r="R105" s="204"/>
      <c r="S105" s="202"/>
      <c r="T105" s="202"/>
      <c r="U105" s="202"/>
      <c r="V105" s="202"/>
      <c r="W105" s="205"/>
      <c r="Y105" s="156">
        <f t="shared" si="9"/>
        <v>0</v>
      </c>
      <c r="Z105" s="152">
        <f t="shared" si="10"/>
        <v>0</v>
      </c>
      <c r="AA105" s="152">
        <f t="shared" si="11"/>
        <v>0</v>
      </c>
      <c r="AB105" s="900">
        <f t="shared" si="12"/>
        <v>0</v>
      </c>
      <c r="AD105" s="156">
        <f t="shared" si="13"/>
        <v>0</v>
      </c>
      <c r="AE105" s="152">
        <f t="shared" si="14"/>
        <v>0</v>
      </c>
      <c r="AF105" s="152">
        <f t="shared" si="15"/>
        <v>0</v>
      </c>
      <c r="AG105" s="157">
        <f t="shared" si="16"/>
        <v>0</v>
      </c>
    </row>
    <row r="106" spans="1:33" x14ac:dyDescent="0.25">
      <c r="A106" s="147" t="str">
        <f>IF(ISBLANK('A1'!B106),"",IF(ISBLANK('A1'!D106),'A1'!A106&amp;"-"&amp;'A1'!B106,'A1'!A106&amp;"-"&amp;'A1'!B106&amp;"; "&amp;'A1'!D106))</f>
        <v/>
      </c>
      <c r="B106" s="978" t="str">
        <f>IF(ISBLANK('A1'!G106),"",'A1'!G106)</f>
        <v/>
      </c>
      <c r="C106" s="975" t="str">
        <f>IF(ISBLANK('A1'!H106),"",'A1'!H106)</f>
        <v/>
      </c>
      <c r="D106" s="263" t="str">
        <f>IF(ISBLANK('A2'!P106),"",'A2'!P106)</f>
        <v/>
      </c>
      <c r="E106" s="201"/>
      <c r="F106" s="202"/>
      <c r="G106" s="202"/>
      <c r="H106" s="202"/>
      <c r="I106" s="202"/>
      <c r="J106" s="202"/>
      <c r="K106" s="204"/>
      <c r="L106" s="478"/>
      <c r="M106" s="205"/>
      <c r="N106" s="203"/>
      <c r="O106" s="203"/>
      <c r="P106" s="203"/>
      <c r="Q106" s="203"/>
      <c r="R106" s="204"/>
      <c r="S106" s="202"/>
      <c r="T106" s="202"/>
      <c r="U106" s="202"/>
      <c r="V106" s="202"/>
      <c r="W106" s="205"/>
      <c r="Y106" s="156">
        <f t="shared" si="9"/>
        <v>0</v>
      </c>
      <c r="Z106" s="152">
        <f t="shared" si="10"/>
        <v>0</v>
      </c>
      <c r="AA106" s="152">
        <f t="shared" si="11"/>
        <v>0</v>
      </c>
      <c r="AB106" s="900">
        <f t="shared" si="12"/>
        <v>0</v>
      </c>
      <c r="AD106" s="156">
        <f t="shared" si="13"/>
        <v>0</v>
      </c>
      <c r="AE106" s="152">
        <f t="shared" si="14"/>
        <v>0</v>
      </c>
      <c r="AF106" s="152">
        <f t="shared" si="15"/>
        <v>0</v>
      </c>
      <c r="AG106" s="157">
        <f t="shared" si="16"/>
        <v>0</v>
      </c>
    </row>
    <row r="107" spans="1:33" x14ac:dyDescent="0.25">
      <c r="A107" s="147" t="str">
        <f>IF(ISBLANK('A1'!B107),"",IF(ISBLANK('A1'!D107),'A1'!A107&amp;"-"&amp;'A1'!B107,'A1'!A107&amp;"-"&amp;'A1'!B107&amp;"; "&amp;'A1'!D107))</f>
        <v/>
      </c>
      <c r="B107" s="978" t="str">
        <f>IF(ISBLANK('A1'!G107),"",'A1'!G107)</f>
        <v/>
      </c>
      <c r="C107" s="975" t="str">
        <f>IF(ISBLANK('A1'!H107),"",'A1'!H107)</f>
        <v/>
      </c>
      <c r="D107" s="263" t="str">
        <f>IF(ISBLANK('A2'!P107),"",'A2'!P107)</f>
        <v/>
      </c>
      <c r="E107" s="201"/>
      <c r="F107" s="202"/>
      <c r="G107" s="202"/>
      <c r="H107" s="202"/>
      <c r="I107" s="202"/>
      <c r="J107" s="202"/>
      <c r="K107" s="204"/>
      <c r="L107" s="478"/>
      <c r="M107" s="205"/>
      <c r="N107" s="203"/>
      <c r="O107" s="203"/>
      <c r="P107" s="203"/>
      <c r="Q107" s="203"/>
      <c r="R107" s="204"/>
      <c r="S107" s="202"/>
      <c r="T107" s="202"/>
      <c r="U107" s="202"/>
      <c r="V107" s="202"/>
      <c r="W107" s="205"/>
      <c r="Y107" s="156">
        <f t="shared" si="9"/>
        <v>0</v>
      </c>
      <c r="Z107" s="152">
        <f t="shared" si="10"/>
        <v>0</v>
      </c>
      <c r="AA107" s="152">
        <f t="shared" si="11"/>
        <v>0</v>
      </c>
      <c r="AB107" s="900">
        <f t="shared" si="12"/>
        <v>0</v>
      </c>
      <c r="AD107" s="156">
        <f t="shared" si="13"/>
        <v>0</v>
      </c>
      <c r="AE107" s="152">
        <f t="shared" si="14"/>
        <v>0</v>
      </c>
      <c r="AF107" s="152">
        <f t="shared" si="15"/>
        <v>0</v>
      </c>
      <c r="AG107" s="157">
        <f t="shared" si="16"/>
        <v>0</v>
      </c>
    </row>
    <row r="108" spans="1:33" x14ac:dyDescent="0.25">
      <c r="A108" s="147" t="str">
        <f>IF(ISBLANK('A1'!B108),"",IF(ISBLANK('A1'!D108),'A1'!A108&amp;"-"&amp;'A1'!B108,'A1'!A108&amp;"-"&amp;'A1'!B108&amp;"; "&amp;'A1'!D108))</f>
        <v/>
      </c>
      <c r="B108" s="978" t="str">
        <f>IF(ISBLANK('A1'!G108),"",'A1'!G108)</f>
        <v/>
      </c>
      <c r="C108" s="975" t="str">
        <f>IF(ISBLANK('A1'!H108),"",'A1'!H108)</f>
        <v/>
      </c>
      <c r="D108" s="263" t="str">
        <f>IF(ISBLANK('A2'!P108),"",'A2'!P108)</f>
        <v/>
      </c>
      <c r="E108" s="201"/>
      <c r="F108" s="202"/>
      <c r="G108" s="202"/>
      <c r="H108" s="202"/>
      <c r="I108" s="202"/>
      <c r="J108" s="202"/>
      <c r="K108" s="204"/>
      <c r="L108" s="478"/>
      <c r="M108" s="205"/>
      <c r="N108" s="203"/>
      <c r="O108" s="203"/>
      <c r="P108" s="203"/>
      <c r="Q108" s="203"/>
      <c r="R108" s="204"/>
      <c r="S108" s="202"/>
      <c r="T108" s="202"/>
      <c r="U108" s="202"/>
      <c r="V108" s="202"/>
      <c r="W108" s="205"/>
      <c r="Y108" s="156">
        <f t="shared" si="9"/>
        <v>0</v>
      </c>
      <c r="Z108" s="152">
        <f t="shared" si="10"/>
        <v>0</v>
      </c>
      <c r="AA108" s="152">
        <f t="shared" si="11"/>
        <v>0</v>
      </c>
      <c r="AB108" s="900">
        <f t="shared" si="12"/>
        <v>0</v>
      </c>
      <c r="AD108" s="156">
        <f t="shared" si="13"/>
        <v>0</v>
      </c>
      <c r="AE108" s="152">
        <f t="shared" si="14"/>
        <v>0</v>
      </c>
      <c r="AF108" s="152">
        <f t="shared" si="15"/>
        <v>0</v>
      </c>
      <c r="AG108" s="157">
        <f t="shared" si="16"/>
        <v>0</v>
      </c>
    </row>
    <row r="109" spans="1:33" x14ac:dyDescent="0.25">
      <c r="A109" s="147" t="str">
        <f>IF(ISBLANK('A1'!B109),"",IF(ISBLANK('A1'!D109),'A1'!A109&amp;"-"&amp;'A1'!B109,'A1'!A109&amp;"-"&amp;'A1'!B109&amp;"; "&amp;'A1'!D109))</f>
        <v/>
      </c>
      <c r="B109" s="978" t="str">
        <f>IF(ISBLANK('A1'!G109),"",'A1'!G109)</f>
        <v/>
      </c>
      <c r="C109" s="975" t="str">
        <f>IF(ISBLANK('A1'!H109),"",'A1'!H109)</f>
        <v/>
      </c>
      <c r="D109" s="263" t="str">
        <f>IF(ISBLANK('A2'!P109),"",'A2'!P109)</f>
        <v/>
      </c>
      <c r="E109" s="201"/>
      <c r="F109" s="202"/>
      <c r="G109" s="202"/>
      <c r="H109" s="202"/>
      <c r="I109" s="202"/>
      <c r="J109" s="202"/>
      <c r="K109" s="204"/>
      <c r="L109" s="478"/>
      <c r="M109" s="205"/>
      <c r="N109" s="203"/>
      <c r="O109" s="203"/>
      <c r="P109" s="203"/>
      <c r="Q109" s="203"/>
      <c r="R109" s="204"/>
      <c r="S109" s="202"/>
      <c r="T109" s="202"/>
      <c r="U109" s="202"/>
      <c r="V109" s="202"/>
      <c r="W109" s="205"/>
      <c r="Y109" s="156">
        <f t="shared" si="9"/>
        <v>0</v>
      </c>
      <c r="Z109" s="152">
        <f t="shared" si="10"/>
        <v>0</v>
      </c>
      <c r="AA109" s="152">
        <f t="shared" si="11"/>
        <v>0</v>
      </c>
      <c r="AB109" s="900">
        <f t="shared" si="12"/>
        <v>0</v>
      </c>
      <c r="AD109" s="156">
        <f t="shared" si="13"/>
        <v>0</v>
      </c>
      <c r="AE109" s="152">
        <f t="shared" si="14"/>
        <v>0</v>
      </c>
      <c r="AF109" s="152">
        <f t="shared" si="15"/>
        <v>0</v>
      </c>
      <c r="AG109" s="157">
        <f t="shared" si="16"/>
        <v>0</v>
      </c>
    </row>
    <row r="110" spans="1:33" x14ac:dyDescent="0.25">
      <c r="A110" s="147" t="str">
        <f>IF(ISBLANK('A1'!B110),"",IF(ISBLANK('A1'!D110),'A1'!A110&amp;"-"&amp;'A1'!B110,'A1'!A110&amp;"-"&amp;'A1'!B110&amp;"; "&amp;'A1'!D110))</f>
        <v/>
      </c>
      <c r="B110" s="978" t="str">
        <f>IF(ISBLANK('A1'!G110),"",'A1'!G110)</f>
        <v/>
      </c>
      <c r="C110" s="975" t="str">
        <f>IF(ISBLANK('A1'!H110),"",'A1'!H110)</f>
        <v/>
      </c>
      <c r="D110" s="263" t="str">
        <f>IF(ISBLANK('A2'!P110),"",'A2'!P110)</f>
        <v/>
      </c>
      <c r="E110" s="201"/>
      <c r="F110" s="202"/>
      <c r="G110" s="202"/>
      <c r="H110" s="202"/>
      <c r="I110" s="202"/>
      <c r="J110" s="202"/>
      <c r="K110" s="204"/>
      <c r="L110" s="478"/>
      <c r="M110" s="205"/>
      <c r="N110" s="203"/>
      <c r="O110" s="203"/>
      <c r="P110" s="203"/>
      <c r="Q110" s="203"/>
      <c r="R110" s="204"/>
      <c r="S110" s="202"/>
      <c r="T110" s="202"/>
      <c r="U110" s="202"/>
      <c r="V110" s="202"/>
      <c r="W110" s="205"/>
      <c r="Y110" s="156">
        <f t="shared" si="9"/>
        <v>0</v>
      </c>
      <c r="Z110" s="152">
        <f t="shared" si="10"/>
        <v>0</v>
      </c>
      <c r="AA110" s="152">
        <f t="shared" si="11"/>
        <v>0</v>
      </c>
      <c r="AB110" s="900">
        <f t="shared" si="12"/>
        <v>0</v>
      </c>
      <c r="AD110" s="156">
        <f t="shared" si="13"/>
        <v>0</v>
      </c>
      <c r="AE110" s="152">
        <f t="shared" si="14"/>
        <v>0</v>
      </c>
      <c r="AF110" s="152">
        <f t="shared" si="15"/>
        <v>0</v>
      </c>
      <c r="AG110" s="157">
        <f t="shared" si="16"/>
        <v>0</v>
      </c>
    </row>
    <row r="111" spans="1:33" x14ac:dyDescent="0.25">
      <c r="A111" s="147" t="str">
        <f>IF(ISBLANK('A1'!B111),"",IF(ISBLANK('A1'!D111),'A1'!A111&amp;"-"&amp;'A1'!B111,'A1'!A111&amp;"-"&amp;'A1'!B111&amp;"; "&amp;'A1'!D111))</f>
        <v/>
      </c>
      <c r="B111" s="978" t="str">
        <f>IF(ISBLANK('A1'!G111),"",'A1'!G111)</f>
        <v/>
      </c>
      <c r="C111" s="975" t="str">
        <f>IF(ISBLANK('A1'!H111),"",'A1'!H111)</f>
        <v/>
      </c>
      <c r="D111" s="263" t="str">
        <f>IF(ISBLANK('A2'!P111),"",'A2'!P111)</f>
        <v/>
      </c>
      <c r="E111" s="201"/>
      <c r="F111" s="202"/>
      <c r="G111" s="202"/>
      <c r="H111" s="202"/>
      <c r="I111" s="202"/>
      <c r="J111" s="202"/>
      <c r="K111" s="204"/>
      <c r="L111" s="478"/>
      <c r="M111" s="205"/>
      <c r="N111" s="203"/>
      <c r="O111" s="203"/>
      <c r="P111" s="203"/>
      <c r="Q111" s="203"/>
      <c r="R111" s="204"/>
      <c r="S111" s="202"/>
      <c r="T111" s="202"/>
      <c r="U111" s="202"/>
      <c r="V111" s="202"/>
      <c r="W111" s="205"/>
      <c r="Y111" s="156">
        <f t="shared" si="9"/>
        <v>0</v>
      </c>
      <c r="Z111" s="152">
        <f t="shared" si="10"/>
        <v>0</v>
      </c>
      <c r="AA111" s="152">
        <f t="shared" si="11"/>
        <v>0</v>
      </c>
      <c r="AB111" s="900">
        <f t="shared" si="12"/>
        <v>0</v>
      </c>
      <c r="AD111" s="156">
        <f t="shared" si="13"/>
        <v>0</v>
      </c>
      <c r="AE111" s="152">
        <f t="shared" si="14"/>
        <v>0</v>
      </c>
      <c r="AF111" s="152">
        <f t="shared" si="15"/>
        <v>0</v>
      </c>
      <c r="AG111" s="157">
        <f t="shared" si="16"/>
        <v>0</v>
      </c>
    </row>
    <row r="112" spans="1:33" x14ac:dyDescent="0.25">
      <c r="A112" s="147" t="str">
        <f>IF(ISBLANK('A1'!B112),"",IF(ISBLANK('A1'!D112),'A1'!A112&amp;"-"&amp;'A1'!B112,'A1'!A112&amp;"-"&amp;'A1'!B112&amp;"; "&amp;'A1'!D112))</f>
        <v/>
      </c>
      <c r="B112" s="978" t="str">
        <f>IF(ISBLANK('A1'!G112),"",'A1'!G112)</f>
        <v/>
      </c>
      <c r="C112" s="975" t="str">
        <f>IF(ISBLANK('A1'!H112),"",'A1'!H112)</f>
        <v/>
      </c>
      <c r="D112" s="263" t="str">
        <f>IF(ISBLANK('A2'!P112),"",'A2'!P112)</f>
        <v/>
      </c>
      <c r="E112" s="201"/>
      <c r="F112" s="202"/>
      <c r="G112" s="202"/>
      <c r="H112" s="202"/>
      <c r="I112" s="202"/>
      <c r="J112" s="202"/>
      <c r="K112" s="204"/>
      <c r="L112" s="478"/>
      <c r="M112" s="205"/>
      <c r="N112" s="203"/>
      <c r="O112" s="203"/>
      <c r="P112" s="203"/>
      <c r="Q112" s="203"/>
      <c r="R112" s="204"/>
      <c r="S112" s="202"/>
      <c r="T112" s="202"/>
      <c r="U112" s="202"/>
      <c r="V112" s="202"/>
      <c r="W112" s="205"/>
      <c r="Y112" s="156">
        <f t="shared" si="9"/>
        <v>0</v>
      </c>
      <c r="Z112" s="152">
        <f t="shared" si="10"/>
        <v>0</v>
      </c>
      <c r="AA112" s="152">
        <f t="shared" si="11"/>
        <v>0</v>
      </c>
      <c r="AB112" s="900">
        <f t="shared" si="12"/>
        <v>0</v>
      </c>
      <c r="AD112" s="156">
        <f t="shared" si="13"/>
        <v>0</v>
      </c>
      <c r="AE112" s="152">
        <f t="shared" si="14"/>
        <v>0</v>
      </c>
      <c r="AF112" s="152">
        <f t="shared" si="15"/>
        <v>0</v>
      </c>
      <c r="AG112" s="157">
        <f t="shared" si="16"/>
        <v>0</v>
      </c>
    </row>
    <row r="113" spans="1:33" x14ac:dyDescent="0.25">
      <c r="A113" s="147" t="str">
        <f>IF(ISBLANK('A1'!B113),"",IF(ISBLANK('A1'!D113),'A1'!A113&amp;"-"&amp;'A1'!B113,'A1'!A113&amp;"-"&amp;'A1'!B113&amp;"; "&amp;'A1'!D113))</f>
        <v/>
      </c>
      <c r="B113" s="978" t="str">
        <f>IF(ISBLANK('A1'!G113),"",'A1'!G113)</f>
        <v/>
      </c>
      <c r="C113" s="975" t="str">
        <f>IF(ISBLANK('A1'!H113),"",'A1'!H113)</f>
        <v/>
      </c>
      <c r="D113" s="263" t="str">
        <f>IF(ISBLANK('A2'!P113),"",'A2'!P113)</f>
        <v/>
      </c>
      <c r="E113" s="201"/>
      <c r="F113" s="202"/>
      <c r="G113" s="202"/>
      <c r="H113" s="202"/>
      <c r="I113" s="202"/>
      <c r="J113" s="202"/>
      <c r="K113" s="204"/>
      <c r="L113" s="478"/>
      <c r="M113" s="205"/>
      <c r="N113" s="203"/>
      <c r="O113" s="203"/>
      <c r="P113" s="203"/>
      <c r="Q113" s="203"/>
      <c r="R113" s="204"/>
      <c r="S113" s="202"/>
      <c r="T113" s="202"/>
      <c r="U113" s="202"/>
      <c r="V113" s="202"/>
      <c r="W113" s="205"/>
      <c r="Y113" s="156">
        <f t="shared" si="9"/>
        <v>0</v>
      </c>
      <c r="Z113" s="152">
        <f t="shared" si="10"/>
        <v>0</v>
      </c>
      <c r="AA113" s="152">
        <f t="shared" si="11"/>
        <v>0</v>
      </c>
      <c r="AB113" s="900">
        <f t="shared" si="12"/>
        <v>0</v>
      </c>
      <c r="AD113" s="156">
        <f t="shared" si="13"/>
        <v>0</v>
      </c>
      <c r="AE113" s="152">
        <f t="shared" si="14"/>
        <v>0</v>
      </c>
      <c r="AF113" s="152">
        <f t="shared" si="15"/>
        <v>0</v>
      </c>
      <c r="AG113" s="157">
        <f t="shared" si="16"/>
        <v>0</v>
      </c>
    </row>
    <row r="114" spans="1:33" x14ac:dyDescent="0.25">
      <c r="A114" s="147" t="str">
        <f>IF(ISBLANK('A1'!B114),"",IF(ISBLANK('A1'!D114),'A1'!A114&amp;"-"&amp;'A1'!B114,'A1'!A114&amp;"-"&amp;'A1'!B114&amp;"; "&amp;'A1'!D114))</f>
        <v/>
      </c>
      <c r="B114" s="978" t="str">
        <f>IF(ISBLANK('A1'!G114),"",'A1'!G114)</f>
        <v/>
      </c>
      <c r="C114" s="975" t="str">
        <f>IF(ISBLANK('A1'!H114),"",'A1'!H114)</f>
        <v/>
      </c>
      <c r="D114" s="263" t="str">
        <f>IF(ISBLANK('A2'!P114),"",'A2'!P114)</f>
        <v/>
      </c>
      <c r="E114" s="201"/>
      <c r="F114" s="202"/>
      <c r="G114" s="202"/>
      <c r="H114" s="202"/>
      <c r="I114" s="202"/>
      <c r="J114" s="202"/>
      <c r="K114" s="204"/>
      <c r="L114" s="478"/>
      <c r="M114" s="205"/>
      <c r="N114" s="203"/>
      <c r="O114" s="203"/>
      <c r="P114" s="203"/>
      <c r="Q114" s="203"/>
      <c r="R114" s="204"/>
      <c r="S114" s="202"/>
      <c r="T114" s="202"/>
      <c r="U114" s="202"/>
      <c r="V114" s="202"/>
      <c r="W114" s="205"/>
      <c r="Y114" s="156">
        <f t="shared" si="9"/>
        <v>0</v>
      </c>
      <c r="Z114" s="152">
        <f t="shared" si="10"/>
        <v>0</v>
      </c>
      <c r="AA114" s="152">
        <f t="shared" si="11"/>
        <v>0</v>
      </c>
      <c r="AB114" s="900">
        <f t="shared" si="12"/>
        <v>0</v>
      </c>
      <c r="AD114" s="156">
        <f t="shared" si="13"/>
        <v>0</v>
      </c>
      <c r="AE114" s="152">
        <f t="shared" si="14"/>
        <v>0</v>
      </c>
      <c r="AF114" s="152">
        <f t="shared" si="15"/>
        <v>0</v>
      </c>
      <c r="AG114" s="157">
        <f t="shared" si="16"/>
        <v>0</v>
      </c>
    </row>
    <row r="115" spans="1:33" x14ac:dyDescent="0.25">
      <c r="A115" s="147" t="str">
        <f>IF(ISBLANK('A1'!B115),"",IF(ISBLANK('A1'!D115),'A1'!A115&amp;"-"&amp;'A1'!B115,'A1'!A115&amp;"-"&amp;'A1'!B115&amp;"; "&amp;'A1'!D115))</f>
        <v/>
      </c>
      <c r="B115" s="978" t="str">
        <f>IF(ISBLANK('A1'!G115),"",'A1'!G115)</f>
        <v/>
      </c>
      <c r="C115" s="975" t="str">
        <f>IF(ISBLANK('A1'!H115),"",'A1'!H115)</f>
        <v/>
      </c>
      <c r="D115" s="263" t="str">
        <f>IF(ISBLANK('A2'!P115),"",'A2'!P115)</f>
        <v/>
      </c>
      <c r="E115" s="201"/>
      <c r="F115" s="202"/>
      <c r="G115" s="202"/>
      <c r="H115" s="202"/>
      <c r="I115" s="202"/>
      <c r="J115" s="202"/>
      <c r="K115" s="204"/>
      <c r="L115" s="478"/>
      <c r="M115" s="205"/>
      <c r="N115" s="203"/>
      <c r="O115" s="203"/>
      <c r="P115" s="203"/>
      <c r="Q115" s="203"/>
      <c r="R115" s="204"/>
      <c r="S115" s="202"/>
      <c r="T115" s="202"/>
      <c r="U115" s="202"/>
      <c r="V115" s="202"/>
      <c r="W115" s="205"/>
      <c r="Y115" s="156">
        <f t="shared" si="9"/>
        <v>0</v>
      </c>
      <c r="Z115" s="152">
        <f t="shared" si="10"/>
        <v>0</v>
      </c>
      <c r="AA115" s="152">
        <f t="shared" si="11"/>
        <v>0</v>
      </c>
      <c r="AB115" s="900">
        <f t="shared" si="12"/>
        <v>0</v>
      </c>
      <c r="AD115" s="156">
        <f t="shared" si="13"/>
        <v>0</v>
      </c>
      <c r="AE115" s="152">
        <f t="shared" si="14"/>
        <v>0</v>
      </c>
      <c r="AF115" s="152">
        <f t="shared" si="15"/>
        <v>0</v>
      </c>
      <c r="AG115" s="157">
        <f t="shared" si="16"/>
        <v>0</v>
      </c>
    </row>
    <row r="116" spans="1:33" x14ac:dyDescent="0.25">
      <c r="A116" s="147" t="str">
        <f>IF(ISBLANK('A1'!B116),"",IF(ISBLANK('A1'!D116),'A1'!A116&amp;"-"&amp;'A1'!B116,'A1'!A116&amp;"-"&amp;'A1'!B116&amp;"; "&amp;'A1'!D116))</f>
        <v/>
      </c>
      <c r="B116" s="978" t="str">
        <f>IF(ISBLANK('A1'!G116),"",'A1'!G116)</f>
        <v/>
      </c>
      <c r="C116" s="975" t="str">
        <f>IF(ISBLANK('A1'!H116),"",'A1'!H116)</f>
        <v/>
      </c>
      <c r="D116" s="263" t="str">
        <f>IF(ISBLANK('A2'!P116),"",'A2'!P116)</f>
        <v/>
      </c>
      <c r="E116" s="201"/>
      <c r="F116" s="202"/>
      <c r="G116" s="202"/>
      <c r="H116" s="202"/>
      <c r="I116" s="202"/>
      <c r="J116" s="202"/>
      <c r="K116" s="204"/>
      <c r="L116" s="478"/>
      <c r="M116" s="205"/>
      <c r="N116" s="203"/>
      <c r="O116" s="203"/>
      <c r="P116" s="203"/>
      <c r="Q116" s="203"/>
      <c r="R116" s="204"/>
      <c r="S116" s="202"/>
      <c r="T116" s="202"/>
      <c r="U116" s="202"/>
      <c r="V116" s="202"/>
      <c r="W116" s="205"/>
      <c r="Y116" s="156">
        <f t="shared" si="9"/>
        <v>0</v>
      </c>
      <c r="Z116" s="152">
        <f t="shared" si="10"/>
        <v>0</v>
      </c>
      <c r="AA116" s="152">
        <f t="shared" si="11"/>
        <v>0</v>
      </c>
      <c r="AB116" s="900">
        <f t="shared" si="12"/>
        <v>0</v>
      </c>
      <c r="AD116" s="156">
        <f t="shared" si="13"/>
        <v>0</v>
      </c>
      <c r="AE116" s="152">
        <f t="shared" si="14"/>
        <v>0</v>
      </c>
      <c r="AF116" s="152">
        <f t="shared" si="15"/>
        <v>0</v>
      </c>
      <c r="AG116" s="157">
        <f t="shared" si="16"/>
        <v>0</v>
      </c>
    </row>
    <row r="117" spans="1:33" x14ac:dyDescent="0.25">
      <c r="A117" s="147" t="str">
        <f>IF(ISBLANK('A1'!B117),"",IF(ISBLANK('A1'!D117),'A1'!A117&amp;"-"&amp;'A1'!B117,'A1'!A117&amp;"-"&amp;'A1'!B117&amp;"; "&amp;'A1'!D117))</f>
        <v/>
      </c>
      <c r="B117" s="978" t="str">
        <f>IF(ISBLANK('A1'!G117),"",'A1'!G117)</f>
        <v/>
      </c>
      <c r="C117" s="975" t="str">
        <f>IF(ISBLANK('A1'!H117),"",'A1'!H117)</f>
        <v/>
      </c>
      <c r="D117" s="263" t="str">
        <f>IF(ISBLANK('A2'!P117),"",'A2'!P117)</f>
        <v/>
      </c>
      <c r="E117" s="201"/>
      <c r="F117" s="202"/>
      <c r="G117" s="202"/>
      <c r="H117" s="202"/>
      <c r="I117" s="202"/>
      <c r="J117" s="202"/>
      <c r="K117" s="204"/>
      <c r="L117" s="478"/>
      <c r="M117" s="205"/>
      <c r="N117" s="203"/>
      <c r="O117" s="203"/>
      <c r="P117" s="203"/>
      <c r="Q117" s="203"/>
      <c r="R117" s="204"/>
      <c r="S117" s="202"/>
      <c r="T117" s="202"/>
      <c r="U117" s="202"/>
      <c r="V117" s="202"/>
      <c r="W117" s="205"/>
      <c r="Y117" s="156">
        <f t="shared" si="9"/>
        <v>0</v>
      </c>
      <c r="Z117" s="152">
        <f t="shared" si="10"/>
        <v>0</v>
      </c>
      <c r="AA117" s="152">
        <f t="shared" si="11"/>
        <v>0</v>
      </c>
      <c r="AB117" s="900">
        <f t="shared" si="12"/>
        <v>0</v>
      </c>
      <c r="AD117" s="156">
        <f t="shared" si="13"/>
        <v>0</v>
      </c>
      <c r="AE117" s="152">
        <f t="shared" si="14"/>
        <v>0</v>
      </c>
      <c r="AF117" s="152">
        <f t="shared" si="15"/>
        <v>0</v>
      </c>
      <c r="AG117" s="157">
        <f t="shared" si="16"/>
        <v>0</v>
      </c>
    </row>
    <row r="118" spans="1:33" x14ac:dyDescent="0.25">
      <c r="A118" s="147" t="str">
        <f>IF(ISBLANK('A1'!B118),"",IF(ISBLANK('A1'!D118),'A1'!A118&amp;"-"&amp;'A1'!B118,'A1'!A118&amp;"-"&amp;'A1'!B118&amp;"; "&amp;'A1'!D118))</f>
        <v/>
      </c>
      <c r="B118" s="978" t="str">
        <f>IF(ISBLANK('A1'!G118),"",'A1'!G118)</f>
        <v/>
      </c>
      <c r="C118" s="975" t="str">
        <f>IF(ISBLANK('A1'!H118),"",'A1'!H118)</f>
        <v/>
      </c>
      <c r="D118" s="263" t="str">
        <f>IF(ISBLANK('A2'!P118),"",'A2'!P118)</f>
        <v/>
      </c>
      <c r="E118" s="201"/>
      <c r="F118" s="202"/>
      <c r="G118" s="202"/>
      <c r="H118" s="202"/>
      <c r="I118" s="202"/>
      <c r="J118" s="202"/>
      <c r="K118" s="204"/>
      <c r="L118" s="478"/>
      <c r="M118" s="205"/>
      <c r="N118" s="203"/>
      <c r="O118" s="203"/>
      <c r="P118" s="203"/>
      <c r="Q118" s="203"/>
      <c r="R118" s="204"/>
      <c r="S118" s="202"/>
      <c r="T118" s="202"/>
      <c r="U118" s="202"/>
      <c r="V118" s="202"/>
      <c r="W118" s="205"/>
      <c r="Y118" s="156">
        <f t="shared" si="9"/>
        <v>0</v>
      </c>
      <c r="Z118" s="152">
        <f t="shared" si="10"/>
        <v>0</v>
      </c>
      <c r="AA118" s="152">
        <f t="shared" si="11"/>
        <v>0</v>
      </c>
      <c r="AB118" s="900">
        <f t="shared" si="12"/>
        <v>0</v>
      </c>
      <c r="AD118" s="156">
        <f t="shared" si="13"/>
        <v>0</v>
      </c>
      <c r="AE118" s="152">
        <f t="shared" si="14"/>
        <v>0</v>
      </c>
      <c r="AF118" s="152">
        <f t="shared" si="15"/>
        <v>0</v>
      </c>
      <c r="AG118" s="157">
        <f t="shared" si="16"/>
        <v>0</v>
      </c>
    </row>
    <row r="119" spans="1:33" x14ac:dyDescent="0.25">
      <c r="A119" s="147" t="str">
        <f>IF(ISBLANK('A1'!B119),"",IF(ISBLANK('A1'!D119),'A1'!A119&amp;"-"&amp;'A1'!B119,'A1'!A119&amp;"-"&amp;'A1'!B119&amp;"; "&amp;'A1'!D119))</f>
        <v/>
      </c>
      <c r="B119" s="978" t="str">
        <f>IF(ISBLANK('A1'!G119),"",'A1'!G119)</f>
        <v/>
      </c>
      <c r="C119" s="975" t="str">
        <f>IF(ISBLANK('A1'!H119),"",'A1'!H119)</f>
        <v/>
      </c>
      <c r="D119" s="263" t="str">
        <f>IF(ISBLANK('A2'!P119),"",'A2'!P119)</f>
        <v/>
      </c>
      <c r="E119" s="201"/>
      <c r="F119" s="202"/>
      <c r="G119" s="202"/>
      <c r="H119" s="202"/>
      <c r="I119" s="202"/>
      <c r="J119" s="202"/>
      <c r="K119" s="204"/>
      <c r="L119" s="478"/>
      <c r="M119" s="205"/>
      <c r="N119" s="203"/>
      <c r="O119" s="203"/>
      <c r="P119" s="203"/>
      <c r="Q119" s="203"/>
      <c r="R119" s="204"/>
      <c r="S119" s="202"/>
      <c r="T119" s="202"/>
      <c r="U119" s="202"/>
      <c r="V119" s="202"/>
      <c r="W119" s="205"/>
      <c r="Y119" s="156">
        <f t="shared" si="9"/>
        <v>0</v>
      </c>
      <c r="Z119" s="152">
        <f t="shared" si="10"/>
        <v>0</v>
      </c>
      <c r="AA119" s="152">
        <f t="shared" si="11"/>
        <v>0</v>
      </c>
      <c r="AB119" s="900">
        <f t="shared" si="12"/>
        <v>0</v>
      </c>
      <c r="AD119" s="156">
        <f t="shared" si="13"/>
        <v>0</v>
      </c>
      <c r="AE119" s="152">
        <f t="shared" si="14"/>
        <v>0</v>
      </c>
      <c r="AF119" s="152">
        <f t="shared" si="15"/>
        <v>0</v>
      </c>
      <c r="AG119" s="157">
        <f t="shared" si="16"/>
        <v>0</v>
      </c>
    </row>
    <row r="120" spans="1:33" x14ac:dyDescent="0.25">
      <c r="A120" s="147" t="str">
        <f>IF(ISBLANK('A1'!B120),"",IF(ISBLANK('A1'!D120),'A1'!A120&amp;"-"&amp;'A1'!B120,'A1'!A120&amp;"-"&amp;'A1'!B120&amp;"; "&amp;'A1'!D120))</f>
        <v/>
      </c>
      <c r="B120" s="978" t="str">
        <f>IF(ISBLANK('A1'!G120),"",'A1'!G120)</f>
        <v/>
      </c>
      <c r="C120" s="975" t="str">
        <f>IF(ISBLANK('A1'!H120),"",'A1'!H120)</f>
        <v/>
      </c>
      <c r="D120" s="263" t="str">
        <f>IF(ISBLANK('A2'!P120),"",'A2'!P120)</f>
        <v/>
      </c>
      <c r="E120" s="201"/>
      <c r="F120" s="202"/>
      <c r="G120" s="202"/>
      <c r="H120" s="202"/>
      <c r="I120" s="202"/>
      <c r="J120" s="202"/>
      <c r="K120" s="204"/>
      <c r="L120" s="478"/>
      <c r="M120" s="205"/>
      <c r="N120" s="203"/>
      <c r="O120" s="203"/>
      <c r="P120" s="203"/>
      <c r="Q120" s="203"/>
      <c r="R120" s="204"/>
      <c r="S120" s="202"/>
      <c r="T120" s="202"/>
      <c r="U120" s="202"/>
      <c r="V120" s="202"/>
      <c r="W120" s="205"/>
      <c r="Y120" s="156">
        <f t="shared" si="9"/>
        <v>0</v>
      </c>
      <c r="Z120" s="152">
        <f t="shared" si="10"/>
        <v>0</v>
      </c>
      <c r="AA120" s="152">
        <f t="shared" si="11"/>
        <v>0</v>
      </c>
      <c r="AB120" s="900">
        <f t="shared" si="12"/>
        <v>0</v>
      </c>
      <c r="AD120" s="156">
        <f t="shared" si="13"/>
        <v>0</v>
      </c>
      <c r="AE120" s="152">
        <f t="shared" si="14"/>
        <v>0</v>
      </c>
      <c r="AF120" s="152">
        <f t="shared" si="15"/>
        <v>0</v>
      </c>
      <c r="AG120" s="157">
        <f t="shared" si="16"/>
        <v>0</v>
      </c>
    </row>
    <row r="121" spans="1:33" x14ac:dyDescent="0.25">
      <c r="A121" s="147" t="str">
        <f>IF(ISBLANK('A1'!B121),"",IF(ISBLANK('A1'!D121),'A1'!A121&amp;"-"&amp;'A1'!B121,'A1'!A121&amp;"-"&amp;'A1'!B121&amp;"; "&amp;'A1'!D121))</f>
        <v/>
      </c>
      <c r="B121" s="978" t="str">
        <f>IF(ISBLANK('A1'!G121),"",'A1'!G121)</f>
        <v/>
      </c>
      <c r="C121" s="975" t="str">
        <f>IF(ISBLANK('A1'!H121),"",'A1'!H121)</f>
        <v/>
      </c>
      <c r="D121" s="263" t="str">
        <f>IF(ISBLANK('A2'!P121),"",'A2'!P121)</f>
        <v/>
      </c>
      <c r="E121" s="201"/>
      <c r="F121" s="202"/>
      <c r="G121" s="202"/>
      <c r="H121" s="202"/>
      <c r="I121" s="202"/>
      <c r="J121" s="202"/>
      <c r="K121" s="204"/>
      <c r="L121" s="478"/>
      <c r="M121" s="205"/>
      <c r="N121" s="203"/>
      <c r="O121" s="203"/>
      <c r="P121" s="203"/>
      <c r="Q121" s="203"/>
      <c r="R121" s="204"/>
      <c r="S121" s="202"/>
      <c r="T121" s="202"/>
      <c r="U121" s="202"/>
      <c r="V121" s="202"/>
      <c r="W121" s="205"/>
      <c r="Y121" s="156">
        <f t="shared" si="9"/>
        <v>0</v>
      </c>
      <c r="Z121" s="152">
        <f t="shared" si="10"/>
        <v>0</v>
      </c>
      <c r="AA121" s="152">
        <f t="shared" si="11"/>
        <v>0</v>
      </c>
      <c r="AB121" s="900">
        <f t="shared" si="12"/>
        <v>0</v>
      </c>
      <c r="AD121" s="156">
        <f t="shared" si="13"/>
        <v>0</v>
      </c>
      <c r="AE121" s="152">
        <f t="shared" si="14"/>
        <v>0</v>
      </c>
      <c r="AF121" s="152">
        <f t="shared" si="15"/>
        <v>0</v>
      </c>
      <c r="AG121" s="157">
        <f t="shared" si="16"/>
        <v>0</v>
      </c>
    </row>
    <row r="122" spans="1:33" x14ac:dyDescent="0.25">
      <c r="A122" s="147" t="str">
        <f>IF(ISBLANK('A1'!B122),"",IF(ISBLANK('A1'!D122),'A1'!A122&amp;"-"&amp;'A1'!B122,'A1'!A122&amp;"-"&amp;'A1'!B122&amp;"; "&amp;'A1'!D122))</f>
        <v/>
      </c>
      <c r="B122" s="978" t="str">
        <f>IF(ISBLANK('A1'!G122),"",'A1'!G122)</f>
        <v/>
      </c>
      <c r="C122" s="975" t="str">
        <f>IF(ISBLANK('A1'!H122),"",'A1'!H122)</f>
        <v/>
      </c>
      <c r="D122" s="263" t="str">
        <f>IF(ISBLANK('A2'!P122),"",'A2'!P122)</f>
        <v/>
      </c>
      <c r="E122" s="201"/>
      <c r="F122" s="202"/>
      <c r="G122" s="202"/>
      <c r="H122" s="202"/>
      <c r="I122" s="202"/>
      <c r="J122" s="202"/>
      <c r="K122" s="204"/>
      <c r="L122" s="478"/>
      <c r="M122" s="205"/>
      <c r="N122" s="203"/>
      <c r="O122" s="203"/>
      <c r="P122" s="203"/>
      <c r="Q122" s="203"/>
      <c r="R122" s="204"/>
      <c r="S122" s="202"/>
      <c r="T122" s="202"/>
      <c r="U122" s="202"/>
      <c r="V122" s="202"/>
      <c r="W122" s="205"/>
      <c r="Y122" s="156">
        <f t="shared" si="9"/>
        <v>0</v>
      </c>
      <c r="Z122" s="152">
        <f t="shared" si="10"/>
        <v>0</v>
      </c>
      <c r="AA122" s="152">
        <f t="shared" si="11"/>
        <v>0</v>
      </c>
      <c r="AB122" s="900">
        <f t="shared" si="12"/>
        <v>0</v>
      </c>
      <c r="AD122" s="156">
        <f t="shared" si="13"/>
        <v>0</v>
      </c>
      <c r="AE122" s="152">
        <f t="shared" si="14"/>
        <v>0</v>
      </c>
      <c r="AF122" s="152">
        <f t="shared" si="15"/>
        <v>0</v>
      </c>
      <c r="AG122" s="157">
        <f t="shared" si="16"/>
        <v>0</v>
      </c>
    </row>
    <row r="123" spans="1:33" x14ac:dyDescent="0.25">
      <c r="A123" s="147" t="str">
        <f>IF(ISBLANK('A1'!B123),"",IF(ISBLANK('A1'!D123),'A1'!A123&amp;"-"&amp;'A1'!B123,'A1'!A123&amp;"-"&amp;'A1'!B123&amp;"; "&amp;'A1'!D123))</f>
        <v/>
      </c>
      <c r="B123" s="978" t="str">
        <f>IF(ISBLANK('A1'!G123),"",'A1'!G123)</f>
        <v/>
      </c>
      <c r="C123" s="975" t="str">
        <f>IF(ISBLANK('A1'!H123),"",'A1'!H123)</f>
        <v/>
      </c>
      <c r="D123" s="263" t="str">
        <f>IF(ISBLANK('A2'!P123),"",'A2'!P123)</f>
        <v/>
      </c>
      <c r="E123" s="201"/>
      <c r="F123" s="202"/>
      <c r="G123" s="202"/>
      <c r="H123" s="202"/>
      <c r="I123" s="202"/>
      <c r="J123" s="202"/>
      <c r="K123" s="204"/>
      <c r="L123" s="478"/>
      <c r="M123" s="205"/>
      <c r="N123" s="203"/>
      <c r="O123" s="203"/>
      <c r="P123" s="203"/>
      <c r="Q123" s="203"/>
      <c r="R123" s="204"/>
      <c r="S123" s="202"/>
      <c r="T123" s="202"/>
      <c r="U123" s="202"/>
      <c r="V123" s="202"/>
      <c r="W123" s="205"/>
      <c r="Y123" s="156">
        <f t="shared" si="9"/>
        <v>0</v>
      </c>
      <c r="Z123" s="152">
        <f t="shared" si="10"/>
        <v>0</v>
      </c>
      <c r="AA123" s="152">
        <f t="shared" si="11"/>
        <v>0</v>
      </c>
      <c r="AB123" s="900">
        <f t="shared" si="12"/>
        <v>0</v>
      </c>
      <c r="AD123" s="156">
        <f t="shared" si="13"/>
        <v>0</v>
      </c>
      <c r="AE123" s="152">
        <f t="shared" si="14"/>
        <v>0</v>
      </c>
      <c r="AF123" s="152">
        <f t="shared" si="15"/>
        <v>0</v>
      </c>
      <c r="AG123" s="157">
        <f t="shared" si="16"/>
        <v>0</v>
      </c>
    </row>
    <row r="124" spans="1:33" x14ac:dyDescent="0.25">
      <c r="A124" s="147" t="str">
        <f>IF(ISBLANK('A1'!B124),"",IF(ISBLANK('A1'!D124),'A1'!A124&amp;"-"&amp;'A1'!B124,'A1'!A124&amp;"-"&amp;'A1'!B124&amp;"; "&amp;'A1'!D124))</f>
        <v/>
      </c>
      <c r="B124" s="978" t="str">
        <f>IF(ISBLANK('A1'!G124),"",'A1'!G124)</f>
        <v/>
      </c>
      <c r="C124" s="975" t="str">
        <f>IF(ISBLANK('A1'!H124),"",'A1'!H124)</f>
        <v/>
      </c>
      <c r="D124" s="263" t="str">
        <f>IF(ISBLANK('A2'!P124),"",'A2'!P124)</f>
        <v/>
      </c>
      <c r="E124" s="201"/>
      <c r="F124" s="202"/>
      <c r="G124" s="202"/>
      <c r="H124" s="202"/>
      <c r="I124" s="202"/>
      <c r="J124" s="202"/>
      <c r="K124" s="204"/>
      <c r="L124" s="478"/>
      <c r="M124" s="205"/>
      <c r="N124" s="203"/>
      <c r="O124" s="203"/>
      <c r="P124" s="203"/>
      <c r="Q124" s="203"/>
      <c r="R124" s="204"/>
      <c r="S124" s="202"/>
      <c r="T124" s="202"/>
      <c r="U124" s="202"/>
      <c r="V124" s="202"/>
      <c r="W124" s="205"/>
      <c r="Y124" s="156">
        <f t="shared" si="9"/>
        <v>0</v>
      </c>
      <c r="Z124" s="152">
        <f t="shared" si="10"/>
        <v>0</v>
      </c>
      <c r="AA124" s="152">
        <f t="shared" si="11"/>
        <v>0</v>
      </c>
      <c r="AB124" s="900">
        <f t="shared" si="12"/>
        <v>0</v>
      </c>
      <c r="AD124" s="156">
        <f t="shared" si="13"/>
        <v>0</v>
      </c>
      <c r="AE124" s="152">
        <f t="shared" si="14"/>
        <v>0</v>
      </c>
      <c r="AF124" s="152">
        <f t="shared" si="15"/>
        <v>0</v>
      </c>
      <c r="AG124" s="157">
        <f t="shared" si="16"/>
        <v>0</v>
      </c>
    </row>
    <row r="125" spans="1:33" x14ac:dyDescent="0.25">
      <c r="A125" s="147" t="str">
        <f>IF(ISBLANK('A1'!B125),"",IF(ISBLANK('A1'!D125),'A1'!A125&amp;"-"&amp;'A1'!B125,'A1'!A125&amp;"-"&amp;'A1'!B125&amp;"; "&amp;'A1'!D125))</f>
        <v/>
      </c>
      <c r="B125" s="978" t="str">
        <f>IF(ISBLANK('A1'!G125),"",'A1'!G125)</f>
        <v/>
      </c>
      <c r="C125" s="975" t="str">
        <f>IF(ISBLANK('A1'!H125),"",'A1'!H125)</f>
        <v/>
      </c>
      <c r="D125" s="263" t="str">
        <f>IF(ISBLANK('A2'!P125),"",'A2'!P125)</f>
        <v/>
      </c>
      <c r="E125" s="201"/>
      <c r="F125" s="202"/>
      <c r="G125" s="202"/>
      <c r="H125" s="202"/>
      <c r="I125" s="202"/>
      <c r="J125" s="202"/>
      <c r="K125" s="204"/>
      <c r="L125" s="478"/>
      <c r="M125" s="205"/>
      <c r="N125" s="203"/>
      <c r="O125" s="203"/>
      <c r="P125" s="203"/>
      <c r="Q125" s="203"/>
      <c r="R125" s="204"/>
      <c r="S125" s="202"/>
      <c r="T125" s="202"/>
      <c r="U125" s="202"/>
      <c r="V125" s="202"/>
      <c r="W125" s="205"/>
      <c r="Y125" s="156">
        <f t="shared" si="9"/>
        <v>0</v>
      </c>
      <c r="Z125" s="152">
        <f t="shared" si="10"/>
        <v>0</v>
      </c>
      <c r="AA125" s="152">
        <f t="shared" si="11"/>
        <v>0</v>
      </c>
      <c r="AB125" s="900">
        <f t="shared" si="12"/>
        <v>0</v>
      </c>
      <c r="AD125" s="156">
        <f t="shared" si="13"/>
        <v>0</v>
      </c>
      <c r="AE125" s="152">
        <f t="shared" si="14"/>
        <v>0</v>
      </c>
      <c r="AF125" s="152">
        <f t="shared" si="15"/>
        <v>0</v>
      </c>
      <c r="AG125" s="157">
        <f t="shared" si="16"/>
        <v>0</v>
      </c>
    </row>
    <row r="126" spans="1:33" x14ac:dyDescent="0.25">
      <c r="A126" s="147" t="str">
        <f>IF(ISBLANK('A1'!B126),"",IF(ISBLANK('A1'!D126),'A1'!A126&amp;"-"&amp;'A1'!B126,'A1'!A126&amp;"-"&amp;'A1'!B126&amp;"; "&amp;'A1'!D126))</f>
        <v/>
      </c>
      <c r="B126" s="978" t="str">
        <f>IF(ISBLANK('A1'!G126),"",'A1'!G126)</f>
        <v/>
      </c>
      <c r="C126" s="975" t="str">
        <f>IF(ISBLANK('A1'!H126),"",'A1'!H126)</f>
        <v/>
      </c>
      <c r="D126" s="263" t="str">
        <f>IF(ISBLANK('A2'!P126),"",'A2'!P126)</f>
        <v/>
      </c>
      <c r="E126" s="201"/>
      <c r="F126" s="202"/>
      <c r="G126" s="202"/>
      <c r="H126" s="202"/>
      <c r="I126" s="202"/>
      <c r="J126" s="202"/>
      <c r="K126" s="204"/>
      <c r="L126" s="478"/>
      <c r="M126" s="205"/>
      <c r="N126" s="203"/>
      <c r="O126" s="203"/>
      <c r="P126" s="203"/>
      <c r="Q126" s="203"/>
      <c r="R126" s="204"/>
      <c r="S126" s="202"/>
      <c r="T126" s="202"/>
      <c r="U126" s="202"/>
      <c r="V126" s="202"/>
      <c r="W126" s="205"/>
      <c r="Y126" s="156">
        <f t="shared" si="9"/>
        <v>0</v>
      </c>
      <c r="Z126" s="152">
        <f t="shared" si="10"/>
        <v>0</v>
      </c>
      <c r="AA126" s="152">
        <f t="shared" si="11"/>
        <v>0</v>
      </c>
      <c r="AB126" s="900">
        <f t="shared" si="12"/>
        <v>0</v>
      </c>
      <c r="AD126" s="156">
        <f t="shared" si="13"/>
        <v>0</v>
      </c>
      <c r="AE126" s="152">
        <f t="shared" si="14"/>
        <v>0</v>
      </c>
      <c r="AF126" s="152">
        <f t="shared" si="15"/>
        <v>0</v>
      </c>
      <c r="AG126" s="157">
        <f t="shared" si="16"/>
        <v>0</v>
      </c>
    </row>
    <row r="127" spans="1:33" x14ac:dyDescent="0.25">
      <c r="A127" s="147" t="str">
        <f>IF(ISBLANK('A1'!B127),"",IF(ISBLANK('A1'!D127),'A1'!A127&amp;"-"&amp;'A1'!B127,'A1'!A127&amp;"-"&amp;'A1'!B127&amp;"; "&amp;'A1'!D127))</f>
        <v/>
      </c>
      <c r="B127" s="978" t="str">
        <f>IF(ISBLANK('A1'!G127),"",'A1'!G127)</f>
        <v/>
      </c>
      <c r="C127" s="975" t="str">
        <f>IF(ISBLANK('A1'!H127),"",'A1'!H127)</f>
        <v/>
      </c>
      <c r="D127" s="263" t="str">
        <f>IF(ISBLANK('A2'!P127),"",'A2'!P127)</f>
        <v/>
      </c>
      <c r="E127" s="201"/>
      <c r="F127" s="202"/>
      <c r="G127" s="202"/>
      <c r="H127" s="202"/>
      <c r="I127" s="202"/>
      <c r="J127" s="202"/>
      <c r="K127" s="204"/>
      <c r="L127" s="478"/>
      <c r="M127" s="205"/>
      <c r="N127" s="203"/>
      <c r="O127" s="203"/>
      <c r="P127" s="203"/>
      <c r="Q127" s="203"/>
      <c r="R127" s="204"/>
      <c r="S127" s="202"/>
      <c r="T127" s="202"/>
      <c r="U127" s="202"/>
      <c r="V127" s="202"/>
      <c r="W127" s="205"/>
      <c r="Y127" s="156">
        <f t="shared" si="9"/>
        <v>0</v>
      </c>
      <c r="Z127" s="152">
        <f t="shared" si="10"/>
        <v>0</v>
      </c>
      <c r="AA127" s="152">
        <f t="shared" si="11"/>
        <v>0</v>
      </c>
      <c r="AB127" s="900">
        <f t="shared" si="12"/>
        <v>0</v>
      </c>
      <c r="AD127" s="156">
        <f t="shared" si="13"/>
        <v>0</v>
      </c>
      <c r="AE127" s="152">
        <f t="shared" si="14"/>
        <v>0</v>
      </c>
      <c r="AF127" s="152">
        <f t="shared" si="15"/>
        <v>0</v>
      </c>
      <c r="AG127" s="157">
        <f t="shared" si="16"/>
        <v>0</v>
      </c>
    </row>
    <row r="128" spans="1:33" x14ac:dyDescent="0.25">
      <c r="A128" s="147" t="str">
        <f>IF(ISBLANK('A1'!B128),"",IF(ISBLANK('A1'!D128),'A1'!A128&amp;"-"&amp;'A1'!B128,'A1'!A128&amp;"-"&amp;'A1'!B128&amp;"; "&amp;'A1'!D128))</f>
        <v/>
      </c>
      <c r="B128" s="978" t="str">
        <f>IF(ISBLANK('A1'!G128),"",'A1'!G128)</f>
        <v/>
      </c>
      <c r="C128" s="975" t="str">
        <f>IF(ISBLANK('A1'!H128),"",'A1'!H128)</f>
        <v/>
      </c>
      <c r="D128" s="263" t="str">
        <f>IF(ISBLANK('A2'!P128),"",'A2'!P128)</f>
        <v/>
      </c>
      <c r="E128" s="201"/>
      <c r="F128" s="202"/>
      <c r="G128" s="202"/>
      <c r="H128" s="202"/>
      <c r="I128" s="202"/>
      <c r="J128" s="202"/>
      <c r="K128" s="204"/>
      <c r="L128" s="478"/>
      <c r="M128" s="205"/>
      <c r="N128" s="203"/>
      <c r="O128" s="203"/>
      <c r="P128" s="203"/>
      <c r="Q128" s="203"/>
      <c r="R128" s="204"/>
      <c r="S128" s="202"/>
      <c r="T128" s="202"/>
      <c r="U128" s="202"/>
      <c r="V128" s="202"/>
      <c r="W128" s="205"/>
      <c r="Y128" s="156">
        <f t="shared" si="9"/>
        <v>0</v>
      </c>
      <c r="Z128" s="152">
        <f t="shared" si="10"/>
        <v>0</v>
      </c>
      <c r="AA128" s="152">
        <f t="shared" si="11"/>
        <v>0</v>
      </c>
      <c r="AB128" s="900">
        <f t="shared" si="12"/>
        <v>0</v>
      </c>
      <c r="AD128" s="156">
        <f t="shared" si="13"/>
        <v>0</v>
      </c>
      <c r="AE128" s="152">
        <f t="shared" si="14"/>
        <v>0</v>
      </c>
      <c r="AF128" s="152">
        <f t="shared" si="15"/>
        <v>0</v>
      </c>
      <c r="AG128" s="157">
        <f t="shared" si="16"/>
        <v>0</v>
      </c>
    </row>
    <row r="129" spans="1:33" x14ac:dyDescent="0.25">
      <c r="A129" s="147" t="str">
        <f>IF(ISBLANK('A1'!B129),"",IF(ISBLANK('A1'!D129),'A1'!A129&amp;"-"&amp;'A1'!B129,'A1'!A129&amp;"-"&amp;'A1'!B129&amp;"; "&amp;'A1'!D129))</f>
        <v/>
      </c>
      <c r="B129" s="978" t="str">
        <f>IF(ISBLANK('A1'!G129),"",'A1'!G129)</f>
        <v/>
      </c>
      <c r="C129" s="975" t="str">
        <f>IF(ISBLANK('A1'!H129),"",'A1'!H129)</f>
        <v/>
      </c>
      <c r="D129" s="263" t="str">
        <f>IF(ISBLANK('A2'!P129),"",'A2'!P129)</f>
        <v/>
      </c>
      <c r="E129" s="201"/>
      <c r="F129" s="202"/>
      <c r="G129" s="202"/>
      <c r="H129" s="202"/>
      <c r="I129" s="202"/>
      <c r="J129" s="202"/>
      <c r="K129" s="204"/>
      <c r="L129" s="478"/>
      <c r="M129" s="205"/>
      <c r="N129" s="203"/>
      <c r="O129" s="203"/>
      <c r="P129" s="203"/>
      <c r="Q129" s="203"/>
      <c r="R129" s="204"/>
      <c r="S129" s="202"/>
      <c r="T129" s="202"/>
      <c r="U129" s="202"/>
      <c r="V129" s="202"/>
      <c r="W129" s="205"/>
      <c r="Y129" s="156">
        <f t="shared" si="9"/>
        <v>0</v>
      </c>
      <c r="Z129" s="152">
        <f t="shared" si="10"/>
        <v>0</v>
      </c>
      <c r="AA129" s="152">
        <f t="shared" si="11"/>
        <v>0</v>
      </c>
      <c r="AB129" s="900">
        <f t="shared" si="12"/>
        <v>0</v>
      </c>
      <c r="AD129" s="156">
        <f t="shared" si="13"/>
        <v>0</v>
      </c>
      <c r="AE129" s="152">
        <f t="shared" si="14"/>
        <v>0</v>
      </c>
      <c r="AF129" s="152">
        <f t="shared" si="15"/>
        <v>0</v>
      </c>
      <c r="AG129" s="157">
        <f t="shared" si="16"/>
        <v>0</v>
      </c>
    </row>
    <row r="130" spans="1:33" x14ac:dyDescent="0.25">
      <c r="A130" s="147" t="str">
        <f>IF(ISBLANK('A1'!B130),"",IF(ISBLANK('A1'!D130),'A1'!A130&amp;"-"&amp;'A1'!B130,'A1'!A130&amp;"-"&amp;'A1'!B130&amp;"; "&amp;'A1'!D130))</f>
        <v/>
      </c>
      <c r="B130" s="978" t="str">
        <f>IF(ISBLANK('A1'!G130),"",'A1'!G130)</f>
        <v/>
      </c>
      <c r="C130" s="975" t="str">
        <f>IF(ISBLANK('A1'!H130),"",'A1'!H130)</f>
        <v/>
      </c>
      <c r="D130" s="263" t="str">
        <f>IF(ISBLANK('A2'!P130),"",'A2'!P130)</f>
        <v/>
      </c>
      <c r="E130" s="201"/>
      <c r="F130" s="202"/>
      <c r="G130" s="202"/>
      <c r="H130" s="202"/>
      <c r="I130" s="202"/>
      <c r="J130" s="202"/>
      <c r="K130" s="204"/>
      <c r="L130" s="478"/>
      <c r="M130" s="205"/>
      <c r="N130" s="203"/>
      <c r="O130" s="203"/>
      <c r="P130" s="203"/>
      <c r="Q130" s="203"/>
      <c r="R130" s="204"/>
      <c r="S130" s="202"/>
      <c r="T130" s="202"/>
      <c r="U130" s="202"/>
      <c r="V130" s="202"/>
      <c r="W130" s="205"/>
      <c r="Y130" s="156">
        <f t="shared" si="9"/>
        <v>0</v>
      </c>
      <c r="Z130" s="152">
        <f t="shared" si="10"/>
        <v>0</v>
      </c>
      <c r="AA130" s="152">
        <f t="shared" si="11"/>
        <v>0</v>
      </c>
      <c r="AB130" s="900">
        <f t="shared" si="12"/>
        <v>0</v>
      </c>
      <c r="AD130" s="156">
        <f t="shared" si="13"/>
        <v>0</v>
      </c>
      <c r="AE130" s="152">
        <f t="shared" si="14"/>
        <v>0</v>
      </c>
      <c r="AF130" s="152">
        <f t="shared" si="15"/>
        <v>0</v>
      </c>
      <c r="AG130" s="157">
        <f t="shared" si="16"/>
        <v>0</v>
      </c>
    </row>
    <row r="131" spans="1:33" x14ac:dyDescent="0.25">
      <c r="A131" s="147" t="str">
        <f>IF(ISBLANK('A1'!B131),"",IF(ISBLANK('A1'!D131),'A1'!A131&amp;"-"&amp;'A1'!B131,'A1'!A131&amp;"-"&amp;'A1'!B131&amp;"; "&amp;'A1'!D131))</f>
        <v/>
      </c>
      <c r="B131" s="978" t="str">
        <f>IF(ISBLANK('A1'!G131),"",'A1'!G131)</f>
        <v/>
      </c>
      <c r="C131" s="975" t="str">
        <f>IF(ISBLANK('A1'!H131),"",'A1'!H131)</f>
        <v/>
      </c>
      <c r="D131" s="263" t="str">
        <f>IF(ISBLANK('A2'!P131),"",'A2'!P131)</f>
        <v/>
      </c>
      <c r="E131" s="201"/>
      <c r="F131" s="202"/>
      <c r="G131" s="202"/>
      <c r="H131" s="202"/>
      <c r="I131" s="202"/>
      <c r="J131" s="202"/>
      <c r="K131" s="204"/>
      <c r="L131" s="478"/>
      <c r="M131" s="205"/>
      <c r="N131" s="203"/>
      <c r="O131" s="203"/>
      <c r="P131" s="203"/>
      <c r="Q131" s="203"/>
      <c r="R131" s="204"/>
      <c r="S131" s="202"/>
      <c r="T131" s="202"/>
      <c r="U131" s="202"/>
      <c r="V131" s="202"/>
      <c r="W131" s="205"/>
      <c r="Y131" s="156">
        <f t="shared" si="9"/>
        <v>0</v>
      </c>
      <c r="Z131" s="152">
        <f t="shared" si="10"/>
        <v>0</v>
      </c>
      <c r="AA131" s="152">
        <f t="shared" si="11"/>
        <v>0</v>
      </c>
      <c r="AB131" s="900">
        <f t="shared" si="12"/>
        <v>0</v>
      </c>
      <c r="AD131" s="156">
        <f t="shared" si="13"/>
        <v>0</v>
      </c>
      <c r="AE131" s="152">
        <f t="shared" si="14"/>
        <v>0</v>
      </c>
      <c r="AF131" s="152">
        <f t="shared" si="15"/>
        <v>0</v>
      </c>
      <c r="AG131" s="157">
        <f t="shared" si="16"/>
        <v>0</v>
      </c>
    </row>
    <row r="132" spans="1:33" x14ac:dyDescent="0.25">
      <c r="A132" s="147" t="str">
        <f>IF(ISBLANK('A1'!B132),"",IF(ISBLANK('A1'!D132),'A1'!A132&amp;"-"&amp;'A1'!B132,'A1'!A132&amp;"-"&amp;'A1'!B132&amp;"; "&amp;'A1'!D132))</f>
        <v/>
      </c>
      <c r="B132" s="978" t="str">
        <f>IF(ISBLANK('A1'!G132),"",'A1'!G132)</f>
        <v/>
      </c>
      <c r="C132" s="975" t="str">
        <f>IF(ISBLANK('A1'!H132),"",'A1'!H132)</f>
        <v/>
      </c>
      <c r="D132" s="263" t="str">
        <f>IF(ISBLANK('A2'!P132),"",'A2'!P132)</f>
        <v/>
      </c>
      <c r="E132" s="201"/>
      <c r="F132" s="202"/>
      <c r="G132" s="202"/>
      <c r="H132" s="202"/>
      <c r="I132" s="202"/>
      <c r="J132" s="202"/>
      <c r="K132" s="204"/>
      <c r="L132" s="478"/>
      <c r="M132" s="205"/>
      <c r="N132" s="203"/>
      <c r="O132" s="203"/>
      <c r="P132" s="203"/>
      <c r="Q132" s="203"/>
      <c r="R132" s="204"/>
      <c r="S132" s="202"/>
      <c r="T132" s="202"/>
      <c r="U132" s="202"/>
      <c r="V132" s="202"/>
      <c r="W132" s="205"/>
      <c r="Y132" s="156">
        <f t="shared" si="9"/>
        <v>0</v>
      </c>
      <c r="Z132" s="152">
        <f t="shared" si="10"/>
        <v>0</v>
      </c>
      <c r="AA132" s="152">
        <f t="shared" si="11"/>
        <v>0</v>
      </c>
      <c r="AB132" s="900">
        <f t="shared" si="12"/>
        <v>0</v>
      </c>
      <c r="AD132" s="156">
        <f t="shared" si="13"/>
        <v>0</v>
      </c>
      <c r="AE132" s="152">
        <f t="shared" si="14"/>
        <v>0</v>
      </c>
      <c r="AF132" s="152">
        <f t="shared" si="15"/>
        <v>0</v>
      </c>
      <c r="AG132" s="157">
        <f t="shared" si="16"/>
        <v>0</v>
      </c>
    </row>
    <row r="133" spans="1:33" x14ac:dyDescent="0.25">
      <c r="A133" s="147" t="str">
        <f>IF(ISBLANK('A1'!B133),"",IF(ISBLANK('A1'!D133),'A1'!A133&amp;"-"&amp;'A1'!B133,'A1'!A133&amp;"-"&amp;'A1'!B133&amp;"; "&amp;'A1'!D133))</f>
        <v/>
      </c>
      <c r="B133" s="978" t="str">
        <f>IF(ISBLANK('A1'!G133),"",'A1'!G133)</f>
        <v/>
      </c>
      <c r="C133" s="975" t="str">
        <f>IF(ISBLANK('A1'!H133),"",'A1'!H133)</f>
        <v/>
      </c>
      <c r="D133" s="263" t="str">
        <f>IF(ISBLANK('A2'!P133),"",'A2'!P133)</f>
        <v/>
      </c>
      <c r="E133" s="201"/>
      <c r="F133" s="202"/>
      <c r="G133" s="202"/>
      <c r="H133" s="202"/>
      <c r="I133" s="202"/>
      <c r="J133" s="202"/>
      <c r="K133" s="204"/>
      <c r="L133" s="478"/>
      <c r="M133" s="205"/>
      <c r="N133" s="203"/>
      <c r="O133" s="203"/>
      <c r="P133" s="203"/>
      <c r="Q133" s="203"/>
      <c r="R133" s="204"/>
      <c r="S133" s="202"/>
      <c r="T133" s="202"/>
      <c r="U133" s="202"/>
      <c r="V133" s="202"/>
      <c r="W133" s="205"/>
      <c r="Y133" s="156">
        <f t="shared" si="9"/>
        <v>0</v>
      </c>
      <c r="Z133" s="152">
        <f t="shared" si="10"/>
        <v>0</v>
      </c>
      <c r="AA133" s="152">
        <f t="shared" si="11"/>
        <v>0</v>
      </c>
      <c r="AB133" s="900">
        <f t="shared" si="12"/>
        <v>0</v>
      </c>
      <c r="AD133" s="156">
        <f t="shared" si="13"/>
        <v>0</v>
      </c>
      <c r="AE133" s="152">
        <f t="shared" si="14"/>
        <v>0</v>
      </c>
      <c r="AF133" s="152">
        <f t="shared" si="15"/>
        <v>0</v>
      </c>
      <c r="AG133" s="157">
        <f t="shared" si="16"/>
        <v>0</v>
      </c>
    </row>
    <row r="134" spans="1:33" x14ac:dyDescent="0.25">
      <c r="A134" s="147" t="str">
        <f>IF(ISBLANK('A1'!B134),"",IF(ISBLANK('A1'!D134),'A1'!A134&amp;"-"&amp;'A1'!B134,'A1'!A134&amp;"-"&amp;'A1'!B134&amp;"; "&amp;'A1'!D134))</f>
        <v/>
      </c>
      <c r="B134" s="978" t="str">
        <f>IF(ISBLANK('A1'!G134),"",'A1'!G134)</f>
        <v/>
      </c>
      <c r="C134" s="975" t="str">
        <f>IF(ISBLANK('A1'!H134),"",'A1'!H134)</f>
        <v/>
      </c>
      <c r="D134" s="263" t="str">
        <f>IF(ISBLANK('A2'!P134),"",'A2'!P134)</f>
        <v/>
      </c>
      <c r="E134" s="201"/>
      <c r="F134" s="202"/>
      <c r="G134" s="202"/>
      <c r="H134" s="202"/>
      <c r="I134" s="202"/>
      <c r="J134" s="202"/>
      <c r="K134" s="204"/>
      <c r="L134" s="478"/>
      <c r="M134" s="205"/>
      <c r="N134" s="203"/>
      <c r="O134" s="203"/>
      <c r="P134" s="203"/>
      <c r="Q134" s="203"/>
      <c r="R134" s="204"/>
      <c r="S134" s="202"/>
      <c r="T134" s="202"/>
      <c r="U134" s="202"/>
      <c r="V134" s="202"/>
      <c r="W134" s="205"/>
      <c r="Y134" s="156">
        <f t="shared" si="9"/>
        <v>0</v>
      </c>
      <c r="Z134" s="152">
        <f t="shared" si="10"/>
        <v>0</v>
      </c>
      <c r="AA134" s="152">
        <f t="shared" si="11"/>
        <v>0</v>
      </c>
      <c r="AB134" s="900">
        <f t="shared" si="12"/>
        <v>0</v>
      </c>
      <c r="AD134" s="156">
        <f t="shared" si="13"/>
        <v>0</v>
      </c>
      <c r="AE134" s="152">
        <f t="shared" si="14"/>
        <v>0</v>
      </c>
      <c r="AF134" s="152">
        <f t="shared" si="15"/>
        <v>0</v>
      </c>
      <c r="AG134" s="157">
        <f t="shared" si="16"/>
        <v>0</v>
      </c>
    </row>
    <row r="135" spans="1:33" x14ac:dyDescent="0.25">
      <c r="A135" s="147" t="str">
        <f>IF(ISBLANK('A1'!B135),"",IF(ISBLANK('A1'!D135),'A1'!A135&amp;"-"&amp;'A1'!B135,'A1'!A135&amp;"-"&amp;'A1'!B135&amp;"; "&amp;'A1'!D135))</f>
        <v/>
      </c>
      <c r="B135" s="978" t="str">
        <f>IF(ISBLANK('A1'!G135),"",'A1'!G135)</f>
        <v/>
      </c>
      <c r="C135" s="975" t="str">
        <f>IF(ISBLANK('A1'!H135),"",'A1'!H135)</f>
        <v/>
      </c>
      <c r="D135" s="263" t="str">
        <f>IF(ISBLANK('A2'!P135),"",'A2'!P135)</f>
        <v/>
      </c>
      <c r="E135" s="201"/>
      <c r="F135" s="202"/>
      <c r="G135" s="202"/>
      <c r="H135" s="202"/>
      <c r="I135" s="202"/>
      <c r="J135" s="202"/>
      <c r="K135" s="204"/>
      <c r="L135" s="478"/>
      <c r="M135" s="205"/>
      <c r="N135" s="203"/>
      <c r="O135" s="203"/>
      <c r="P135" s="203"/>
      <c r="Q135" s="203"/>
      <c r="R135" s="204"/>
      <c r="S135" s="202"/>
      <c r="T135" s="202"/>
      <c r="U135" s="202"/>
      <c r="V135" s="202"/>
      <c r="W135" s="205"/>
      <c r="Y135" s="156">
        <f t="shared" si="9"/>
        <v>0</v>
      </c>
      <c r="Z135" s="152">
        <f t="shared" si="10"/>
        <v>0</v>
      </c>
      <c r="AA135" s="152">
        <f t="shared" si="11"/>
        <v>0</v>
      </c>
      <c r="AB135" s="900">
        <f t="shared" si="12"/>
        <v>0</v>
      </c>
      <c r="AD135" s="156">
        <f t="shared" si="13"/>
        <v>0</v>
      </c>
      <c r="AE135" s="152">
        <f t="shared" si="14"/>
        <v>0</v>
      </c>
      <c r="AF135" s="152">
        <f t="shared" si="15"/>
        <v>0</v>
      </c>
      <c r="AG135" s="157">
        <f t="shared" si="16"/>
        <v>0</v>
      </c>
    </row>
    <row r="136" spans="1:33" x14ac:dyDescent="0.25">
      <c r="A136" s="147" t="str">
        <f>IF(ISBLANK('A1'!B136),"",IF(ISBLANK('A1'!D136),'A1'!A136&amp;"-"&amp;'A1'!B136,'A1'!A136&amp;"-"&amp;'A1'!B136&amp;"; "&amp;'A1'!D136))</f>
        <v/>
      </c>
      <c r="B136" s="978" t="str">
        <f>IF(ISBLANK('A1'!G136),"",'A1'!G136)</f>
        <v/>
      </c>
      <c r="C136" s="975" t="str">
        <f>IF(ISBLANK('A1'!H136),"",'A1'!H136)</f>
        <v/>
      </c>
      <c r="D136" s="263" t="str">
        <f>IF(ISBLANK('A2'!P136),"",'A2'!P136)</f>
        <v/>
      </c>
      <c r="E136" s="201"/>
      <c r="F136" s="202"/>
      <c r="G136" s="202"/>
      <c r="H136" s="202"/>
      <c r="I136" s="202"/>
      <c r="J136" s="202"/>
      <c r="K136" s="204"/>
      <c r="L136" s="478"/>
      <c r="M136" s="205"/>
      <c r="N136" s="203"/>
      <c r="O136" s="203"/>
      <c r="P136" s="203"/>
      <c r="Q136" s="203"/>
      <c r="R136" s="204"/>
      <c r="S136" s="202"/>
      <c r="T136" s="202"/>
      <c r="U136" s="202"/>
      <c r="V136" s="202"/>
      <c r="W136" s="205"/>
      <c r="Y136" s="156">
        <f t="shared" si="9"/>
        <v>0</v>
      </c>
      <c r="Z136" s="152">
        <f t="shared" si="10"/>
        <v>0</v>
      </c>
      <c r="AA136" s="152">
        <f t="shared" si="11"/>
        <v>0</v>
      </c>
      <c r="AB136" s="900">
        <f t="shared" si="12"/>
        <v>0</v>
      </c>
      <c r="AD136" s="156">
        <f t="shared" si="13"/>
        <v>0</v>
      </c>
      <c r="AE136" s="152">
        <f t="shared" si="14"/>
        <v>0</v>
      </c>
      <c r="AF136" s="152">
        <f t="shared" si="15"/>
        <v>0</v>
      </c>
      <c r="AG136" s="157">
        <f t="shared" si="16"/>
        <v>0</v>
      </c>
    </row>
    <row r="137" spans="1:33" x14ac:dyDescent="0.25">
      <c r="A137" s="147" t="str">
        <f>IF(ISBLANK('A1'!B137),"",IF(ISBLANK('A1'!D137),'A1'!A137&amp;"-"&amp;'A1'!B137,'A1'!A137&amp;"-"&amp;'A1'!B137&amp;"; "&amp;'A1'!D137))</f>
        <v/>
      </c>
      <c r="B137" s="978" t="str">
        <f>IF(ISBLANK('A1'!G137),"",'A1'!G137)</f>
        <v/>
      </c>
      <c r="C137" s="975" t="str">
        <f>IF(ISBLANK('A1'!H137),"",'A1'!H137)</f>
        <v/>
      </c>
      <c r="D137" s="263" t="str">
        <f>IF(ISBLANK('A2'!P137),"",'A2'!P137)</f>
        <v/>
      </c>
      <c r="E137" s="201"/>
      <c r="F137" s="202"/>
      <c r="G137" s="202"/>
      <c r="H137" s="202"/>
      <c r="I137" s="202"/>
      <c r="J137" s="202"/>
      <c r="K137" s="204"/>
      <c r="L137" s="478"/>
      <c r="M137" s="205"/>
      <c r="N137" s="203"/>
      <c r="O137" s="203"/>
      <c r="P137" s="203"/>
      <c r="Q137" s="203"/>
      <c r="R137" s="204"/>
      <c r="S137" s="202"/>
      <c r="T137" s="202"/>
      <c r="U137" s="202"/>
      <c r="V137" s="202"/>
      <c r="W137" s="205"/>
      <c r="Y137" s="156">
        <f t="shared" si="9"/>
        <v>0</v>
      </c>
      <c r="Z137" s="152">
        <f t="shared" si="10"/>
        <v>0</v>
      </c>
      <c r="AA137" s="152">
        <f t="shared" si="11"/>
        <v>0</v>
      </c>
      <c r="AB137" s="900">
        <f t="shared" si="12"/>
        <v>0</v>
      </c>
      <c r="AD137" s="156">
        <f t="shared" si="13"/>
        <v>0</v>
      </c>
      <c r="AE137" s="152">
        <f t="shared" si="14"/>
        <v>0</v>
      </c>
      <c r="AF137" s="152">
        <f t="shared" si="15"/>
        <v>0</v>
      </c>
      <c r="AG137" s="157">
        <f t="shared" si="16"/>
        <v>0</v>
      </c>
    </row>
    <row r="138" spans="1:33" x14ac:dyDescent="0.25">
      <c r="A138" s="147" t="str">
        <f>IF(ISBLANK('A1'!B138),"",IF(ISBLANK('A1'!D138),'A1'!A138&amp;"-"&amp;'A1'!B138,'A1'!A138&amp;"-"&amp;'A1'!B138&amp;"; "&amp;'A1'!D138))</f>
        <v/>
      </c>
      <c r="B138" s="978" t="str">
        <f>IF(ISBLANK('A1'!G138),"",'A1'!G138)</f>
        <v/>
      </c>
      <c r="C138" s="975" t="str">
        <f>IF(ISBLANK('A1'!H138),"",'A1'!H138)</f>
        <v/>
      </c>
      <c r="D138" s="263" t="str">
        <f>IF(ISBLANK('A2'!P138),"",'A2'!P138)</f>
        <v/>
      </c>
      <c r="E138" s="201"/>
      <c r="F138" s="202"/>
      <c r="G138" s="202"/>
      <c r="H138" s="202"/>
      <c r="I138" s="202"/>
      <c r="J138" s="202"/>
      <c r="K138" s="204"/>
      <c r="L138" s="478"/>
      <c r="M138" s="205"/>
      <c r="N138" s="203"/>
      <c r="O138" s="203"/>
      <c r="P138" s="203"/>
      <c r="Q138" s="203"/>
      <c r="R138" s="204"/>
      <c r="S138" s="202"/>
      <c r="T138" s="202"/>
      <c r="U138" s="202"/>
      <c r="V138" s="202"/>
      <c r="W138" s="205"/>
      <c r="Y138" s="156">
        <f t="shared" si="9"/>
        <v>0</v>
      </c>
      <c r="Z138" s="152">
        <f t="shared" si="10"/>
        <v>0</v>
      </c>
      <c r="AA138" s="152">
        <f t="shared" si="11"/>
        <v>0</v>
      </c>
      <c r="AB138" s="900">
        <f t="shared" si="12"/>
        <v>0</v>
      </c>
      <c r="AD138" s="156">
        <f t="shared" si="13"/>
        <v>0</v>
      </c>
      <c r="AE138" s="152">
        <f t="shared" si="14"/>
        <v>0</v>
      </c>
      <c r="AF138" s="152">
        <f t="shared" si="15"/>
        <v>0</v>
      </c>
      <c r="AG138" s="157">
        <f t="shared" si="16"/>
        <v>0</v>
      </c>
    </row>
    <row r="139" spans="1:33" x14ac:dyDescent="0.25">
      <c r="A139" s="147" t="str">
        <f>IF(ISBLANK('A1'!B139),"",IF(ISBLANK('A1'!D139),'A1'!A139&amp;"-"&amp;'A1'!B139,'A1'!A139&amp;"-"&amp;'A1'!B139&amp;"; "&amp;'A1'!D139))</f>
        <v/>
      </c>
      <c r="B139" s="978" t="str">
        <f>IF(ISBLANK('A1'!G139),"",'A1'!G139)</f>
        <v/>
      </c>
      <c r="C139" s="975" t="str">
        <f>IF(ISBLANK('A1'!H139),"",'A1'!H139)</f>
        <v/>
      </c>
      <c r="D139" s="263" t="str">
        <f>IF(ISBLANK('A2'!P139),"",'A2'!P139)</f>
        <v/>
      </c>
      <c r="E139" s="201"/>
      <c r="F139" s="202"/>
      <c r="G139" s="202"/>
      <c r="H139" s="202"/>
      <c r="I139" s="202"/>
      <c r="J139" s="202"/>
      <c r="K139" s="204"/>
      <c r="L139" s="478"/>
      <c r="M139" s="205"/>
      <c r="N139" s="203"/>
      <c r="O139" s="203"/>
      <c r="P139" s="203"/>
      <c r="Q139" s="203"/>
      <c r="R139" s="204"/>
      <c r="S139" s="202"/>
      <c r="T139" s="202"/>
      <c r="U139" s="202"/>
      <c r="V139" s="202"/>
      <c r="W139" s="205"/>
      <c r="Y139" s="156">
        <f t="shared" si="9"/>
        <v>0</v>
      </c>
      <c r="Z139" s="152">
        <f t="shared" si="10"/>
        <v>0</v>
      </c>
      <c r="AA139" s="152">
        <f t="shared" si="11"/>
        <v>0</v>
      </c>
      <c r="AB139" s="900">
        <f t="shared" si="12"/>
        <v>0</v>
      </c>
      <c r="AD139" s="156">
        <f t="shared" si="13"/>
        <v>0</v>
      </c>
      <c r="AE139" s="152">
        <f t="shared" si="14"/>
        <v>0</v>
      </c>
      <c r="AF139" s="152">
        <f t="shared" si="15"/>
        <v>0</v>
      </c>
      <c r="AG139" s="157">
        <f t="shared" si="16"/>
        <v>0</v>
      </c>
    </row>
    <row r="140" spans="1:33" x14ac:dyDescent="0.25">
      <c r="A140" s="147" t="str">
        <f>IF(ISBLANK('A1'!B140),"",IF(ISBLANK('A1'!D140),'A1'!A140&amp;"-"&amp;'A1'!B140,'A1'!A140&amp;"-"&amp;'A1'!B140&amp;"; "&amp;'A1'!D140))</f>
        <v/>
      </c>
      <c r="B140" s="978" t="str">
        <f>IF(ISBLANK('A1'!G140),"",'A1'!G140)</f>
        <v/>
      </c>
      <c r="C140" s="975" t="str">
        <f>IF(ISBLANK('A1'!H140),"",'A1'!H140)</f>
        <v/>
      </c>
      <c r="D140" s="263" t="str">
        <f>IF(ISBLANK('A2'!P140),"",'A2'!P140)</f>
        <v/>
      </c>
      <c r="E140" s="201"/>
      <c r="F140" s="202"/>
      <c r="G140" s="202"/>
      <c r="H140" s="202"/>
      <c r="I140" s="202"/>
      <c r="J140" s="202"/>
      <c r="K140" s="204"/>
      <c r="L140" s="478"/>
      <c r="M140" s="205"/>
      <c r="N140" s="203"/>
      <c r="O140" s="203"/>
      <c r="P140" s="203"/>
      <c r="Q140" s="203"/>
      <c r="R140" s="204"/>
      <c r="S140" s="202"/>
      <c r="T140" s="202"/>
      <c r="U140" s="202"/>
      <c r="V140" s="202"/>
      <c r="W140" s="205"/>
      <c r="Y140" s="156">
        <f t="shared" si="9"/>
        <v>0</v>
      </c>
      <c r="Z140" s="152">
        <f t="shared" si="10"/>
        <v>0</v>
      </c>
      <c r="AA140" s="152">
        <f t="shared" si="11"/>
        <v>0</v>
      </c>
      <c r="AB140" s="900">
        <f t="shared" si="12"/>
        <v>0</v>
      </c>
      <c r="AD140" s="156">
        <f t="shared" si="13"/>
        <v>0</v>
      </c>
      <c r="AE140" s="152">
        <f t="shared" si="14"/>
        <v>0</v>
      </c>
      <c r="AF140" s="152">
        <f t="shared" si="15"/>
        <v>0</v>
      </c>
      <c r="AG140" s="157">
        <f t="shared" si="16"/>
        <v>0</v>
      </c>
    </row>
    <row r="141" spans="1:33" x14ac:dyDescent="0.25">
      <c r="A141" s="147" t="str">
        <f>IF(ISBLANK('A1'!B141),"",IF(ISBLANK('A1'!D141),'A1'!A141&amp;"-"&amp;'A1'!B141,'A1'!A141&amp;"-"&amp;'A1'!B141&amp;"; "&amp;'A1'!D141))</f>
        <v/>
      </c>
      <c r="B141" s="978" t="str">
        <f>IF(ISBLANK('A1'!G141),"",'A1'!G141)</f>
        <v/>
      </c>
      <c r="C141" s="975" t="str">
        <f>IF(ISBLANK('A1'!H141),"",'A1'!H141)</f>
        <v/>
      </c>
      <c r="D141" s="263" t="str">
        <f>IF(ISBLANK('A2'!P141),"",'A2'!P141)</f>
        <v/>
      </c>
      <c r="E141" s="201"/>
      <c r="F141" s="202"/>
      <c r="G141" s="202"/>
      <c r="H141" s="202"/>
      <c r="I141" s="202"/>
      <c r="J141" s="202"/>
      <c r="K141" s="204"/>
      <c r="L141" s="478"/>
      <c r="M141" s="205"/>
      <c r="N141" s="203"/>
      <c r="O141" s="203"/>
      <c r="P141" s="203"/>
      <c r="Q141" s="203"/>
      <c r="R141" s="204"/>
      <c r="S141" s="202"/>
      <c r="T141" s="202"/>
      <c r="U141" s="202"/>
      <c r="V141" s="202"/>
      <c r="W141" s="205"/>
      <c r="Y141" s="156">
        <f t="shared" si="9"/>
        <v>0</v>
      </c>
      <c r="Z141" s="152">
        <f t="shared" si="10"/>
        <v>0</v>
      </c>
      <c r="AA141" s="152">
        <f t="shared" si="11"/>
        <v>0</v>
      </c>
      <c r="AB141" s="900">
        <f t="shared" si="12"/>
        <v>0</v>
      </c>
      <c r="AD141" s="156">
        <f t="shared" si="13"/>
        <v>0</v>
      </c>
      <c r="AE141" s="152">
        <f t="shared" si="14"/>
        <v>0</v>
      </c>
      <c r="AF141" s="152">
        <f t="shared" si="15"/>
        <v>0</v>
      </c>
      <c r="AG141" s="157">
        <f t="shared" si="16"/>
        <v>0</v>
      </c>
    </row>
    <row r="142" spans="1:33" x14ac:dyDescent="0.25">
      <c r="A142" s="147" t="str">
        <f>IF(ISBLANK('A1'!B142),"",IF(ISBLANK('A1'!D142),'A1'!A142&amp;"-"&amp;'A1'!B142,'A1'!A142&amp;"-"&amp;'A1'!B142&amp;"; "&amp;'A1'!D142))</f>
        <v/>
      </c>
      <c r="B142" s="978" t="str">
        <f>IF(ISBLANK('A1'!G142),"",'A1'!G142)</f>
        <v/>
      </c>
      <c r="C142" s="975" t="str">
        <f>IF(ISBLANK('A1'!H142),"",'A1'!H142)</f>
        <v/>
      </c>
      <c r="D142" s="263" t="str">
        <f>IF(ISBLANK('A2'!P142),"",'A2'!P142)</f>
        <v/>
      </c>
      <c r="E142" s="201"/>
      <c r="F142" s="202"/>
      <c r="G142" s="202"/>
      <c r="H142" s="202"/>
      <c r="I142" s="202"/>
      <c r="J142" s="202"/>
      <c r="K142" s="204"/>
      <c r="L142" s="478"/>
      <c r="M142" s="205"/>
      <c r="N142" s="203"/>
      <c r="O142" s="203"/>
      <c r="P142" s="203"/>
      <c r="Q142" s="203"/>
      <c r="R142" s="204"/>
      <c r="S142" s="202"/>
      <c r="T142" s="202"/>
      <c r="U142" s="202"/>
      <c r="V142" s="202"/>
      <c r="W142" s="205"/>
      <c r="Y142" s="156">
        <f t="shared" si="9"/>
        <v>0</v>
      </c>
      <c r="Z142" s="152">
        <f t="shared" si="10"/>
        <v>0</v>
      </c>
      <c r="AA142" s="152">
        <f t="shared" si="11"/>
        <v>0</v>
      </c>
      <c r="AB142" s="900">
        <f t="shared" si="12"/>
        <v>0</v>
      </c>
      <c r="AD142" s="156">
        <f t="shared" si="13"/>
        <v>0</v>
      </c>
      <c r="AE142" s="152">
        <f t="shared" si="14"/>
        <v>0</v>
      </c>
      <c r="AF142" s="152">
        <f t="shared" si="15"/>
        <v>0</v>
      </c>
      <c r="AG142" s="157">
        <f t="shared" si="16"/>
        <v>0</v>
      </c>
    </row>
    <row r="143" spans="1:33" x14ac:dyDescent="0.25">
      <c r="A143" s="147" t="str">
        <f>IF(ISBLANK('A1'!B143),"",IF(ISBLANK('A1'!D143),'A1'!A143&amp;"-"&amp;'A1'!B143,'A1'!A143&amp;"-"&amp;'A1'!B143&amp;"; "&amp;'A1'!D143))</f>
        <v/>
      </c>
      <c r="B143" s="978" t="str">
        <f>IF(ISBLANK('A1'!G143),"",'A1'!G143)</f>
        <v/>
      </c>
      <c r="C143" s="975" t="str">
        <f>IF(ISBLANK('A1'!H143),"",'A1'!H143)</f>
        <v/>
      </c>
      <c r="D143" s="263" t="str">
        <f>IF(ISBLANK('A2'!P143),"",'A2'!P143)</f>
        <v/>
      </c>
      <c r="E143" s="201"/>
      <c r="F143" s="202"/>
      <c r="G143" s="202"/>
      <c r="H143" s="202"/>
      <c r="I143" s="202"/>
      <c r="J143" s="202"/>
      <c r="K143" s="204"/>
      <c r="L143" s="478"/>
      <c r="M143" s="205"/>
      <c r="N143" s="203"/>
      <c r="O143" s="203"/>
      <c r="P143" s="203"/>
      <c r="Q143" s="203"/>
      <c r="R143" s="204"/>
      <c r="S143" s="202"/>
      <c r="T143" s="202"/>
      <c r="U143" s="202"/>
      <c r="V143" s="202"/>
      <c r="W143" s="205"/>
      <c r="Y143" s="156">
        <f t="shared" si="9"/>
        <v>0</v>
      </c>
      <c r="Z143" s="152">
        <f t="shared" si="10"/>
        <v>0</v>
      </c>
      <c r="AA143" s="152">
        <f t="shared" si="11"/>
        <v>0</v>
      </c>
      <c r="AB143" s="900">
        <f t="shared" si="12"/>
        <v>0</v>
      </c>
      <c r="AD143" s="156">
        <f t="shared" si="13"/>
        <v>0</v>
      </c>
      <c r="AE143" s="152">
        <f t="shared" si="14"/>
        <v>0</v>
      </c>
      <c r="AF143" s="152">
        <f t="shared" si="15"/>
        <v>0</v>
      </c>
      <c r="AG143" s="157">
        <f t="shared" si="16"/>
        <v>0</v>
      </c>
    </row>
    <row r="144" spans="1:33" x14ac:dyDescent="0.25">
      <c r="A144" s="147" t="str">
        <f>IF(ISBLANK('A1'!B144),"",IF(ISBLANK('A1'!D144),'A1'!A144&amp;"-"&amp;'A1'!B144,'A1'!A144&amp;"-"&amp;'A1'!B144&amp;"; "&amp;'A1'!D144))</f>
        <v/>
      </c>
      <c r="B144" s="978" t="str">
        <f>IF(ISBLANK('A1'!G144),"",'A1'!G144)</f>
        <v/>
      </c>
      <c r="C144" s="975" t="str">
        <f>IF(ISBLANK('A1'!H144),"",'A1'!H144)</f>
        <v/>
      </c>
      <c r="D144" s="263" t="str">
        <f>IF(ISBLANK('A2'!P144),"",'A2'!P144)</f>
        <v/>
      </c>
      <c r="E144" s="201"/>
      <c r="F144" s="202"/>
      <c r="G144" s="202"/>
      <c r="H144" s="202"/>
      <c r="I144" s="202"/>
      <c r="J144" s="202"/>
      <c r="K144" s="204"/>
      <c r="L144" s="478"/>
      <c r="M144" s="205"/>
      <c r="N144" s="203"/>
      <c r="O144" s="203"/>
      <c r="P144" s="203"/>
      <c r="Q144" s="203"/>
      <c r="R144" s="204"/>
      <c r="S144" s="202"/>
      <c r="T144" s="202"/>
      <c r="U144" s="202"/>
      <c r="V144" s="202"/>
      <c r="W144" s="205"/>
      <c r="Y144" s="156">
        <f t="shared" si="9"/>
        <v>0</v>
      </c>
      <c r="Z144" s="152">
        <f t="shared" si="10"/>
        <v>0</v>
      </c>
      <c r="AA144" s="152">
        <f t="shared" si="11"/>
        <v>0</v>
      </c>
      <c r="AB144" s="900">
        <f t="shared" si="12"/>
        <v>0</v>
      </c>
      <c r="AD144" s="156">
        <f t="shared" si="13"/>
        <v>0</v>
      </c>
      <c r="AE144" s="152">
        <f t="shared" si="14"/>
        <v>0</v>
      </c>
      <c r="AF144" s="152">
        <f t="shared" si="15"/>
        <v>0</v>
      </c>
      <c r="AG144" s="157">
        <f t="shared" si="16"/>
        <v>0</v>
      </c>
    </row>
    <row r="145" spans="1:33" x14ac:dyDescent="0.25">
      <c r="A145" s="147" t="str">
        <f>IF(ISBLANK('A1'!B145),"",IF(ISBLANK('A1'!D145),'A1'!A145&amp;"-"&amp;'A1'!B145,'A1'!A145&amp;"-"&amp;'A1'!B145&amp;"; "&amp;'A1'!D145))</f>
        <v/>
      </c>
      <c r="B145" s="978" t="str">
        <f>IF(ISBLANK('A1'!G145),"",'A1'!G145)</f>
        <v/>
      </c>
      <c r="C145" s="975" t="str">
        <f>IF(ISBLANK('A1'!H145),"",'A1'!H145)</f>
        <v/>
      </c>
      <c r="D145" s="263" t="str">
        <f>IF(ISBLANK('A2'!P145),"",'A2'!P145)</f>
        <v/>
      </c>
      <c r="E145" s="201"/>
      <c r="F145" s="202"/>
      <c r="G145" s="202"/>
      <c r="H145" s="202"/>
      <c r="I145" s="202"/>
      <c r="J145" s="202"/>
      <c r="K145" s="204"/>
      <c r="L145" s="478"/>
      <c r="M145" s="205"/>
      <c r="N145" s="203"/>
      <c r="O145" s="203"/>
      <c r="P145" s="203"/>
      <c r="Q145" s="203"/>
      <c r="R145" s="204"/>
      <c r="S145" s="202"/>
      <c r="T145" s="202"/>
      <c r="U145" s="202"/>
      <c r="V145" s="202"/>
      <c r="W145" s="205"/>
      <c r="Y145" s="156">
        <f t="shared" si="9"/>
        <v>0</v>
      </c>
      <c r="Z145" s="152">
        <f t="shared" si="10"/>
        <v>0</v>
      </c>
      <c r="AA145" s="152">
        <f t="shared" si="11"/>
        <v>0</v>
      </c>
      <c r="AB145" s="900">
        <f t="shared" si="12"/>
        <v>0</v>
      </c>
      <c r="AD145" s="156">
        <f t="shared" si="13"/>
        <v>0</v>
      </c>
      <c r="AE145" s="152">
        <f t="shared" si="14"/>
        <v>0</v>
      </c>
      <c r="AF145" s="152">
        <f t="shared" si="15"/>
        <v>0</v>
      </c>
      <c r="AG145" s="157">
        <f t="shared" si="16"/>
        <v>0</v>
      </c>
    </row>
    <row r="146" spans="1:33" x14ac:dyDescent="0.25">
      <c r="A146" s="147" t="str">
        <f>IF(ISBLANK('A1'!B146),"",IF(ISBLANK('A1'!D146),'A1'!A146&amp;"-"&amp;'A1'!B146,'A1'!A146&amp;"-"&amp;'A1'!B146&amp;"; "&amp;'A1'!D146))</f>
        <v/>
      </c>
      <c r="B146" s="978" t="str">
        <f>IF(ISBLANK('A1'!G146),"",'A1'!G146)</f>
        <v/>
      </c>
      <c r="C146" s="975" t="str">
        <f>IF(ISBLANK('A1'!H146),"",'A1'!H146)</f>
        <v/>
      </c>
      <c r="D146" s="263" t="str">
        <f>IF(ISBLANK('A2'!P146),"",'A2'!P146)</f>
        <v/>
      </c>
      <c r="E146" s="201"/>
      <c r="F146" s="202"/>
      <c r="G146" s="202"/>
      <c r="H146" s="202"/>
      <c r="I146" s="202"/>
      <c r="J146" s="202"/>
      <c r="K146" s="204"/>
      <c r="L146" s="478"/>
      <c r="M146" s="205"/>
      <c r="N146" s="203"/>
      <c r="O146" s="203"/>
      <c r="P146" s="203"/>
      <c r="Q146" s="203"/>
      <c r="R146" s="204"/>
      <c r="S146" s="202"/>
      <c r="T146" s="202"/>
      <c r="U146" s="202"/>
      <c r="V146" s="202"/>
      <c r="W146" s="205"/>
      <c r="Y146" s="156">
        <f t="shared" ref="Y146:Y196" si="17">SUM(E146:J146)</f>
        <v>0</v>
      </c>
      <c r="Z146" s="152">
        <f t="shared" ref="Z146:Z196" si="18">SUM(K146:M146)</f>
        <v>0</v>
      </c>
      <c r="AA146" s="152">
        <f t="shared" ref="AA146:AA196" si="19">SUM(N146:Q146)</f>
        <v>0</v>
      </c>
      <c r="AB146" s="900">
        <f t="shared" ref="AB146:AB196" si="20">SUM(R146:W146)</f>
        <v>0</v>
      </c>
      <c r="AD146" s="156">
        <f t="shared" ref="AD146:AD196" si="21">IF(D146="",Y146,D146-Y146)</f>
        <v>0</v>
      </c>
      <c r="AE146" s="152">
        <f t="shared" ref="AE146:AE196" si="22">IF(D146="",Z146,D146-Z146)</f>
        <v>0</v>
      </c>
      <c r="AF146" s="152">
        <f t="shared" ref="AF146:AF196" si="23">IF(D146="",AA146,D146-AA146)</f>
        <v>0</v>
      </c>
      <c r="AG146" s="157">
        <f t="shared" ref="AG146:AG196" si="24">IF(D146="",AB146,D146-AB146)</f>
        <v>0</v>
      </c>
    </row>
    <row r="147" spans="1:33" x14ac:dyDescent="0.25">
      <c r="A147" s="147" t="str">
        <f>IF(ISBLANK('A1'!B147),"",IF(ISBLANK('A1'!D147),'A1'!A147&amp;"-"&amp;'A1'!B147,'A1'!A147&amp;"-"&amp;'A1'!B147&amp;"; "&amp;'A1'!D147))</f>
        <v/>
      </c>
      <c r="B147" s="978" t="str">
        <f>IF(ISBLANK('A1'!G147),"",'A1'!G147)</f>
        <v/>
      </c>
      <c r="C147" s="975" t="str">
        <f>IF(ISBLANK('A1'!H147),"",'A1'!H147)</f>
        <v/>
      </c>
      <c r="D147" s="263" t="str">
        <f>IF(ISBLANK('A2'!P147),"",'A2'!P147)</f>
        <v/>
      </c>
      <c r="E147" s="201"/>
      <c r="F147" s="202"/>
      <c r="G147" s="202"/>
      <c r="H147" s="202"/>
      <c r="I147" s="202"/>
      <c r="J147" s="202"/>
      <c r="K147" s="204"/>
      <c r="L147" s="478"/>
      <c r="M147" s="205"/>
      <c r="N147" s="203"/>
      <c r="O147" s="203"/>
      <c r="P147" s="203"/>
      <c r="Q147" s="203"/>
      <c r="R147" s="204"/>
      <c r="S147" s="202"/>
      <c r="T147" s="202"/>
      <c r="U147" s="202"/>
      <c r="V147" s="202"/>
      <c r="W147" s="205"/>
      <c r="Y147" s="156">
        <f t="shared" si="17"/>
        <v>0</v>
      </c>
      <c r="Z147" s="152">
        <f t="shared" si="18"/>
        <v>0</v>
      </c>
      <c r="AA147" s="152">
        <f t="shared" si="19"/>
        <v>0</v>
      </c>
      <c r="AB147" s="900">
        <f t="shared" si="20"/>
        <v>0</v>
      </c>
      <c r="AD147" s="156">
        <f t="shared" si="21"/>
        <v>0</v>
      </c>
      <c r="AE147" s="152">
        <f t="shared" si="22"/>
        <v>0</v>
      </c>
      <c r="AF147" s="152">
        <f t="shared" si="23"/>
        <v>0</v>
      </c>
      <c r="AG147" s="157">
        <f t="shared" si="24"/>
        <v>0</v>
      </c>
    </row>
    <row r="148" spans="1:33" x14ac:dyDescent="0.25">
      <c r="A148" s="147" t="str">
        <f>IF(ISBLANK('A1'!B148),"",IF(ISBLANK('A1'!D148),'A1'!A148&amp;"-"&amp;'A1'!B148,'A1'!A148&amp;"-"&amp;'A1'!B148&amp;"; "&amp;'A1'!D148))</f>
        <v/>
      </c>
      <c r="B148" s="978" t="str">
        <f>IF(ISBLANK('A1'!G148),"",'A1'!G148)</f>
        <v/>
      </c>
      <c r="C148" s="975" t="str">
        <f>IF(ISBLANK('A1'!H148),"",'A1'!H148)</f>
        <v/>
      </c>
      <c r="D148" s="263" t="str">
        <f>IF(ISBLANK('A2'!P148),"",'A2'!P148)</f>
        <v/>
      </c>
      <c r="E148" s="201"/>
      <c r="F148" s="202"/>
      <c r="G148" s="202"/>
      <c r="H148" s="202"/>
      <c r="I148" s="202"/>
      <c r="J148" s="202"/>
      <c r="K148" s="204"/>
      <c r="L148" s="478"/>
      <c r="M148" s="205"/>
      <c r="N148" s="203"/>
      <c r="O148" s="203"/>
      <c r="P148" s="203"/>
      <c r="Q148" s="203"/>
      <c r="R148" s="204"/>
      <c r="S148" s="202"/>
      <c r="T148" s="202"/>
      <c r="U148" s="202"/>
      <c r="V148" s="202"/>
      <c r="W148" s="205"/>
      <c r="Y148" s="156">
        <f t="shared" si="17"/>
        <v>0</v>
      </c>
      <c r="Z148" s="152">
        <f t="shared" si="18"/>
        <v>0</v>
      </c>
      <c r="AA148" s="152">
        <f t="shared" si="19"/>
        <v>0</v>
      </c>
      <c r="AB148" s="900">
        <f t="shared" si="20"/>
        <v>0</v>
      </c>
      <c r="AD148" s="156">
        <f t="shared" si="21"/>
        <v>0</v>
      </c>
      <c r="AE148" s="152">
        <f t="shared" si="22"/>
        <v>0</v>
      </c>
      <c r="AF148" s="152">
        <f t="shared" si="23"/>
        <v>0</v>
      </c>
      <c r="AG148" s="157">
        <f t="shared" si="24"/>
        <v>0</v>
      </c>
    </row>
    <row r="149" spans="1:33" x14ac:dyDescent="0.25">
      <c r="A149" s="147" t="str">
        <f>IF(ISBLANK('A1'!B149),"",IF(ISBLANK('A1'!D149),'A1'!A149&amp;"-"&amp;'A1'!B149,'A1'!A149&amp;"-"&amp;'A1'!B149&amp;"; "&amp;'A1'!D149))</f>
        <v/>
      </c>
      <c r="B149" s="978" t="str">
        <f>IF(ISBLANK('A1'!G149),"",'A1'!G149)</f>
        <v/>
      </c>
      <c r="C149" s="975" t="str">
        <f>IF(ISBLANK('A1'!H149),"",'A1'!H149)</f>
        <v/>
      </c>
      <c r="D149" s="263" t="str">
        <f>IF(ISBLANK('A2'!P149),"",'A2'!P149)</f>
        <v/>
      </c>
      <c r="E149" s="201"/>
      <c r="F149" s="202"/>
      <c r="G149" s="202"/>
      <c r="H149" s="202"/>
      <c r="I149" s="202"/>
      <c r="J149" s="202"/>
      <c r="K149" s="204"/>
      <c r="L149" s="478"/>
      <c r="M149" s="205"/>
      <c r="N149" s="203"/>
      <c r="O149" s="203"/>
      <c r="P149" s="203"/>
      <c r="Q149" s="203"/>
      <c r="R149" s="204"/>
      <c r="S149" s="202"/>
      <c r="T149" s="202"/>
      <c r="U149" s="202"/>
      <c r="V149" s="202"/>
      <c r="W149" s="205"/>
      <c r="Y149" s="156">
        <f t="shared" si="17"/>
        <v>0</v>
      </c>
      <c r="Z149" s="152">
        <f t="shared" si="18"/>
        <v>0</v>
      </c>
      <c r="AA149" s="152">
        <f t="shared" si="19"/>
        <v>0</v>
      </c>
      <c r="AB149" s="900">
        <f t="shared" si="20"/>
        <v>0</v>
      </c>
      <c r="AD149" s="156">
        <f t="shared" si="21"/>
        <v>0</v>
      </c>
      <c r="AE149" s="152">
        <f t="shared" si="22"/>
        <v>0</v>
      </c>
      <c r="AF149" s="152">
        <f t="shared" si="23"/>
        <v>0</v>
      </c>
      <c r="AG149" s="157">
        <f t="shared" si="24"/>
        <v>0</v>
      </c>
    </row>
    <row r="150" spans="1:33" x14ac:dyDescent="0.25">
      <c r="A150" s="147" t="str">
        <f>IF(ISBLANK('A1'!B150),"",IF(ISBLANK('A1'!D150),'A1'!A150&amp;"-"&amp;'A1'!B150,'A1'!A150&amp;"-"&amp;'A1'!B150&amp;"; "&amp;'A1'!D150))</f>
        <v/>
      </c>
      <c r="B150" s="978" t="str">
        <f>IF(ISBLANK('A1'!G150),"",'A1'!G150)</f>
        <v/>
      </c>
      <c r="C150" s="975" t="str">
        <f>IF(ISBLANK('A1'!H150),"",'A1'!H150)</f>
        <v/>
      </c>
      <c r="D150" s="263" t="str">
        <f>IF(ISBLANK('A2'!P150),"",'A2'!P150)</f>
        <v/>
      </c>
      <c r="E150" s="201"/>
      <c r="F150" s="202"/>
      <c r="G150" s="202"/>
      <c r="H150" s="202"/>
      <c r="I150" s="202"/>
      <c r="J150" s="202"/>
      <c r="K150" s="204"/>
      <c r="L150" s="478"/>
      <c r="M150" s="205"/>
      <c r="N150" s="203"/>
      <c r="O150" s="203"/>
      <c r="P150" s="203"/>
      <c r="Q150" s="203"/>
      <c r="R150" s="204"/>
      <c r="S150" s="202"/>
      <c r="T150" s="202"/>
      <c r="U150" s="202"/>
      <c r="V150" s="202"/>
      <c r="W150" s="205"/>
      <c r="Y150" s="156">
        <f t="shared" si="17"/>
        <v>0</v>
      </c>
      <c r="Z150" s="152">
        <f t="shared" si="18"/>
        <v>0</v>
      </c>
      <c r="AA150" s="152">
        <f t="shared" si="19"/>
        <v>0</v>
      </c>
      <c r="AB150" s="900">
        <f t="shared" si="20"/>
        <v>0</v>
      </c>
      <c r="AD150" s="156">
        <f t="shared" si="21"/>
        <v>0</v>
      </c>
      <c r="AE150" s="152">
        <f t="shared" si="22"/>
        <v>0</v>
      </c>
      <c r="AF150" s="152">
        <f t="shared" si="23"/>
        <v>0</v>
      </c>
      <c r="AG150" s="157">
        <f t="shared" si="24"/>
        <v>0</v>
      </c>
    </row>
    <row r="151" spans="1:33" x14ac:dyDescent="0.25">
      <c r="A151" s="147" t="str">
        <f>IF(ISBLANK('A1'!B151),"",IF(ISBLANK('A1'!D151),'A1'!A151&amp;"-"&amp;'A1'!B151,'A1'!A151&amp;"-"&amp;'A1'!B151&amp;"; "&amp;'A1'!D151))</f>
        <v/>
      </c>
      <c r="B151" s="978" t="str">
        <f>IF(ISBLANK('A1'!G151),"",'A1'!G151)</f>
        <v/>
      </c>
      <c r="C151" s="975" t="str">
        <f>IF(ISBLANK('A1'!H151),"",'A1'!H151)</f>
        <v/>
      </c>
      <c r="D151" s="263" t="str">
        <f>IF(ISBLANK('A2'!P151),"",'A2'!P151)</f>
        <v/>
      </c>
      <c r="E151" s="201"/>
      <c r="F151" s="202"/>
      <c r="G151" s="202"/>
      <c r="H151" s="202"/>
      <c r="I151" s="202"/>
      <c r="J151" s="202"/>
      <c r="K151" s="204"/>
      <c r="L151" s="478"/>
      <c r="M151" s="205"/>
      <c r="N151" s="203"/>
      <c r="O151" s="203"/>
      <c r="P151" s="203"/>
      <c r="Q151" s="203"/>
      <c r="R151" s="204"/>
      <c r="S151" s="202"/>
      <c r="T151" s="202"/>
      <c r="U151" s="202"/>
      <c r="V151" s="202"/>
      <c r="W151" s="205"/>
      <c r="Y151" s="156">
        <f t="shared" si="17"/>
        <v>0</v>
      </c>
      <c r="Z151" s="152">
        <f t="shared" si="18"/>
        <v>0</v>
      </c>
      <c r="AA151" s="152">
        <f t="shared" si="19"/>
        <v>0</v>
      </c>
      <c r="AB151" s="900">
        <f t="shared" si="20"/>
        <v>0</v>
      </c>
      <c r="AD151" s="156">
        <f t="shared" si="21"/>
        <v>0</v>
      </c>
      <c r="AE151" s="152">
        <f t="shared" si="22"/>
        <v>0</v>
      </c>
      <c r="AF151" s="152">
        <f t="shared" si="23"/>
        <v>0</v>
      </c>
      <c r="AG151" s="157">
        <f t="shared" si="24"/>
        <v>0</v>
      </c>
    </row>
    <row r="152" spans="1:33" x14ac:dyDescent="0.25">
      <c r="A152" s="147" t="str">
        <f>IF(ISBLANK('A1'!B152),"",IF(ISBLANK('A1'!D152),'A1'!A152&amp;"-"&amp;'A1'!B152,'A1'!A152&amp;"-"&amp;'A1'!B152&amp;"; "&amp;'A1'!D152))</f>
        <v/>
      </c>
      <c r="B152" s="978" t="str">
        <f>IF(ISBLANK('A1'!G152),"",'A1'!G152)</f>
        <v/>
      </c>
      <c r="C152" s="975" t="str">
        <f>IF(ISBLANK('A1'!H152),"",'A1'!H152)</f>
        <v/>
      </c>
      <c r="D152" s="263" t="str">
        <f>IF(ISBLANK('A2'!P152),"",'A2'!P152)</f>
        <v/>
      </c>
      <c r="E152" s="201"/>
      <c r="F152" s="202"/>
      <c r="G152" s="202"/>
      <c r="H152" s="202"/>
      <c r="I152" s="202"/>
      <c r="J152" s="202"/>
      <c r="K152" s="204"/>
      <c r="L152" s="478"/>
      <c r="M152" s="205"/>
      <c r="N152" s="203"/>
      <c r="O152" s="203"/>
      <c r="P152" s="203"/>
      <c r="Q152" s="203"/>
      <c r="R152" s="204"/>
      <c r="S152" s="202"/>
      <c r="T152" s="202"/>
      <c r="U152" s="202"/>
      <c r="V152" s="202"/>
      <c r="W152" s="205"/>
      <c r="Y152" s="156">
        <f t="shared" si="17"/>
        <v>0</v>
      </c>
      <c r="Z152" s="152">
        <f t="shared" si="18"/>
        <v>0</v>
      </c>
      <c r="AA152" s="152">
        <f t="shared" si="19"/>
        <v>0</v>
      </c>
      <c r="AB152" s="900">
        <f t="shared" si="20"/>
        <v>0</v>
      </c>
      <c r="AD152" s="156">
        <f t="shared" si="21"/>
        <v>0</v>
      </c>
      <c r="AE152" s="152">
        <f t="shared" si="22"/>
        <v>0</v>
      </c>
      <c r="AF152" s="152">
        <f t="shared" si="23"/>
        <v>0</v>
      </c>
      <c r="AG152" s="157">
        <f t="shared" si="24"/>
        <v>0</v>
      </c>
    </row>
    <row r="153" spans="1:33" x14ac:dyDescent="0.25">
      <c r="A153" s="147" t="str">
        <f>IF(ISBLANK('A1'!B153),"",IF(ISBLANK('A1'!D153),'A1'!A153&amp;"-"&amp;'A1'!B153,'A1'!A153&amp;"-"&amp;'A1'!B153&amp;"; "&amp;'A1'!D153))</f>
        <v/>
      </c>
      <c r="B153" s="978" t="str">
        <f>IF(ISBLANK('A1'!G153),"",'A1'!G153)</f>
        <v/>
      </c>
      <c r="C153" s="975" t="str">
        <f>IF(ISBLANK('A1'!H153),"",'A1'!H153)</f>
        <v/>
      </c>
      <c r="D153" s="263" t="str">
        <f>IF(ISBLANK('A2'!P153),"",'A2'!P153)</f>
        <v/>
      </c>
      <c r="E153" s="201"/>
      <c r="F153" s="202"/>
      <c r="G153" s="202"/>
      <c r="H153" s="202"/>
      <c r="I153" s="202"/>
      <c r="J153" s="202"/>
      <c r="K153" s="204"/>
      <c r="L153" s="478"/>
      <c r="M153" s="205"/>
      <c r="N153" s="203"/>
      <c r="O153" s="203"/>
      <c r="P153" s="203"/>
      <c r="Q153" s="203"/>
      <c r="R153" s="204"/>
      <c r="S153" s="202"/>
      <c r="T153" s="202"/>
      <c r="U153" s="202"/>
      <c r="V153" s="202"/>
      <c r="W153" s="205"/>
      <c r="Y153" s="156">
        <f t="shared" si="17"/>
        <v>0</v>
      </c>
      <c r="Z153" s="152">
        <f t="shared" si="18"/>
        <v>0</v>
      </c>
      <c r="AA153" s="152">
        <f t="shared" si="19"/>
        <v>0</v>
      </c>
      <c r="AB153" s="900">
        <f t="shared" si="20"/>
        <v>0</v>
      </c>
      <c r="AD153" s="156">
        <f t="shared" si="21"/>
        <v>0</v>
      </c>
      <c r="AE153" s="152">
        <f t="shared" si="22"/>
        <v>0</v>
      </c>
      <c r="AF153" s="152">
        <f t="shared" si="23"/>
        <v>0</v>
      </c>
      <c r="AG153" s="157">
        <f t="shared" si="24"/>
        <v>0</v>
      </c>
    </row>
    <row r="154" spans="1:33" x14ac:dyDescent="0.25">
      <c r="A154" s="147" t="str">
        <f>IF(ISBLANK('A1'!B154),"",IF(ISBLANK('A1'!D154),'A1'!A154&amp;"-"&amp;'A1'!B154,'A1'!A154&amp;"-"&amp;'A1'!B154&amp;"; "&amp;'A1'!D154))</f>
        <v/>
      </c>
      <c r="B154" s="978" t="str">
        <f>IF(ISBLANK('A1'!G154),"",'A1'!G154)</f>
        <v/>
      </c>
      <c r="C154" s="975" t="str">
        <f>IF(ISBLANK('A1'!H154),"",'A1'!H154)</f>
        <v/>
      </c>
      <c r="D154" s="263" t="str">
        <f>IF(ISBLANK('A2'!P154),"",'A2'!P154)</f>
        <v/>
      </c>
      <c r="E154" s="201"/>
      <c r="F154" s="202"/>
      <c r="G154" s="202"/>
      <c r="H154" s="202"/>
      <c r="I154" s="202"/>
      <c r="J154" s="202"/>
      <c r="K154" s="204"/>
      <c r="L154" s="478"/>
      <c r="M154" s="205"/>
      <c r="N154" s="203"/>
      <c r="O154" s="203"/>
      <c r="P154" s="203"/>
      <c r="Q154" s="203"/>
      <c r="R154" s="204"/>
      <c r="S154" s="202"/>
      <c r="T154" s="202"/>
      <c r="U154" s="202"/>
      <c r="V154" s="202"/>
      <c r="W154" s="205"/>
      <c r="Y154" s="156">
        <f t="shared" si="17"/>
        <v>0</v>
      </c>
      <c r="Z154" s="152">
        <f t="shared" si="18"/>
        <v>0</v>
      </c>
      <c r="AA154" s="152">
        <f t="shared" si="19"/>
        <v>0</v>
      </c>
      <c r="AB154" s="900">
        <f t="shared" si="20"/>
        <v>0</v>
      </c>
      <c r="AD154" s="156">
        <f t="shared" si="21"/>
        <v>0</v>
      </c>
      <c r="AE154" s="152">
        <f t="shared" si="22"/>
        <v>0</v>
      </c>
      <c r="AF154" s="152">
        <f t="shared" si="23"/>
        <v>0</v>
      </c>
      <c r="AG154" s="157">
        <f t="shared" si="24"/>
        <v>0</v>
      </c>
    </row>
    <row r="155" spans="1:33" x14ac:dyDescent="0.25">
      <c r="A155" s="147" t="str">
        <f>IF(ISBLANK('A1'!B155),"",IF(ISBLANK('A1'!D155),'A1'!A155&amp;"-"&amp;'A1'!B155,'A1'!A155&amp;"-"&amp;'A1'!B155&amp;"; "&amp;'A1'!D155))</f>
        <v/>
      </c>
      <c r="B155" s="978" t="str">
        <f>IF(ISBLANK('A1'!G155),"",'A1'!G155)</f>
        <v/>
      </c>
      <c r="C155" s="975" t="str">
        <f>IF(ISBLANK('A1'!H155),"",'A1'!H155)</f>
        <v/>
      </c>
      <c r="D155" s="263" t="str">
        <f>IF(ISBLANK('A2'!P155),"",'A2'!P155)</f>
        <v/>
      </c>
      <c r="E155" s="201"/>
      <c r="F155" s="202"/>
      <c r="G155" s="202"/>
      <c r="H155" s="202"/>
      <c r="I155" s="202"/>
      <c r="J155" s="202"/>
      <c r="K155" s="204"/>
      <c r="L155" s="478"/>
      <c r="M155" s="205"/>
      <c r="N155" s="203"/>
      <c r="O155" s="203"/>
      <c r="P155" s="203"/>
      <c r="Q155" s="203"/>
      <c r="R155" s="204"/>
      <c r="S155" s="202"/>
      <c r="T155" s="202"/>
      <c r="U155" s="202"/>
      <c r="V155" s="202"/>
      <c r="W155" s="205"/>
      <c r="Y155" s="156">
        <f t="shared" si="17"/>
        <v>0</v>
      </c>
      <c r="Z155" s="152">
        <f t="shared" si="18"/>
        <v>0</v>
      </c>
      <c r="AA155" s="152">
        <f t="shared" si="19"/>
        <v>0</v>
      </c>
      <c r="AB155" s="900">
        <f t="shared" si="20"/>
        <v>0</v>
      </c>
      <c r="AD155" s="156">
        <f t="shared" si="21"/>
        <v>0</v>
      </c>
      <c r="AE155" s="152">
        <f t="shared" si="22"/>
        <v>0</v>
      </c>
      <c r="AF155" s="152">
        <f t="shared" si="23"/>
        <v>0</v>
      </c>
      <c r="AG155" s="157">
        <f t="shared" si="24"/>
        <v>0</v>
      </c>
    </row>
    <row r="156" spans="1:33" x14ac:dyDescent="0.25">
      <c r="A156" s="147" t="str">
        <f>IF(ISBLANK('A1'!B156),"",IF(ISBLANK('A1'!D156),'A1'!A156&amp;"-"&amp;'A1'!B156,'A1'!A156&amp;"-"&amp;'A1'!B156&amp;"; "&amp;'A1'!D156))</f>
        <v/>
      </c>
      <c r="B156" s="978" t="str">
        <f>IF(ISBLANK('A1'!G156),"",'A1'!G156)</f>
        <v/>
      </c>
      <c r="C156" s="975" t="str">
        <f>IF(ISBLANK('A1'!H156),"",'A1'!H156)</f>
        <v/>
      </c>
      <c r="D156" s="263" t="str">
        <f>IF(ISBLANK('A2'!P156),"",'A2'!P156)</f>
        <v/>
      </c>
      <c r="E156" s="201"/>
      <c r="F156" s="202"/>
      <c r="G156" s="202"/>
      <c r="H156" s="202"/>
      <c r="I156" s="202"/>
      <c r="J156" s="202"/>
      <c r="K156" s="204"/>
      <c r="L156" s="478"/>
      <c r="M156" s="205"/>
      <c r="N156" s="203"/>
      <c r="O156" s="203"/>
      <c r="P156" s="203"/>
      <c r="Q156" s="203"/>
      <c r="R156" s="204"/>
      <c r="S156" s="202"/>
      <c r="T156" s="202"/>
      <c r="U156" s="202"/>
      <c r="V156" s="202"/>
      <c r="W156" s="205"/>
      <c r="Y156" s="156">
        <f t="shared" si="17"/>
        <v>0</v>
      </c>
      <c r="Z156" s="152">
        <f t="shared" si="18"/>
        <v>0</v>
      </c>
      <c r="AA156" s="152">
        <f t="shared" si="19"/>
        <v>0</v>
      </c>
      <c r="AB156" s="900">
        <f t="shared" si="20"/>
        <v>0</v>
      </c>
      <c r="AD156" s="156">
        <f t="shared" si="21"/>
        <v>0</v>
      </c>
      <c r="AE156" s="152">
        <f t="shared" si="22"/>
        <v>0</v>
      </c>
      <c r="AF156" s="152">
        <f t="shared" si="23"/>
        <v>0</v>
      </c>
      <c r="AG156" s="157">
        <f t="shared" si="24"/>
        <v>0</v>
      </c>
    </row>
    <row r="157" spans="1:33" x14ac:dyDescent="0.25">
      <c r="A157" s="147" t="str">
        <f>IF(ISBLANK('A1'!B157),"",IF(ISBLANK('A1'!D157),'A1'!A157&amp;"-"&amp;'A1'!B157,'A1'!A157&amp;"-"&amp;'A1'!B157&amp;"; "&amp;'A1'!D157))</f>
        <v/>
      </c>
      <c r="B157" s="978" t="str">
        <f>IF(ISBLANK('A1'!G157),"",'A1'!G157)</f>
        <v/>
      </c>
      <c r="C157" s="975" t="str">
        <f>IF(ISBLANK('A1'!H157),"",'A1'!H157)</f>
        <v/>
      </c>
      <c r="D157" s="263" t="str">
        <f>IF(ISBLANK('A2'!P157),"",'A2'!P157)</f>
        <v/>
      </c>
      <c r="E157" s="201"/>
      <c r="F157" s="202"/>
      <c r="G157" s="202"/>
      <c r="H157" s="202"/>
      <c r="I157" s="202"/>
      <c r="J157" s="202"/>
      <c r="K157" s="204"/>
      <c r="L157" s="478"/>
      <c r="M157" s="205"/>
      <c r="N157" s="203"/>
      <c r="O157" s="203"/>
      <c r="P157" s="203"/>
      <c r="Q157" s="203"/>
      <c r="R157" s="204"/>
      <c r="S157" s="202"/>
      <c r="T157" s="202"/>
      <c r="U157" s="202"/>
      <c r="V157" s="202"/>
      <c r="W157" s="205"/>
      <c r="Y157" s="156">
        <f t="shared" si="17"/>
        <v>0</v>
      </c>
      <c r="Z157" s="152">
        <f t="shared" si="18"/>
        <v>0</v>
      </c>
      <c r="AA157" s="152">
        <f t="shared" si="19"/>
        <v>0</v>
      </c>
      <c r="AB157" s="900">
        <f t="shared" si="20"/>
        <v>0</v>
      </c>
      <c r="AD157" s="156">
        <f t="shared" si="21"/>
        <v>0</v>
      </c>
      <c r="AE157" s="152">
        <f t="shared" si="22"/>
        <v>0</v>
      </c>
      <c r="AF157" s="152">
        <f t="shared" si="23"/>
        <v>0</v>
      </c>
      <c r="AG157" s="157">
        <f t="shared" si="24"/>
        <v>0</v>
      </c>
    </row>
    <row r="158" spans="1:33" x14ac:dyDescent="0.25">
      <c r="A158" s="147" t="str">
        <f>IF(ISBLANK('A1'!B158),"",IF(ISBLANK('A1'!D158),'A1'!A158&amp;"-"&amp;'A1'!B158,'A1'!A158&amp;"-"&amp;'A1'!B158&amp;"; "&amp;'A1'!D158))</f>
        <v/>
      </c>
      <c r="B158" s="978" t="str">
        <f>IF(ISBLANK('A1'!G158),"",'A1'!G158)</f>
        <v/>
      </c>
      <c r="C158" s="975" t="str">
        <f>IF(ISBLANK('A1'!H158),"",'A1'!H158)</f>
        <v/>
      </c>
      <c r="D158" s="263" t="str">
        <f>IF(ISBLANK('A2'!P158),"",'A2'!P158)</f>
        <v/>
      </c>
      <c r="E158" s="201"/>
      <c r="F158" s="202"/>
      <c r="G158" s="202"/>
      <c r="H158" s="202"/>
      <c r="I158" s="202"/>
      <c r="J158" s="202"/>
      <c r="K158" s="204"/>
      <c r="L158" s="478"/>
      <c r="M158" s="205"/>
      <c r="N158" s="203"/>
      <c r="O158" s="203"/>
      <c r="P158" s="203"/>
      <c r="Q158" s="203"/>
      <c r="R158" s="204"/>
      <c r="S158" s="202"/>
      <c r="T158" s="202"/>
      <c r="U158" s="202"/>
      <c r="V158" s="202"/>
      <c r="W158" s="205"/>
      <c r="Y158" s="156">
        <f t="shared" si="17"/>
        <v>0</v>
      </c>
      <c r="Z158" s="152">
        <f t="shared" si="18"/>
        <v>0</v>
      </c>
      <c r="AA158" s="152">
        <f t="shared" si="19"/>
        <v>0</v>
      </c>
      <c r="AB158" s="900">
        <f t="shared" si="20"/>
        <v>0</v>
      </c>
      <c r="AD158" s="156">
        <f t="shared" si="21"/>
        <v>0</v>
      </c>
      <c r="AE158" s="152">
        <f t="shared" si="22"/>
        <v>0</v>
      </c>
      <c r="AF158" s="152">
        <f t="shared" si="23"/>
        <v>0</v>
      </c>
      <c r="AG158" s="157">
        <f t="shared" si="24"/>
        <v>0</v>
      </c>
    </row>
    <row r="159" spans="1:33" x14ac:dyDescent="0.25">
      <c r="A159" s="147" t="str">
        <f>IF(ISBLANK('A1'!B159),"",IF(ISBLANK('A1'!D159),'A1'!A159&amp;"-"&amp;'A1'!B159,'A1'!A159&amp;"-"&amp;'A1'!B159&amp;"; "&amp;'A1'!D159))</f>
        <v/>
      </c>
      <c r="B159" s="978" t="str">
        <f>IF(ISBLANK('A1'!G159),"",'A1'!G159)</f>
        <v/>
      </c>
      <c r="C159" s="975" t="str">
        <f>IF(ISBLANK('A1'!H159),"",'A1'!H159)</f>
        <v/>
      </c>
      <c r="D159" s="263" t="str">
        <f>IF(ISBLANK('A2'!P159),"",'A2'!P159)</f>
        <v/>
      </c>
      <c r="E159" s="201"/>
      <c r="F159" s="202"/>
      <c r="G159" s="202"/>
      <c r="H159" s="202"/>
      <c r="I159" s="202"/>
      <c r="J159" s="202"/>
      <c r="K159" s="204"/>
      <c r="L159" s="478"/>
      <c r="M159" s="205"/>
      <c r="N159" s="203"/>
      <c r="O159" s="203"/>
      <c r="P159" s="203"/>
      <c r="Q159" s="203"/>
      <c r="R159" s="204"/>
      <c r="S159" s="202"/>
      <c r="T159" s="202"/>
      <c r="U159" s="202"/>
      <c r="V159" s="202"/>
      <c r="W159" s="205"/>
      <c r="Y159" s="156">
        <f t="shared" si="17"/>
        <v>0</v>
      </c>
      <c r="Z159" s="152">
        <f t="shared" si="18"/>
        <v>0</v>
      </c>
      <c r="AA159" s="152">
        <f t="shared" si="19"/>
        <v>0</v>
      </c>
      <c r="AB159" s="900">
        <f t="shared" si="20"/>
        <v>0</v>
      </c>
      <c r="AD159" s="156">
        <f t="shared" si="21"/>
        <v>0</v>
      </c>
      <c r="AE159" s="152">
        <f t="shared" si="22"/>
        <v>0</v>
      </c>
      <c r="AF159" s="152">
        <f t="shared" si="23"/>
        <v>0</v>
      </c>
      <c r="AG159" s="157">
        <f t="shared" si="24"/>
        <v>0</v>
      </c>
    </row>
    <row r="160" spans="1:33" x14ac:dyDescent="0.25">
      <c r="A160" s="147" t="str">
        <f>IF(ISBLANK('A1'!B160),"",IF(ISBLANK('A1'!D160),'A1'!A160&amp;"-"&amp;'A1'!B160,'A1'!A160&amp;"-"&amp;'A1'!B160&amp;"; "&amp;'A1'!D160))</f>
        <v/>
      </c>
      <c r="B160" s="978" t="str">
        <f>IF(ISBLANK('A1'!G160),"",'A1'!G160)</f>
        <v/>
      </c>
      <c r="C160" s="975" t="str">
        <f>IF(ISBLANK('A1'!H160),"",'A1'!H160)</f>
        <v/>
      </c>
      <c r="D160" s="263" t="str">
        <f>IF(ISBLANK('A2'!P160),"",'A2'!P160)</f>
        <v/>
      </c>
      <c r="E160" s="201"/>
      <c r="F160" s="202"/>
      <c r="G160" s="202"/>
      <c r="H160" s="202"/>
      <c r="I160" s="202"/>
      <c r="J160" s="202"/>
      <c r="K160" s="204"/>
      <c r="L160" s="478"/>
      <c r="M160" s="205"/>
      <c r="N160" s="203"/>
      <c r="O160" s="203"/>
      <c r="P160" s="203"/>
      <c r="Q160" s="203"/>
      <c r="R160" s="204"/>
      <c r="S160" s="202"/>
      <c r="T160" s="202"/>
      <c r="U160" s="202"/>
      <c r="V160" s="202"/>
      <c r="W160" s="205"/>
      <c r="Y160" s="156">
        <f t="shared" si="17"/>
        <v>0</v>
      </c>
      <c r="Z160" s="152">
        <f t="shared" si="18"/>
        <v>0</v>
      </c>
      <c r="AA160" s="152">
        <f t="shared" si="19"/>
        <v>0</v>
      </c>
      <c r="AB160" s="900">
        <f t="shared" si="20"/>
        <v>0</v>
      </c>
      <c r="AD160" s="156">
        <f t="shared" si="21"/>
        <v>0</v>
      </c>
      <c r="AE160" s="152">
        <f t="shared" si="22"/>
        <v>0</v>
      </c>
      <c r="AF160" s="152">
        <f t="shared" si="23"/>
        <v>0</v>
      </c>
      <c r="AG160" s="157">
        <f t="shared" si="24"/>
        <v>0</v>
      </c>
    </row>
    <row r="161" spans="1:33" x14ac:dyDescent="0.25">
      <c r="A161" s="147" t="str">
        <f>IF(ISBLANK('A1'!B161),"",IF(ISBLANK('A1'!D161),'A1'!A161&amp;"-"&amp;'A1'!B161,'A1'!A161&amp;"-"&amp;'A1'!B161&amp;"; "&amp;'A1'!D161))</f>
        <v/>
      </c>
      <c r="B161" s="978" t="str">
        <f>IF(ISBLANK('A1'!G161),"",'A1'!G161)</f>
        <v/>
      </c>
      <c r="C161" s="975" t="str">
        <f>IF(ISBLANK('A1'!H161),"",'A1'!H161)</f>
        <v/>
      </c>
      <c r="D161" s="263" t="str">
        <f>IF(ISBLANK('A2'!P161),"",'A2'!P161)</f>
        <v/>
      </c>
      <c r="E161" s="201"/>
      <c r="F161" s="202"/>
      <c r="G161" s="202"/>
      <c r="H161" s="202"/>
      <c r="I161" s="202"/>
      <c r="J161" s="202"/>
      <c r="K161" s="204"/>
      <c r="L161" s="478"/>
      <c r="M161" s="205"/>
      <c r="N161" s="203"/>
      <c r="O161" s="203"/>
      <c r="P161" s="203"/>
      <c r="Q161" s="203"/>
      <c r="R161" s="204"/>
      <c r="S161" s="202"/>
      <c r="T161" s="202"/>
      <c r="U161" s="202"/>
      <c r="V161" s="202"/>
      <c r="W161" s="205"/>
      <c r="Y161" s="156">
        <f t="shared" si="17"/>
        <v>0</v>
      </c>
      <c r="Z161" s="152">
        <f t="shared" si="18"/>
        <v>0</v>
      </c>
      <c r="AA161" s="152">
        <f t="shared" si="19"/>
        <v>0</v>
      </c>
      <c r="AB161" s="900">
        <f t="shared" si="20"/>
        <v>0</v>
      </c>
      <c r="AD161" s="156">
        <f t="shared" si="21"/>
        <v>0</v>
      </c>
      <c r="AE161" s="152">
        <f t="shared" si="22"/>
        <v>0</v>
      </c>
      <c r="AF161" s="152">
        <f t="shared" si="23"/>
        <v>0</v>
      </c>
      <c r="AG161" s="157">
        <f t="shared" si="24"/>
        <v>0</v>
      </c>
    </row>
    <row r="162" spans="1:33" x14ac:dyDescent="0.25">
      <c r="A162" s="147" t="str">
        <f>IF(ISBLANK('A1'!B162),"",IF(ISBLANK('A1'!D162),'A1'!A162&amp;"-"&amp;'A1'!B162,'A1'!A162&amp;"-"&amp;'A1'!B162&amp;"; "&amp;'A1'!D162))</f>
        <v/>
      </c>
      <c r="B162" s="978" t="str">
        <f>IF(ISBLANK('A1'!G162),"",'A1'!G162)</f>
        <v/>
      </c>
      <c r="C162" s="975" t="str">
        <f>IF(ISBLANK('A1'!H162),"",'A1'!H162)</f>
        <v/>
      </c>
      <c r="D162" s="263" t="str">
        <f>IF(ISBLANK('A2'!P162),"",'A2'!P162)</f>
        <v/>
      </c>
      <c r="E162" s="201"/>
      <c r="F162" s="202"/>
      <c r="G162" s="202"/>
      <c r="H162" s="202"/>
      <c r="I162" s="202"/>
      <c r="J162" s="202"/>
      <c r="K162" s="204"/>
      <c r="L162" s="478"/>
      <c r="M162" s="205"/>
      <c r="N162" s="203"/>
      <c r="O162" s="203"/>
      <c r="P162" s="203"/>
      <c r="Q162" s="203"/>
      <c r="R162" s="204"/>
      <c r="S162" s="202"/>
      <c r="T162" s="202"/>
      <c r="U162" s="202"/>
      <c r="V162" s="202"/>
      <c r="W162" s="205"/>
      <c r="Y162" s="156">
        <f t="shared" si="17"/>
        <v>0</v>
      </c>
      <c r="Z162" s="152">
        <f t="shared" si="18"/>
        <v>0</v>
      </c>
      <c r="AA162" s="152">
        <f t="shared" si="19"/>
        <v>0</v>
      </c>
      <c r="AB162" s="900">
        <f t="shared" si="20"/>
        <v>0</v>
      </c>
      <c r="AD162" s="156">
        <f t="shared" si="21"/>
        <v>0</v>
      </c>
      <c r="AE162" s="152">
        <f t="shared" si="22"/>
        <v>0</v>
      </c>
      <c r="AF162" s="152">
        <f t="shared" si="23"/>
        <v>0</v>
      </c>
      <c r="AG162" s="157">
        <f t="shared" si="24"/>
        <v>0</v>
      </c>
    </row>
    <row r="163" spans="1:33" x14ac:dyDescent="0.25">
      <c r="A163" s="147" t="str">
        <f>IF(ISBLANK('A1'!B163),"",IF(ISBLANK('A1'!D163),'A1'!A163&amp;"-"&amp;'A1'!B163,'A1'!A163&amp;"-"&amp;'A1'!B163&amp;"; "&amp;'A1'!D163))</f>
        <v/>
      </c>
      <c r="B163" s="978" t="str">
        <f>IF(ISBLANK('A1'!G163),"",'A1'!G163)</f>
        <v/>
      </c>
      <c r="C163" s="975" t="str">
        <f>IF(ISBLANK('A1'!H163),"",'A1'!H163)</f>
        <v/>
      </c>
      <c r="D163" s="263" t="str">
        <f>IF(ISBLANK('A2'!P163),"",'A2'!P163)</f>
        <v/>
      </c>
      <c r="E163" s="201"/>
      <c r="F163" s="202"/>
      <c r="G163" s="202"/>
      <c r="H163" s="202"/>
      <c r="I163" s="202"/>
      <c r="J163" s="202"/>
      <c r="K163" s="204"/>
      <c r="L163" s="478"/>
      <c r="M163" s="205"/>
      <c r="N163" s="203"/>
      <c r="O163" s="203"/>
      <c r="P163" s="203"/>
      <c r="Q163" s="203"/>
      <c r="R163" s="204"/>
      <c r="S163" s="202"/>
      <c r="T163" s="202"/>
      <c r="U163" s="202"/>
      <c r="V163" s="202"/>
      <c r="W163" s="205"/>
      <c r="Y163" s="156">
        <f t="shared" si="17"/>
        <v>0</v>
      </c>
      <c r="Z163" s="152">
        <f t="shared" si="18"/>
        <v>0</v>
      </c>
      <c r="AA163" s="152">
        <f t="shared" si="19"/>
        <v>0</v>
      </c>
      <c r="AB163" s="900">
        <f t="shared" si="20"/>
        <v>0</v>
      </c>
      <c r="AD163" s="156">
        <f t="shared" si="21"/>
        <v>0</v>
      </c>
      <c r="AE163" s="152">
        <f t="shared" si="22"/>
        <v>0</v>
      </c>
      <c r="AF163" s="152">
        <f t="shared" si="23"/>
        <v>0</v>
      </c>
      <c r="AG163" s="157">
        <f t="shared" si="24"/>
        <v>0</v>
      </c>
    </row>
    <row r="164" spans="1:33" x14ac:dyDescent="0.25">
      <c r="A164" s="147" t="str">
        <f>IF(ISBLANK('A1'!B164),"",IF(ISBLANK('A1'!D164),'A1'!A164&amp;"-"&amp;'A1'!B164,'A1'!A164&amp;"-"&amp;'A1'!B164&amp;"; "&amp;'A1'!D164))</f>
        <v/>
      </c>
      <c r="B164" s="978" t="str">
        <f>IF(ISBLANK('A1'!G164),"",'A1'!G164)</f>
        <v/>
      </c>
      <c r="C164" s="975" t="str">
        <f>IF(ISBLANK('A1'!H164),"",'A1'!H164)</f>
        <v/>
      </c>
      <c r="D164" s="263" t="str">
        <f>IF(ISBLANK('A2'!P164),"",'A2'!P164)</f>
        <v/>
      </c>
      <c r="E164" s="201"/>
      <c r="F164" s="202"/>
      <c r="G164" s="202"/>
      <c r="H164" s="202"/>
      <c r="I164" s="202"/>
      <c r="J164" s="202"/>
      <c r="K164" s="204"/>
      <c r="L164" s="478"/>
      <c r="M164" s="205"/>
      <c r="N164" s="203"/>
      <c r="O164" s="203"/>
      <c r="P164" s="203"/>
      <c r="Q164" s="203"/>
      <c r="R164" s="204"/>
      <c r="S164" s="202"/>
      <c r="T164" s="202"/>
      <c r="U164" s="202"/>
      <c r="V164" s="202"/>
      <c r="W164" s="205"/>
      <c r="Y164" s="156">
        <f t="shared" si="17"/>
        <v>0</v>
      </c>
      <c r="Z164" s="152">
        <f t="shared" si="18"/>
        <v>0</v>
      </c>
      <c r="AA164" s="152">
        <f t="shared" si="19"/>
        <v>0</v>
      </c>
      <c r="AB164" s="900">
        <f t="shared" si="20"/>
        <v>0</v>
      </c>
      <c r="AD164" s="156">
        <f t="shared" si="21"/>
        <v>0</v>
      </c>
      <c r="AE164" s="152">
        <f t="shared" si="22"/>
        <v>0</v>
      </c>
      <c r="AF164" s="152">
        <f t="shared" si="23"/>
        <v>0</v>
      </c>
      <c r="AG164" s="157">
        <f t="shared" si="24"/>
        <v>0</v>
      </c>
    </row>
    <row r="165" spans="1:33" x14ac:dyDescent="0.25">
      <c r="A165" s="147" t="str">
        <f>IF(ISBLANK('A1'!B165),"",IF(ISBLANK('A1'!D165),'A1'!A165&amp;"-"&amp;'A1'!B165,'A1'!A165&amp;"-"&amp;'A1'!B165&amp;"; "&amp;'A1'!D165))</f>
        <v/>
      </c>
      <c r="B165" s="978" t="str">
        <f>IF(ISBLANK('A1'!G165),"",'A1'!G165)</f>
        <v/>
      </c>
      <c r="C165" s="975" t="str">
        <f>IF(ISBLANK('A1'!H165),"",'A1'!H165)</f>
        <v/>
      </c>
      <c r="D165" s="263" t="str">
        <f>IF(ISBLANK('A2'!P165),"",'A2'!P165)</f>
        <v/>
      </c>
      <c r="E165" s="201"/>
      <c r="F165" s="202"/>
      <c r="G165" s="202"/>
      <c r="H165" s="202"/>
      <c r="I165" s="202"/>
      <c r="J165" s="202"/>
      <c r="K165" s="204"/>
      <c r="L165" s="478"/>
      <c r="M165" s="205"/>
      <c r="N165" s="203"/>
      <c r="O165" s="203"/>
      <c r="P165" s="203"/>
      <c r="Q165" s="203"/>
      <c r="R165" s="204"/>
      <c r="S165" s="202"/>
      <c r="T165" s="202"/>
      <c r="U165" s="202"/>
      <c r="V165" s="202"/>
      <c r="W165" s="205"/>
      <c r="Y165" s="156">
        <f t="shared" si="17"/>
        <v>0</v>
      </c>
      <c r="Z165" s="152">
        <f t="shared" si="18"/>
        <v>0</v>
      </c>
      <c r="AA165" s="152">
        <f t="shared" si="19"/>
        <v>0</v>
      </c>
      <c r="AB165" s="900">
        <f t="shared" si="20"/>
        <v>0</v>
      </c>
      <c r="AD165" s="156">
        <f t="shared" si="21"/>
        <v>0</v>
      </c>
      <c r="AE165" s="152">
        <f t="shared" si="22"/>
        <v>0</v>
      </c>
      <c r="AF165" s="152">
        <f t="shared" si="23"/>
        <v>0</v>
      </c>
      <c r="AG165" s="157">
        <f t="shared" si="24"/>
        <v>0</v>
      </c>
    </row>
    <row r="166" spans="1:33" x14ac:dyDescent="0.25">
      <c r="A166" s="147" t="str">
        <f>IF(ISBLANK('A1'!B166),"",IF(ISBLANK('A1'!D166),'A1'!A166&amp;"-"&amp;'A1'!B166,'A1'!A166&amp;"-"&amp;'A1'!B166&amp;"; "&amp;'A1'!D166))</f>
        <v/>
      </c>
      <c r="B166" s="978" t="str">
        <f>IF(ISBLANK('A1'!G166),"",'A1'!G166)</f>
        <v/>
      </c>
      <c r="C166" s="975" t="str">
        <f>IF(ISBLANK('A1'!H166),"",'A1'!H166)</f>
        <v/>
      </c>
      <c r="D166" s="263" t="str">
        <f>IF(ISBLANK('A2'!P166),"",'A2'!P166)</f>
        <v/>
      </c>
      <c r="E166" s="201"/>
      <c r="F166" s="202"/>
      <c r="G166" s="202"/>
      <c r="H166" s="202"/>
      <c r="I166" s="202"/>
      <c r="J166" s="202"/>
      <c r="K166" s="204"/>
      <c r="L166" s="478"/>
      <c r="M166" s="205"/>
      <c r="N166" s="203"/>
      <c r="O166" s="203"/>
      <c r="P166" s="203"/>
      <c r="Q166" s="203"/>
      <c r="R166" s="204"/>
      <c r="S166" s="202"/>
      <c r="T166" s="202"/>
      <c r="U166" s="202"/>
      <c r="V166" s="202"/>
      <c r="W166" s="205"/>
      <c r="Y166" s="156">
        <f t="shared" si="17"/>
        <v>0</v>
      </c>
      <c r="Z166" s="152">
        <f t="shared" si="18"/>
        <v>0</v>
      </c>
      <c r="AA166" s="152">
        <f t="shared" si="19"/>
        <v>0</v>
      </c>
      <c r="AB166" s="900">
        <f t="shared" si="20"/>
        <v>0</v>
      </c>
      <c r="AD166" s="156">
        <f t="shared" si="21"/>
        <v>0</v>
      </c>
      <c r="AE166" s="152">
        <f t="shared" si="22"/>
        <v>0</v>
      </c>
      <c r="AF166" s="152">
        <f t="shared" si="23"/>
        <v>0</v>
      </c>
      <c r="AG166" s="157">
        <f t="shared" si="24"/>
        <v>0</v>
      </c>
    </row>
    <row r="167" spans="1:33" x14ac:dyDescent="0.25">
      <c r="A167" s="147" t="str">
        <f>IF(ISBLANK('A1'!B167),"",IF(ISBLANK('A1'!D167),'A1'!A167&amp;"-"&amp;'A1'!B167,'A1'!A167&amp;"-"&amp;'A1'!B167&amp;"; "&amp;'A1'!D167))</f>
        <v/>
      </c>
      <c r="B167" s="978" t="str">
        <f>IF(ISBLANK('A1'!G167),"",'A1'!G167)</f>
        <v/>
      </c>
      <c r="C167" s="975" t="str">
        <f>IF(ISBLANK('A1'!H167),"",'A1'!H167)</f>
        <v/>
      </c>
      <c r="D167" s="263" t="str">
        <f>IF(ISBLANK('A2'!P167),"",'A2'!P167)</f>
        <v/>
      </c>
      <c r="E167" s="201"/>
      <c r="F167" s="202"/>
      <c r="G167" s="202"/>
      <c r="H167" s="202"/>
      <c r="I167" s="202"/>
      <c r="J167" s="202"/>
      <c r="K167" s="204"/>
      <c r="L167" s="478"/>
      <c r="M167" s="205"/>
      <c r="N167" s="203"/>
      <c r="O167" s="203"/>
      <c r="P167" s="203"/>
      <c r="Q167" s="203"/>
      <c r="R167" s="204"/>
      <c r="S167" s="202"/>
      <c r="T167" s="202"/>
      <c r="U167" s="202"/>
      <c r="V167" s="202"/>
      <c r="W167" s="205"/>
      <c r="Y167" s="156">
        <f t="shared" si="17"/>
        <v>0</v>
      </c>
      <c r="Z167" s="152">
        <f t="shared" si="18"/>
        <v>0</v>
      </c>
      <c r="AA167" s="152">
        <f t="shared" si="19"/>
        <v>0</v>
      </c>
      <c r="AB167" s="900">
        <f t="shared" si="20"/>
        <v>0</v>
      </c>
      <c r="AD167" s="156">
        <f t="shared" si="21"/>
        <v>0</v>
      </c>
      <c r="AE167" s="152">
        <f t="shared" si="22"/>
        <v>0</v>
      </c>
      <c r="AF167" s="152">
        <f t="shared" si="23"/>
        <v>0</v>
      </c>
      <c r="AG167" s="157">
        <f t="shared" si="24"/>
        <v>0</v>
      </c>
    </row>
    <row r="168" spans="1:33" x14ac:dyDescent="0.25">
      <c r="A168" s="147" t="str">
        <f>IF(ISBLANK('A1'!B168),"",IF(ISBLANK('A1'!D168),'A1'!A168&amp;"-"&amp;'A1'!B168,'A1'!A168&amp;"-"&amp;'A1'!B168&amp;"; "&amp;'A1'!D168))</f>
        <v/>
      </c>
      <c r="B168" s="978" t="str">
        <f>IF(ISBLANK('A1'!G168),"",'A1'!G168)</f>
        <v/>
      </c>
      <c r="C168" s="975" t="str">
        <f>IF(ISBLANK('A1'!H168),"",'A1'!H168)</f>
        <v/>
      </c>
      <c r="D168" s="263" t="str">
        <f>IF(ISBLANK('A2'!P168),"",'A2'!P168)</f>
        <v/>
      </c>
      <c r="E168" s="201"/>
      <c r="F168" s="202"/>
      <c r="G168" s="202"/>
      <c r="H168" s="202"/>
      <c r="I168" s="202"/>
      <c r="J168" s="202"/>
      <c r="K168" s="204"/>
      <c r="L168" s="478"/>
      <c r="M168" s="205"/>
      <c r="N168" s="203"/>
      <c r="O168" s="203"/>
      <c r="P168" s="203"/>
      <c r="Q168" s="203"/>
      <c r="R168" s="204"/>
      <c r="S168" s="202"/>
      <c r="T168" s="202"/>
      <c r="U168" s="202"/>
      <c r="V168" s="202"/>
      <c r="W168" s="205"/>
      <c r="Y168" s="156">
        <f t="shared" si="17"/>
        <v>0</v>
      </c>
      <c r="Z168" s="152">
        <f t="shared" si="18"/>
        <v>0</v>
      </c>
      <c r="AA168" s="152">
        <f t="shared" si="19"/>
        <v>0</v>
      </c>
      <c r="AB168" s="900">
        <f t="shared" si="20"/>
        <v>0</v>
      </c>
      <c r="AD168" s="156">
        <f t="shared" si="21"/>
        <v>0</v>
      </c>
      <c r="AE168" s="152">
        <f t="shared" si="22"/>
        <v>0</v>
      </c>
      <c r="AF168" s="152">
        <f t="shared" si="23"/>
        <v>0</v>
      </c>
      <c r="AG168" s="157">
        <f t="shared" si="24"/>
        <v>0</v>
      </c>
    </row>
    <row r="169" spans="1:33" x14ac:dyDescent="0.25">
      <c r="A169" s="147" t="str">
        <f>IF(ISBLANK('A1'!B169),"",IF(ISBLANK('A1'!D169),'A1'!A169&amp;"-"&amp;'A1'!B169,'A1'!A169&amp;"-"&amp;'A1'!B169&amp;"; "&amp;'A1'!D169))</f>
        <v/>
      </c>
      <c r="B169" s="978" t="str">
        <f>IF(ISBLANK('A1'!G169),"",'A1'!G169)</f>
        <v/>
      </c>
      <c r="C169" s="975" t="str">
        <f>IF(ISBLANK('A1'!H169),"",'A1'!H169)</f>
        <v/>
      </c>
      <c r="D169" s="263" t="str">
        <f>IF(ISBLANK('A2'!P169),"",'A2'!P169)</f>
        <v/>
      </c>
      <c r="E169" s="201"/>
      <c r="F169" s="202"/>
      <c r="G169" s="202"/>
      <c r="H169" s="202"/>
      <c r="I169" s="202"/>
      <c r="J169" s="202"/>
      <c r="K169" s="204"/>
      <c r="L169" s="478"/>
      <c r="M169" s="205"/>
      <c r="N169" s="203"/>
      <c r="O169" s="203"/>
      <c r="P169" s="203"/>
      <c r="Q169" s="203"/>
      <c r="R169" s="204"/>
      <c r="S169" s="202"/>
      <c r="T169" s="202"/>
      <c r="U169" s="202"/>
      <c r="V169" s="202"/>
      <c r="W169" s="205"/>
      <c r="Y169" s="156">
        <f t="shared" si="17"/>
        <v>0</v>
      </c>
      <c r="Z169" s="152">
        <f t="shared" si="18"/>
        <v>0</v>
      </c>
      <c r="AA169" s="152">
        <f t="shared" si="19"/>
        <v>0</v>
      </c>
      <c r="AB169" s="900">
        <f t="shared" si="20"/>
        <v>0</v>
      </c>
      <c r="AD169" s="156">
        <f t="shared" si="21"/>
        <v>0</v>
      </c>
      <c r="AE169" s="152">
        <f t="shared" si="22"/>
        <v>0</v>
      </c>
      <c r="AF169" s="152">
        <f t="shared" si="23"/>
        <v>0</v>
      </c>
      <c r="AG169" s="157">
        <f t="shared" si="24"/>
        <v>0</v>
      </c>
    </row>
    <row r="170" spans="1:33" x14ac:dyDescent="0.25">
      <c r="A170" s="147" t="str">
        <f>IF(ISBLANK('A1'!B170),"",IF(ISBLANK('A1'!D170),'A1'!A170&amp;"-"&amp;'A1'!B170,'A1'!A170&amp;"-"&amp;'A1'!B170&amp;"; "&amp;'A1'!D170))</f>
        <v/>
      </c>
      <c r="B170" s="978" t="str">
        <f>IF(ISBLANK('A1'!G170),"",'A1'!G170)</f>
        <v/>
      </c>
      <c r="C170" s="975" t="str">
        <f>IF(ISBLANK('A1'!H170),"",'A1'!H170)</f>
        <v/>
      </c>
      <c r="D170" s="263" t="str">
        <f>IF(ISBLANK('A2'!P170),"",'A2'!P170)</f>
        <v/>
      </c>
      <c r="E170" s="201"/>
      <c r="F170" s="202"/>
      <c r="G170" s="202"/>
      <c r="H170" s="202"/>
      <c r="I170" s="202"/>
      <c r="J170" s="202"/>
      <c r="K170" s="204"/>
      <c r="L170" s="478"/>
      <c r="M170" s="205"/>
      <c r="N170" s="203"/>
      <c r="O170" s="203"/>
      <c r="P170" s="203"/>
      <c r="Q170" s="203"/>
      <c r="R170" s="204"/>
      <c r="S170" s="202"/>
      <c r="T170" s="202"/>
      <c r="U170" s="202"/>
      <c r="V170" s="202"/>
      <c r="W170" s="205"/>
      <c r="Y170" s="156">
        <f t="shared" si="17"/>
        <v>0</v>
      </c>
      <c r="Z170" s="152">
        <f t="shared" si="18"/>
        <v>0</v>
      </c>
      <c r="AA170" s="152">
        <f t="shared" si="19"/>
        <v>0</v>
      </c>
      <c r="AB170" s="900">
        <f t="shared" si="20"/>
        <v>0</v>
      </c>
      <c r="AD170" s="156">
        <f t="shared" si="21"/>
        <v>0</v>
      </c>
      <c r="AE170" s="152">
        <f t="shared" si="22"/>
        <v>0</v>
      </c>
      <c r="AF170" s="152">
        <f t="shared" si="23"/>
        <v>0</v>
      </c>
      <c r="AG170" s="157">
        <f t="shared" si="24"/>
        <v>0</v>
      </c>
    </row>
    <row r="171" spans="1:33" x14ac:dyDescent="0.25">
      <c r="A171" s="147" t="str">
        <f>IF(ISBLANK('A1'!B171),"",IF(ISBLANK('A1'!D171),'A1'!A171&amp;"-"&amp;'A1'!B171,'A1'!A171&amp;"-"&amp;'A1'!B171&amp;"; "&amp;'A1'!D171))</f>
        <v/>
      </c>
      <c r="B171" s="978" t="str">
        <f>IF(ISBLANK('A1'!G171),"",'A1'!G171)</f>
        <v/>
      </c>
      <c r="C171" s="975" t="str">
        <f>IF(ISBLANK('A1'!H171),"",'A1'!H171)</f>
        <v/>
      </c>
      <c r="D171" s="263" t="str">
        <f>IF(ISBLANK('A2'!P171),"",'A2'!P171)</f>
        <v/>
      </c>
      <c r="E171" s="201"/>
      <c r="F171" s="202"/>
      <c r="G171" s="202"/>
      <c r="H171" s="202"/>
      <c r="I171" s="202"/>
      <c r="J171" s="202"/>
      <c r="K171" s="204"/>
      <c r="L171" s="478"/>
      <c r="M171" s="205"/>
      <c r="N171" s="203"/>
      <c r="O171" s="203"/>
      <c r="P171" s="203"/>
      <c r="Q171" s="203"/>
      <c r="R171" s="204"/>
      <c r="S171" s="202"/>
      <c r="T171" s="202"/>
      <c r="U171" s="202"/>
      <c r="V171" s="202"/>
      <c r="W171" s="205"/>
      <c r="Y171" s="156">
        <f t="shared" si="17"/>
        <v>0</v>
      </c>
      <c r="Z171" s="152">
        <f t="shared" si="18"/>
        <v>0</v>
      </c>
      <c r="AA171" s="152">
        <f t="shared" si="19"/>
        <v>0</v>
      </c>
      <c r="AB171" s="900">
        <f t="shared" si="20"/>
        <v>0</v>
      </c>
      <c r="AD171" s="156">
        <f t="shared" si="21"/>
        <v>0</v>
      </c>
      <c r="AE171" s="152">
        <f t="shared" si="22"/>
        <v>0</v>
      </c>
      <c r="AF171" s="152">
        <f t="shared" si="23"/>
        <v>0</v>
      </c>
      <c r="AG171" s="157">
        <f t="shared" si="24"/>
        <v>0</v>
      </c>
    </row>
    <row r="172" spans="1:33" x14ac:dyDescent="0.25">
      <c r="A172" s="147" t="str">
        <f>IF(ISBLANK('A1'!B172),"",IF(ISBLANK('A1'!D172),'A1'!A172&amp;"-"&amp;'A1'!B172,'A1'!A172&amp;"-"&amp;'A1'!B172&amp;"; "&amp;'A1'!D172))</f>
        <v/>
      </c>
      <c r="B172" s="978" t="str">
        <f>IF(ISBLANK('A1'!G172),"",'A1'!G172)</f>
        <v/>
      </c>
      <c r="C172" s="975" t="str">
        <f>IF(ISBLANK('A1'!H172),"",'A1'!H172)</f>
        <v/>
      </c>
      <c r="D172" s="263" t="str">
        <f>IF(ISBLANK('A2'!P172),"",'A2'!P172)</f>
        <v/>
      </c>
      <c r="E172" s="201"/>
      <c r="F172" s="202"/>
      <c r="G172" s="202"/>
      <c r="H172" s="202"/>
      <c r="I172" s="202"/>
      <c r="J172" s="202"/>
      <c r="K172" s="204"/>
      <c r="L172" s="478"/>
      <c r="M172" s="205"/>
      <c r="N172" s="203"/>
      <c r="O172" s="203"/>
      <c r="P172" s="203"/>
      <c r="Q172" s="203"/>
      <c r="R172" s="204"/>
      <c r="S172" s="202"/>
      <c r="T172" s="202"/>
      <c r="U172" s="202"/>
      <c r="V172" s="202"/>
      <c r="W172" s="205"/>
      <c r="Y172" s="156">
        <f t="shared" si="17"/>
        <v>0</v>
      </c>
      <c r="Z172" s="152">
        <f t="shared" si="18"/>
        <v>0</v>
      </c>
      <c r="AA172" s="152">
        <f t="shared" si="19"/>
        <v>0</v>
      </c>
      <c r="AB172" s="900">
        <f t="shared" si="20"/>
        <v>0</v>
      </c>
      <c r="AD172" s="156">
        <f t="shared" si="21"/>
        <v>0</v>
      </c>
      <c r="AE172" s="152">
        <f t="shared" si="22"/>
        <v>0</v>
      </c>
      <c r="AF172" s="152">
        <f t="shared" si="23"/>
        <v>0</v>
      </c>
      <c r="AG172" s="157">
        <f t="shared" si="24"/>
        <v>0</v>
      </c>
    </row>
    <row r="173" spans="1:33" x14ac:dyDescent="0.25">
      <c r="A173" s="147" t="str">
        <f>IF(ISBLANK('A1'!B173),"",IF(ISBLANK('A1'!D173),'A1'!A173&amp;"-"&amp;'A1'!B173,'A1'!A173&amp;"-"&amp;'A1'!B173&amp;"; "&amp;'A1'!D173))</f>
        <v/>
      </c>
      <c r="B173" s="978" t="str">
        <f>IF(ISBLANK('A1'!G173),"",'A1'!G173)</f>
        <v/>
      </c>
      <c r="C173" s="975" t="str">
        <f>IF(ISBLANK('A1'!H173),"",'A1'!H173)</f>
        <v/>
      </c>
      <c r="D173" s="263" t="str">
        <f>IF(ISBLANK('A2'!P173),"",'A2'!P173)</f>
        <v/>
      </c>
      <c r="E173" s="201"/>
      <c r="F173" s="202"/>
      <c r="G173" s="202"/>
      <c r="H173" s="202"/>
      <c r="I173" s="202"/>
      <c r="J173" s="202"/>
      <c r="K173" s="204"/>
      <c r="L173" s="478"/>
      <c r="M173" s="205"/>
      <c r="N173" s="203"/>
      <c r="O173" s="203"/>
      <c r="P173" s="203"/>
      <c r="Q173" s="203"/>
      <c r="R173" s="204"/>
      <c r="S173" s="202"/>
      <c r="T173" s="202"/>
      <c r="U173" s="202"/>
      <c r="V173" s="202"/>
      <c r="W173" s="205"/>
      <c r="Y173" s="156">
        <f t="shared" si="17"/>
        <v>0</v>
      </c>
      <c r="Z173" s="152">
        <f t="shared" si="18"/>
        <v>0</v>
      </c>
      <c r="AA173" s="152">
        <f t="shared" si="19"/>
        <v>0</v>
      </c>
      <c r="AB173" s="900">
        <f t="shared" si="20"/>
        <v>0</v>
      </c>
      <c r="AD173" s="156">
        <f t="shared" si="21"/>
        <v>0</v>
      </c>
      <c r="AE173" s="152">
        <f t="shared" si="22"/>
        <v>0</v>
      </c>
      <c r="AF173" s="152">
        <f t="shared" si="23"/>
        <v>0</v>
      </c>
      <c r="AG173" s="157">
        <f t="shared" si="24"/>
        <v>0</v>
      </c>
    </row>
    <row r="174" spans="1:33" x14ac:dyDescent="0.25">
      <c r="A174" s="147" t="str">
        <f>IF(ISBLANK('A1'!B174),"",IF(ISBLANK('A1'!D174),'A1'!A174&amp;"-"&amp;'A1'!B174,'A1'!A174&amp;"-"&amp;'A1'!B174&amp;"; "&amp;'A1'!D174))</f>
        <v/>
      </c>
      <c r="B174" s="978" t="str">
        <f>IF(ISBLANK('A1'!G174),"",'A1'!G174)</f>
        <v/>
      </c>
      <c r="C174" s="975" t="str">
        <f>IF(ISBLANK('A1'!H174),"",'A1'!H174)</f>
        <v/>
      </c>
      <c r="D174" s="263" t="str">
        <f>IF(ISBLANK('A2'!P174),"",'A2'!P174)</f>
        <v/>
      </c>
      <c r="E174" s="201"/>
      <c r="F174" s="202"/>
      <c r="G174" s="202"/>
      <c r="H174" s="202"/>
      <c r="I174" s="202"/>
      <c r="J174" s="202"/>
      <c r="K174" s="204"/>
      <c r="L174" s="478"/>
      <c r="M174" s="205"/>
      <c r="N174" s="203"/>
      <c r="O174" s="203"/>
      <c r="P174" s="203"/>
      <c r="Q174" s="203"/>
      <c r="R174" s="204"/>
      <c r="S174" s="202"/>
      <c r="T174" s="202"/>
      <c r="U174" s="202"/>
      <c r="V174" s="202"/>
      <c r="W174" s="205"/>
      <c r="Y174" s="156">
        <f t="shared" si="17"/>
        <v>0</v>
      </c>
      <c r="Z174" s="152">
        <f t="shared" si="18"/>
        <v>0</v>
      </c>
      <c r="AA174" s="152">
        <f t="shared" si="19"/>
        <v>0</v>
      </c>
      <c r="AB174" s="900">
        <f t="shared" si="20"/>
        <v>0</v>
      </c>
      <c r="AD174" s="156">
        <f t="shared" si="21"/>
        <v>0</v>
      </c>
      <c r="AE174" s="152">
        <f t="shared" si="22"/>
        <v>0</v>
      </c>
      <c r="AF174" s="152">
        <f t="shared" si="23"/>
        <v>0</v>
      </c>
      <c r="AG174" s="157">
        <f t="shared" si="24"/>
        <v>0</v>
      </c>
    </row>
    <row r="175" spans="1:33" x14ac:dyDescent="0.25">
      <c r="A175" s="147" t="str">
        <f>IF(ISBLANK('A1'!B175),"",IF(ISBLANK('A1'!D175),'A1'!A175&amp;"-"&amp;'A1'!B175,'A1'!A175&amp;"-"&amp;'A1'!B175&amp;"; "&amp;'A1'!D175))</f>
        <v/>
      </c>
      <c r="B175" s="978" t="str">
        <f>IF(ISBLANK('A1'!G175),"",'A1'!G175)</f>
        <v/>
      </c>
      <c r="C175" s="975" t="str">
        <f>IF(ISBLANK('A1'!H175),"",'A1'!H175)</f>
        <v/>
      </c>
      <c r="D175" s="263" t="str">
        <f>IF(ISBLANK('A2'!P175),"",'A2'!P175)</f>
        <v/>
      </c>
      <c r="E175" s="201"/>
      <c r="F175" s="202"/>
      <c r="G175" s="202"/>
      <c r="H175" s="202"/>
      <c r="I175" s="202"/>
      <c r="J175" s="202"/>
      <c r="K175" s="204"/>
      <c r="L175" s="478"/>
      <c r="M175" s="205"/>
      <c r="N175" s="203"/>
      <c r="O175" s="203"/>
      <c r="P175" s="203"/>
      <c r="Q175" s="203"/>
      <c r="R175" s="204"/>
      <c r="S175" s="202"/>
      <c r="T175" s="202"/>
      <c r="U175" s="202"/>
      <c r="V175" s="202"/>
      <c r="W175" s="205"/>
      <c r="Y175" s="156">
        <f t="shared" si="17"/>
        <v>0</v>
      </c>
      <c r="Z175" s="152">
        <f t="shared" si="18"/>
        <v>0</v>
      </c>
      <c r="AA175" s="152">
        <f t="shared" si="19"/>
        <v>0</v>
      </c>
      <c r="AB175" s="900">
        <f t="shared" si="20"/>
        <v>0</v>
      </c>
      <c r="AD175" s="156">
        <f t="shared" si="21"/>
        <v>0</v>
      </c>
      <c r="AE175" s="152">
        <f t="shared" si="22"/>
        <v>0</v>
      </c>
      <c r="AF175" s="152">
        <f t="shared" si="23"/>
        <v>0</v>
      </c>
      <c r="AG175" s="157">
        <f t="shared" si="24"/>
        <v>0</v>
      </c>
    </row>
    <row r="176" spans="1:33" x14ac:dyDescent="0.25">
      <c r="A176" s="147" t="str">
        <f>IF(ISBLANK('A1'!B176),"",IF(ISBLANK('A1'!D176),'A1'!A176&amp;"-"&amp;'A1'!B176,'A1'!A176&amp;"-"&amp;'A1'!B176&amp;"; "&amp;'A1'!D176))</f>
        <v/>
      </c>
      <c r="B176" s="978" t="str">
        <f>IF(ISBLANK('A1'!G176),"",'A1'!G176)</f>
        <v/>
      </c>
      <c r="C176" s="975" t="str">
        <f>IF(ISBLANK('A1'!H176),"",'A1'!H176)</f>
        <v/>
      </c>
      <c r="D176" s="263" t="str">
        <f>IF(ISBLANK('A2'!P176),"",'A2'!P176)</f>
        <v/>
      </c>
      <c r="E176" s="201"/>
      <c r="F176" s="202"/>
      <c r="G176" s="202"/>
      <c r="H176" s="202"/>
      <c r="I176" s="202"/>
      <c r="J176" s="202"/>
      <c r="K176" s="204"/>
      <c r="L176" s="478"/>
      <c r="M176" s="205"/>
      <c r="N176" s="203"/>
      <c r="O176" s="203"/>
      <c r="P176" s="203"/>
      <c r="Q176" s="203"/>
      <c r="R176" s="204"/>
      <c r="S176" s="202"/>
      <c r="T176" s="202"/>
      <c r="U176" s="202"/>
      <c r="V176" s="202"/>
      <c r="W176" s="205"/>
      <c r="Y176" s="156">
        <f t="shared" si="17"/>
        <v>0</v>
      </c>
      <c r="Z176" s="152">
        <f t="shared" si="18"/>
        <v>0</v>
      </c>
      <c r="AA176" s="152">
        <f t="shared" si="19"/>
        <v>0</v>
      </c>
      <c r="AB176" s="900">
        <f t="shared" si="20"/>
        <v>0</v>
      </c>
      <c r="AD176" s="156">
        <f t="shared" si="21"/>
        <v>0</v>
      </c>
      <c r="AE176" s="152">
        <f t="shared" si="22"/>
        <v>0</v>
      </c>
      <c r="AF176" s="152">
        <f t="shared" si="23"/>
        <v>0</v>
      </c>
      <c r="AG176" s="157">
        <f t="shared" si="24"/>
        <v>0</v>
      </c>
    </row>
    <row r="177" spans="1:33" x14ac:dyDescent="0.25">
      <c r="A177" s="147" t="str">
        <f>IF(ISBLANK('A1'!B177),"",IF(ISBLANK('A1'!D177),'A1'!A177&amp;"-"&amp;'A1'!B177,'A1'!A177&amp;"-"&amp;'A1'!B177&amp;"; "&amp;'A1'!D177))</f>
        <v/>
      </c>
      <c r="B177" s="978" t="str">
        <f>IF(ISBLANK('A1'!G177),"",'A1'!G177)</f>
        <v/>
      </c>
      <c r="C177" s="975" t="str">
        <f>IF(ISBLANK('A1'!H177),"",'A1'!H177)</f>
        <v/>
      </c>
      <c r="D177" s="263" t="str">
        <f>IF(ISBLANK('A2'!P177),"",'A2'!P177)</f>
        <v/>
      </c>
      <c r="E177" s="201"/>
      <c r="F177" s="202"/>
      <c r="G177" s="202"/>
      <c r="H177" s="202"/>
      <c r="I177" s="202"/>
      <c r="J177" s="202"/>
      <c r="K177" s="204"/>
      <c r="L177" s="478"/>
      <c r="M177" s="205"/>
      <c r="N177" s="203"/>
      <c r="O177" s="203"/>
      <c r="P177" s="203"/>
      <c r="Q177" s="203"/>
      <c r="R177" s="204"/>
      <c r="S177" s="202"/>
      <c r="T177" s="202"/>
      <c r="U177" s="202"/>
      <c r="V177" s="202"/>
      <c r="W177" s="205"/>
      <c r="Y177" s="156">
        <f t="shared" si="17"/>
        <v>0</v>
      </c>
      <c r="Z177" s="152">
        <f t="shared" si="18"/>
        <v>0</v>
      </c>
      <c r="AA177" s="152">
        <f t="shared" si="19"/>
        <v>0</v>
      </c>
      <c r="AB177" s="900">
        <f t="shared" si="20"/>
        <v>0</v>
      </c>
      <c r="AD177" s="156">
        <f t="shared" si="21"/>
        <v>0</v>
      </c>
      <c r="AE177" s="152">
        <f t="shared" si="22"/>
        <v>0</v>
      </c>
      <c r="AF177" s="152">
        <f t="shared" si="23"/>
        <v>0</v>
      </c>
      <c r="AG177" s="157">
        <f t="shared" si="24"/>
        <v>0</v>
      </c>
    </row>
    <row r="178" spans="1:33" x14ac:dyDescent="0.25">
      <c r="A178" s="147" t="str">
        <f>IF(ISBLANK('A1'!B178),"",IF(ISBLANK('A1'!D178),'A1'!A178&amp;"-"&amp;'A1'!B178,'A1'!A178&amp;"-"&amp;'A1'!B178&amp;"; "&amp;'A1'!D178))</f>
        <v/>
      </c>
      <c r="B178" s="978" t="str">
        <f>IF(ISBLANK('A1'!G178),"",'A1'!G178)</f>
        <v/>
      </c>
      <c r="C178" s="975" t="str">
        <f>IF(ISBLANK('A1'!H178),"",'A1'!H178)</f>
        <v/>
      </c>
      <c r="D178" s="263" t="str">
        <f>IF(ISBLANK('A2'!P178),"",'A2'!P178)</f>
        <v/>
      </c>
      <c r="E178" s="201"/>
      <c r="F178" s="202"/>
      <c r="G178" s="202"/>
      <c r="H178" s="202"/>
      <c r="I178" s="202"/>
      <c r="J178" s="202"/>
      <c r="K178" s="204"/>
      <c r="L178" s="478"/>
      <c r="M178" s="205"/>
      <c r="N178" s="203"/>
      <c r="O178" s="203"/>
      <c r="P178" s="203"/>
      <c r="Q178" s="203"/>
      <c r="R178" s="204"/>
      <c r="S178" s="202"/>
      <c r="T178" s="202"/>
      <c r="U178" s="202"/>
      <c r="V178" s="202"/>
      <c r="W178" s="205"/>
      <c r="Y178" s="156">
        <f t="shared" si="17"/>
        <v>0</v>
      </c>
      <c r="Z178" s="152">
        <f t="shared" si="18"/>
        <v>0</v>
      </c>
      <c r="AA178" s="152">
        <f t="shared" si="19"/>
        <v>0</v>
      </c>
      <c r="AB178" s="900">
        <f t="shared" si="20"/>
        <v>0</v>
      </c>
      <c r="AD178" s="156">
        <f t="shared" si="21"/>
        <v>0</v>
      </c>
      <c r="AE178" s="152">
        <f t="shared" si="22"/>
        <v>0</v>
      </c>
      <c r="AF178" s="152">
        <f t="shared" si="23"/>
        <v>0</v>
      </c>
      <c r="AG178" s="157">
        <f t="shared" si="24"/>
        <v>0</v>
      </c>
    </row>
    <row r="179" spans="1:33" x14ac:dyDescent="0.25">
      <c r="A179" s="147" t="str">
        <f>IF(ISBLANK('A1'!B179),"",IF(ISBLANK('A1'!D179),'A1'!A179&amp;"-"&amp;'A1'!B179,'A1'!A179&amp;"-"&amp;'A1'!B179&amp;"; "&amp;'A1'!D179))</f>
        <v/>
      </c>
      <c r="B179" s="978" t="str">
        <f>IF(ISBLANK('A1'!G179),"",'A1'!G179)</f>
        <v/>
      </c>
      <c r="C179" s="975" t="str">
        <f>IF(ISBLANK('A1'!H179),"",'A1'!H179)</f>
        <v/>
      </c>
      <c r="D179" s="263" t="str">
        <f>IF(ISBLANK('A2'!P179),"",'A2'!P179)</f>
        <v/>
      </c>
      <c r="E179" s="201"/>
      <c r="F179" s="202"/>
      <c r="G179" s="202"/>
      <c r="H179" s="202"/>
      <c r="I179" s="202"/>
      <c r="J179" s="202"/>
      <c r="K179" s="204"/>
      <c r="L179" s="478"/>
      <c r="M179" s="205"/>
      <c r="N179" s="203"/>
      <c r="O179" s="203"/>
      <c r="P179" s="203"/>
      <c r="Q179" s="203"/>
      <c r="R179" s="204"/>
      <c r="S179" s="202"/>
      <c r="T179" s="202"/>
      <c r="U179" s="202"/>
      <c r="V179" s="202"/>
      <c r="W179" s="205"/>
      <c r="Y179" s="156">
        <f t="shared" si="17"/>
        <v>0</v>
      </c>
      <c r="Z179" s="152">
        <f t="shared" si="18"/>
        <v>0</v>
      </c>
      <c r="AA179" s="152">
        <f t="shared" si="19"/>
        <v>0</v>
      </c>
      <c r="AB179" s="900">
        <f t="shared" si="20"/>
        <v>0</v>
      </c>
      <c r="AD179" s="156">
        <f t="shared" si="21"/>
        <v>0</v>
      </c>
      <c r="AE179" s="152">
        <f t="shared" si="22"/>
        <v>0</v>
      </c>
      <c r="AF179" s="152">
        <f t="shared" si="23"/>
        <v>0</v>
      </c>
      <c r="AG179" s="157">
        <f t="shared" si="24"/>
        <v>0</v>
      </c>
    </row>
    <row r="180" spans="1:33" x14ac:dyDescent="0.25">
      <c r="A180" s="147" t="str">
        <f>IF(ISBLANK('A1'!B180),"",IF(ISBLANK('A1'!D180),'A1'!A180&amp;"-"&amp;'A1'!B180,'A1'!A180&amp;"-"&amp;'A1'!B180&amp;"; "&amp;'A1'!D180))</f>
        <v/>
      </c>
      <c r="B180" s="978" t="str">
        <f>IF(ISBLANK('A1'!G180),"",'A1'!G180)</f>
        <v/>
      </c>
      <c r="C180" s="975" t="str">
        <f>IF(ISBLANK('A1'!H180),"",'A1'!H180)</f>
        <v/>
      </c>
      <c r="D180" s="263" t="str">
        <f>IF(ISBLANK('A2'!P180),"",'A2'!P180)</f>
        <v/>
      </c>
      <c r="E180" s="201"/>
      <c r="F180" s="202"/>
      <c r="G180" s="202"/>
      <c r="H180" s="202"/>
      <c r="I180" s="202"/>
      <c r="J180" s="202"/>
      <c r="K180" s="204"/>
      <c r="L180" s="478"/>
      <c r="M180" s="205"/>
      <c r="N180" s="203"/>
      <c r="O180" s="203"/>
      <c r="P180" s="203"/>
      <c r="Q180" s="203"/>
      <c r="R180" s="204"/>
      <c r="S180" s="202"/>
      <c r="T180" s="202"/>
      <c r="U180" s="202"/>
      <c r="V180" s="202"/>
      <c r="W180" s="205"/>
      <c r="Y180" s="156">
        <f t="shared" si="17"/>
        <v>0</v>
      </c>
      <c r="Z180" s="152">
        <f t="shared" si="18"/>
        <v>0</v>
      </c>
      <c r="AA180" s="152">
        <f t="shared" si="19"/>
        <v>0</v>
      </c>
      <c r="AB180" s="900">
        <f t="shared" si="20"/>
        <v>0</v>
      </c>
      <c r="AD180" s="156">
        <f t="shared" si="21"/>
        <v>0</v>
      </c>
      <c r="AE180" s="152">
        <f t="shared" si="22"/>
        <v>0</v>
      </c>
      <c r="AF180" s="152">
        <f t="shared" si="23"/>
        <v>0</v>
      </c>
      <c r="AG180" s="157">
        <f t="shared" si="24"/>
        <v>0</v>
      </c>
    </row>
    <row r="181" spans="1:33" x14ac:dyDescent="0.25">
      <c r="A181" s="147" t="str">
        <f>IF(ISBLANK('A1'!B181),"",IF(ISBLANK('A1'!D181),'A1'!A181&amp;"-"&amp;'A1'!B181,'A1'!A181&amp;"-"&amp;'A1'!B181&amp;"; "&amp;'A1'!D181))</f>
        <v/>
      </c>
      <c r="B181" s="978" t="str">
        <f>IF(ISBLANK('A1'!G181),"",'A1'!G181)</f>
        <v/>
      </c>
      <c r="C181" s="975" t="str">
        <f>IF(ISBLANK('A1'!H181),"",'A1'!H181)</f>
        <v/>
      </c>
      <c r="D181" s="263" t="str">
        <f>IF(ISBLANK('A2'!P181),"",'A2'!P181)</f>
        <v/>
      </c>
      <c r="E181" s="201"/>
      <c r="F181" s="202"/>
      <c r="G181" s="202"/>
      <c r="H181" s="202"/>
      <c r="I181" s="202"/>
      <c r="J181" s="202"/>
      <c r="K181" s="204"/>
      <c r="L181" s="478"/>
      <c r="M181" s="205"/>
      <c r="N181" s="203"/>
      <c r="O181" s="203"/>
      <c r="P181" s="203"/>
      <c r="Q181" s="203"/>
      <c r="R181" s="204"/>
      <c r="S181" s="202"/>
      <c r="T181" s="202"/>
      <c r="U181" s="202"/>
      <c r="V181" s="202"/>
      <c r="W181" s="205"/>
      <c r="Y181" s="156">
        <f t="shared" si="17"/>
        <v>0</v>
      </c>
      <c r="Z181" s="152">
        <f t="shared" si="18"/>
        <v>0</v>
      </c>
      <c r="AA181" s="152">
        <f t="shared" si="19"/>
        <v>0</v>
      </c>
      <c r="AB181" s="900">
        <f t="shared" si="20"/>
        <v>0</v>
      </c>
      <c r="AD181" s="156">
        <f t="shared" si="21"/>
        <v>0</v>
      </c>
      <c r="AE181" s="152">
        <f t="shared" si="22"/>
        <v>0</v>
      </c>
      <c r="AF181" s="152">
        <f t="shared" si="23"/>
        <v>0</v>
      </c>
      <c r="AG181" s="157">
        <f t="shared" si="24"/>
        <v>0</v>
      </c>
    </row>
    <row r="182" spans="1:33" x14ac:dyDescent="0.25">
      <c r="A182" s="147" t="str">
        <f>IF(ISBLANK('A1'!B182),"",IF(ISBLANK('A1'!D182),'A1'!A182&amp;"-"&amp;'A1'!B182,'A1'!A182&amp;"-"&amp;'A1'!B182&amp;"; "&amp;'A1'!D182))</f>
        <v/>
      </c>
      <c r="B182" s="978" t="str">
        <f>IF(ISBLANK('A1'!G182),"",'A1'!G182)</f>
        <v/>
      </c>
      <c r="C182" s="975" t="str">
        <f>IF(ISBLANK('A1'!H182),"",'A1'!H182)</f>
        <v/>
      </c>
      <c r="D182" s="263" t="str">
        <f>IF(ISBLANK('A2'!P182),"",'A2'!P182)</f>
        <v/>
      </c>
      <c r="E182" s="201"/>
      <c r="F182" s="202"/>
      <c r="G182" s="202"/>
      <c r="H182" s="202"/>
      <c r="I182" s="202"/>
      <c r="J182" s="202"/>
      <c r="K182" s="204"/>
      <c r="L182" s="478"/>
      <c r="M182" s="205"/>
      <c r="N182" s="203"/>
      <c r="O182" s="203"/>
      <c r="P182" s="203"/>
      <c r="Q182" s="203"/>
      <c r="R182" s="204"/>
      <c r="S182" s="202"/>
      <c r="T182" s="202"/>
      <c r="U182" s="202"/>
      <c r="V182" s="202"/>
      <c r="W182" s="205"/>
      <c r="Y182" s="156">
        <f t="shared" si="17"/>
        <v>0</v>
      </c>
      <c r="Z182" s="152">
        <f t="shared" si="18"/>
        <v>0</v>
      </c>
      <c r="AA182" s="152">
        <f t="shared" si="19"/>
        <v>0</v>
      </c>
      <c r="AB182" s="900">
        <f t="shared" si="20"/>
        <v>0</v>
      </c>
      <c r="AD182" s="156">
        <f t="shared" si="21"/>
        <v>0</v>
      </c>
      <c r="AE182" s="152">
        <f t="shared" si="22"/>
        <v>0</v>
      </c>
      <c r="AF182" s="152">
        <f t="shared" si="23"/>
        <v>0</v>
      </c>
      <c r="AG182" s="157">
        <f t="shared" si="24"/>
        <v>0</v>
      </c>
    </row>
    <row r="183" spans="1:33" x14ac:dyDescent="0.25">
      <c r="A183" s="147" t="str">
        <f>IF(ISBLANK('A1'!B183),"",IF(ISBLANK('A1'!D183),'A1'!A183&amp;"-"&amp;'A1'!B183,'A1'!A183&amp;"-"&amp;'A1'!B183&amp;"; "&amp;'A1'!D183))</f>
        <v/>
      </c>
      <c r="B183" s="978" t="str">
        <f>IF(ISBLANK('A1'!G183),"",'A1'!G183)</f>
        <v/>
      </c>
      <c r="C183" s="975" t="str">
        <f>IF(ISBLANK('A1'!H183),"",'A1'!H183)</f>
        <v/>
      </c>
      <c r="D183" s="263" t="str">
        <f>IF(ISBLANK('A2'!P183),"",'A2'!P183)</f>
        <v/>
      </c>
      <c r="E183" s="201"/>
      <c r="F183" s="202"/>
      <c r="G183" s="202"/>
      <c r="H183" s="202"/>
      <c r="I183" s="202"/>
      <c r="J183" s="202"/>
      <c r="K183" s="204"/>
      <c r="L183" s="478"/>
      <c r="M183" s="205"/>
      <c r="N183" s="203"/>
      <c r="O183" s="203"/>
      <c r="P183" s="203"/>
      <c r="Q183" s="203"/>
      <c r="R183" s="204"/>
      <c r="S183" s="202"/>
      <c r="T183" s="202"/>
      <c r="U183" s="202"/>
      <c r="V183" s="202"/>
      <c r="W183" s="205"/>
      <c r="Y183" s="156">
        <f t="shared" si="17"/>
        <v>0</v>
      </c>
      <c r="Z183" s="152">
        <f t="shared" si="18"/>
        <v>0</v>
      </c>
      <c r="AA183" s="152">
        <f t="shared" si="19"/>
        <v>0</v>
      </c>
      <c r="AB183" s="900">
        <f t="shared" si="20"/>
        <v>0</v>
      </c>
      <c r="AD183" s="156">
        <f t="shared" si="21"/>
        <v>0</v>
      </c>
      <c r="AE183" s="152">
        <f t="shared" si="22"/>
        <v>0</v>
      </c>
      <c r="AF183" s="152">
        <f t="shared" si="23"/>
        <v>0</v>
      </c>
      <c r="AG183" s="157">
        <f t="shared" si="24"/>
        <v>0</v>
      </c>
    </row>
    <row r="184" spans="1:33" x14ac:dyDescent="0.25">
      <c r="A184" s="147" t="str">
        <f>IF(ISBLANK('A1'!B184),"",IF(ISBLANK('A1'!D184),'A1'!A184&amp;"-"&amp;'A1'!B184,'A1'!A184&amp;"-"&amp;'A1'!B184&amp;"; "&amp;'A1'!D184))</f>
        <v/>
      </c>
      <c r="B184" s="978" t="str">
        <f>IF(ISBLANK('A1'!G184),"",'A1'!G184)</f>
        <v/>
      </c>
      <c r="C184" s="975" t="str">
        <f>IF(ISBLANK('A1'!H184),"",'A1'!H184)</f>
        <v/>
      </c>
      <c r="D184" s="263" t="str">
        <f>IF(ISBLANK('A2'!P184),"",'A2'!P184)</f>
        <v/>
      </c>
      <c r="E184" s="201"/>
      <c r="F184" s="202"/>
      <c r="G184" s="202"/>
      <c r="H184" s="202"/>
      <c r="I184" s="202"/>
      <c r="J184" s="202"/>
      <c r="K184" s="204"/>
      <c r="L184" s="478"/>
      <c r="M184" s="205"/>
      <c r="N184" s="203"/>
      <c r="O184" s="203"/>
      <c r="P184" s="203"/>
      <c r="Q184" s="203"/>
      <c r="R184" s="204"/>
      <c r="S184" s="202"/>
      <c r="T184" s="202"/>
      <c r="U184" s="202"/>
      <c r="V184" s="202"/>
      <c r="W184" s="205"/>
      <c r="Y184" s="156">
        <f t="shared" si="17"/>
        <v>0</v>
      </c>
      <c r="Z184" s="152">
        <f t="shared" si="18"/>
        <v>0</v>
      </c>
      <c r="AA184" s="152">
        <f t="shared" si="19"/>
        <v>0</v>
      </c>
      <c r="AB184" s="900">
        <f t="shared" si="20"/>
        <v>0</v>
      </c>
      <c r="AD184" s="156">
        <f t="shared" si="21"/>
        <v>0</v>
      </c>
      <c r="AE184" s="152">
        <f t="shared" si="22"/>
        <v>0</v>
      </c>
      <c r="AF184" s="152">
        <f t="shared" si="23"/>
        <v>0</v>
      </c>
      <c r="AG184" s="157">
        <f t="shared" si="24"/>
        <v>0</v>
      </c>
    </row>
    <row r="185" spans="1:33" x14ac:dyDescent="0.25">
      <c r="A185" s="147" t="str">
        <f>IF(ISBLANK('A1'!B185),"",IF(ISBLANK('A1'!D185),'A1'!A185&amp;"-"&amp;'A1'!B185,'A1'!A185&amp;"-"&amp;'A1'!B185&amp;"; "&amp;'A1'!D185))</f>
        <v/>
      </c>
      <c r="B185" s="978" t="str">
        <f>IF(ISBLANK('A1'!G185),"",'A1'!G185)</f>
        <v/>
      </c>
      <c r="C185" s="975" t="str">
        <f>IF(ISBLANK('A1'!H185),"",'A1'!H185)</f>
        <v/>
      </c>
      <c r="D185" s="263" t="str">
        <f>IF(ISBLANK('A2'!P185),"",'A2'!P185)</f>
        <v/>
      </c>
      <c r="E185" s="201"/>
      <c r="F185" s="202"/>
      <c r="G185" s="202"/>
      <c r="H185" s="202"/>
      <c r="I185" s="202"/>
      <c r="J185" s="202"/>
      <c r="K185" s="204"/>
      <c r="L185" s="478"/>
      <c r="M185" s="205"/>
      <c r="N185" s="203"/>
      <c r="O185" s="203"/>
      <c r="P185" s="203"/>
      <c r="Q185" s="203"/>
      <c r="R185" s="204"/>
      <c r="S185" s="202"/>
      <c r="T185" s="202"/>
      <c r="U185" s="202"/>
      <c r="V185" s="202"/>
      <c r="W185" s="205"/>
      <c r="Y185" s="156">
        <f t="shared" si="17"/>
        <v>0</v>
      </c>
      <c r="Z185" s="152">
        <f t="shared" si="18"/>
        <v>0</v>
      </c>
      <c r="AA185" s="152">
        <f t="shared" si="19"/>
        <v>0</v>
      </c>
      <c r="AB185" s="900">
        <f t="shared" si="20"/>
        <v>0</v>
      </c>
      <c r="AD185" s="156">
        <f t="shared" si="21"/>
        <v>0</v>
      </c>
      <c r="AE185" s="152">
        <f t="shared" si="22"/>
        <v>0</v>
      </c>
      <c r="AF185" s="152">
        <f t="shared" si="23"/>
        <v>0</v>
      </c>
      <c r="AG185" s="157">
        <f t="shared" si="24"/>
        <v>0</v>
      </c>
    </row>
    <row r="186" spans="1:33" x14ac:dyDescent="0.25">
      <c r="A186" s="147" t="str">
        <f>IF(ISBLANK('A1'!B186),"",IF(ISBLANK('A1'!D186),'A1'!A186&amp;"-"&amp;'A1'!B186,'A1'!A186&amp;"-"&amp;'A1'!B186&amp;"; "&amp;'A1'!D186))</f>
        <v/>
      </c>
      <c r="B186" s="978" t="str">
        <f>IF(ISBLANK('A1'!G186),"",'A1'!G186)</f>
        <v/>
      </c>
      <c r="C186" s="975" t="str">
        <f>IF(ISBLANK('A1'!H186),"",'A1'!H186)</f>
        <v/>
      </c>
      <c r="D186" s="263" t="str">
        <f>IF(ISBLANK('A2'!P186),"",'A2'!P186)</f>
        <v/>
      </c>
      <c r="E186" s="201"/>
      <c r="F186" s="202"/>
      <c r="G186" s="202"/>
      <c r="H186" s="202"/>
      <c r="I186" s="202"/>
      <c r="J186" s="202"/>
      <c r="K186" s="204"/>
      <c r="L186" s="478"/>
      <c r="M186" s="205"/>
      <c r="N186" s="203"/>
      <c r="O186" s="203"/>
      <c r="P186" s="203"/>
      <c r="Q186" s="203"/>
      <c r="R186" s="204"/>
      <c r="S186" s="202"/>
      <c r="T186" s="202"/>
      <c r="U186" s="202"/>
      <c r="V186" s="202"/>
      <c r="W186" s="205"/>
      <c r="Y186" s="156">
        <f t="shared" si="17"/>
        <v>0</v>
      </c>
      <c r="Z186" s="152">
        <f t="shared" si="18"/>
        <v>0</v>
      </c>
      <c r="AA186" s="152">
        <f t="shared" si="19"/>
        <v>0</v>
      </c>
      <c r="AB186" s="900">
        <f t="shared" si="20"/>
        <v>0</v>
      </c>
      <c r="AD186" s="156">
        <f t="shared" si="21"/>
        <v>0</v>
      </c>
      <c r="AE186" s="152">
        <f t="shared" si="22"/>
        <v>0</v>
      </c>
      <c r="AF186" s="152">
        <f t="shared" si="23"/>
        <v>0</v>
      </c>
      <c r="AG186" s="157">
        <f t="shared" si="24"/>
        <v>0</v>
      </c>
    </row>
    <row r="187" spans="1:33" x14ac:dyDescent="0.25">
      <c r="A187" s="147" t="str">
        <f>IF(ISBLANK('A1'!B187),"",IF(ISBLANK('A1'!D187),'A1'!A187&amp;"-"&amp;'A1'!B187,'A1'!A187&amp;"-"&amp;'A1'!B187&amp;"; "&amp;'A1'!D187))</f>
        <v/>
      </c>
      <c r="B187" s="978" t="str">
        <f>IF(ISBLANK('A1'!G187),"",'A1'!G187)</f>
        <v/>
      </c>
      <c r="C187" s="975" t="str">
        <f>IF(ISBLANK('A1'!H187),"",'A1'!H187)</f>
        <v/>
      </c>
      <c r="D187" s="263" t="str">
        <f>IF(ISBLANK('A2'!P187),"",'A2'!P187)</f>
        <v/>
      </c>
      <c r="E187" s="201"/>
      <c r="F187" s="202"/>
      <c r="G187" s="202"/>
      <c r="H187" s="202"/>
      <c r="I187" s="202"/>
      <c r="J187" s="202"/>
      <c r="K187" s="204"/>
      <c r="L187" s="478"/>
      <c r="M187" s="205"/>
      <c r="N187" s="203"/>
      <c r="O187" s="203"/>
      <c r="P187" s="203"/>
      <c r="Q187" s="203"/>
      <c r="R187" s="204"/>
      <c r="S187" s="202"/>
      <c r="T187" s="202"/>
      <c r="U187" s="202"/>
      <c r="V187" s="202"/>
      <c r="W187" s="205"/>
      <c r="Y187" s="156">
        <f t="shared" si="17"/>
        <v>0</v>
      </c>
      <c r="Z187" s="152">
        <f t="shared" si="18"/>
        <v>0</v>
      </c>
      <c r="AA187" s="152">
        <f t="shared" si="19"/>
        <v>0</v>
      </c>
      <c r="AB187" s="900">
        <f t="shared" si="20"/>
        <v>0</v>
      </c>
      <c r="AD187" s="156">
        <f t="shared" si="21"/>
        <v>0</v>
      </c>
      <c r="AE187" s="152">
        <f t="shared" si="22"/>
        <v>0</v>
      </c>
      <c r="AF187" s="152">
        <f t="shared" si="23"/>
        <v>0</v>
      </c>
      <c r="AG187" s="157">
        <f t="shared" si="24"/>
        <v>0</v>
      </c>
    </row>
    <row r="188" spans="1:33" x14ac:dyDescent="0.25">
      <c r="A188" s="147" t="str">
        <f>IF(ISBLANK('A1'!B188),"",IF(ISBLANK('A1'!D188),'A1'!A188&amp;"-"&amp;'A1'!B188,'A1'!A188&amp;"-"&amp;'A1'!B188&amp;"; "&amp;'A1'!D188))</f>
        <v/>
      </c>
      <c r="B188" s="978" t="str">
        <f>IF(ISBLANK('A1'!G188),"",'A1'!G188)</f>
        <v/>
      </c>
      <c r="C188" s="975" t="str">
        <f>IF(ISBLANK('A1'!H188),"",'A1'!H188)</f>
        <v/>
      </c>
      <c r="D188" s="263" t="str">
        <f>IF(ISBLANK('A2'!P188),"",'A2'!P188)</f>
        <v/>
      </c>
      <c r="E188" s="201"/>
      <c r="F188" s="202"/>
      <c r="G188" s="202"/>
      <c r="H188" s="202"/>
      <c r="I188" s="202"/>
      <c r="J188" s="202"/>
      <c r="K188" s="204"/>
      <c r="L188" s="478"/>
      <c r="M188" s="205"/>
      <c r="N188" s="203"/>
      <c r="O188" s="203"/>
      <c r="P188" s="203"/>
      <c r="Q188" s="203"/>
      <c r="R188" s="204"/>
      <c r="S188" s="202"/>
      <c r="T188" s="202"/>
      <c r="U188" s="202"/>
      <c r="V188" s="202"/>
      <c r="W188" s="205"/>
      <c r="Y188" s="156">
        <f t="shared" si="17"/>
        <v>0</v>
      </c>
      <c r="Z188" s="152">
        <f t="shared" si="18"/>
        <v>0</v>
      </c>
      <c r="AA188" s="152">
        <f t="shared" si="19"/>
        <v>0</v>
      </c>
      <c r="AB188" s="900">
        <f t="shared" si="20"/>
        <v>0</v>
      </c>
      <c r="AD188" s="156">
        <f t="shared" si="21"/>
        <v>0</v>
      </c>
      <c r="AE188" s="152">
        <f t="shared" si="22"/>
        <v>0</v>
      </c>
      <c r="AF188" s="152">
        <f t="shared" si="23"/>
        <v>0</v>
      </c>
      <c r="AG188" s="157">
        <f t="shared" si="24"/>
        <v>0</v>
      </c>
    </row>
    <row r="189" spans="1:33" x14ac:dyDescent="0.25">
      <c r="A189" s="147" t="str">
        <f>IF(ISBLANK('A1'!B189),"",IF(ISBLANK('A1'!D189),'A1'!A189&amp;"-"&amp;'A1'!B189,'A1'!A189&amp;"-"&amp;'A1'!B189&amp;"; "&amp;'A1'!D189))</f>
        <v/>
      </c>
      <c r="B189" s="978" t="str">
        <f>IF(ISBLANK('A1'!G189),"",'A1'!G189)</f>
        <v/>
      </c>
      <c r="C189" s="975" t="str">
        <f>IF(ISBLANK('A1'!H189),"",'A1'!H189)</f>
        <v/>
      </c>
      <c r="D189" s="263" t="str">
        <f>IF(ISBLANK('A2'!P189),"",'A2'!P189)</f>
        <v/>
      </c>
      <c r="E189" s="201"/>
      <c r="F189" s="202"/>
      <c r="G189" s="202"/>
      <c r="H189" s="202"/>
      <c r="I189" s="202"/>
      <c r="J189" s="202"/>
      <c r="K189" s="204"/>
      <c r="L189" s="478"/>
      <c r="M189" s="205"/>
      <c r="N189" s="203"/>
      <c r="O189" s="203"/>
      <c r="P189" s="203"/>
      <c r="Q189" s="203"/>
      <c r="R189" s="204"/>
      <c r="S189" s="202"/>
      <c r="T189" s="202"/>
      <c r="U189" s="202"/>
      <c r="V189" s="202"/>
      <c r="W189" s="205"/>
      <c r="Y189" s="156">
        <f t="shared" si="17"/>
        <v>0</v>
      </c>
      <c r="Z189" s="152">
        <f t="shared" si="18"/>
        <v>0</v>
      </c>
      <c r="AA189" s="152">
        <f t="shared" si="19"/>
        <v>0</v>
      </c>
      <c r="AB189" s="900">
        <f t="shared" si="20"/>
        <v>0</v>
      </c>
      <c r="AD189" s="156">
        <f t="shared" si="21"/>
        <v>0</v>
      </c>
      <c r="AE189" s="152">
        <f t="shared" si="22"/>
        <v>0</v>
      </c>
      <c r="AF189" s="152">
        <f t="shared" si="23"/>
        <v>0</v>
      </c>
      <c r="AG189" s="157">
        <f t="shared" si="24"/>
        <v>0</v>
      </c>
    </row>
    <row r="190" spans="1:33" x14ac:dyDescent="0.25">
      <c r="A190" s="147" t="str">
        <f>IF(ISBLANK('A1'!B190),"",IF(ISBLANK('A1'!D190),'A1'!A190&amp;"-"&amp;'A1'!B190,'A1'!A190&amp;"-"&amp;'A1'!B190&amp;"; "&amp;'A1'!D190))</f>
        <v/>
      </c>
      <c r="B190" s="978" t="str">
        <f>IF(ISBLANK('A1'!G190),"",'A1'!G190)</f>
        <v/>
      </c>
      <c r="C190" s="975" t="str">
        <f>IF(ISBLANK('A1'!H190),"",'A1'!H190)</f>
        <v/>
      </c>
      <c r="D190" s="263" t="str">
        <f>IF(ISBLANK('A2'!P190),"",'A2'!P190)</f>
        <v/>
      </c>
      <c r="E190" s="201"/>
      <c r="F190" s="202"/>
      <c r="G190" s="202"/>
      <c r="H190" s="202"/>
      <c r="I190" s="202"/>
      <c r="J190" s="202"/>
      <c r="K190" s="204"/>
      <c r="L190" s="478"/>
      <c r="M190" s="205"/>
      <c r="N190" s="203"/>
      <c r="O190" s="203"/>
      <c r="P190" s="203"/>
      <c r="Q190" s="203"/>
      <c r="R190" s="204"/>
      <c r="S190" s="202"/>
      <c r="T190" s="202"/>
      <c r="U190" s="202"/>
      <c r="V190" s="202"/>
      <c r="W190" s="205"/>
      <c r="Y190" s="156">
        <f t="shared" si="17"/>
        <v>0</v>
      </c>
      <c r="Z190" s="152">
        <f t="shared" si="18"/>
        <v>0</v>
      </c>
      <c r="AA190" s="152">
        <f t="shared" si="19"/>
        <v>0</v>
      </c>
      <c r="AB190" s="900">
        <f t="shared" si="20"/>
        <v>0</v>
      </c>
      <c r="AD190" s="156">
        <f t="shared" si="21"/>
        <v>0</v>
      </c>
      <c r="AE190" s="152">
        <f t="shared" si="22"/>
        <v>0</v>
      </c>
      <c r="AF190" s="152">
        <f t="shared" si="23"/>
        <v>0</v>
      </c>
      <c r="AG190" s="157">
        <f t="shared" si="24"/>
        <v>0</v>
      </c>
    </row>
    <row r="191" spans="1:33" x14ac:dyDescent="0.25">
      <c r="A191" s="147" t="str">
        <f>IF(ISBLANK('A1'!B191),"",IF(ISBLANK('A1'!D191),'A1'!A191&amp;"-"&amp;'A1'!B191,'A1'!A191&amp;"-"&amp;'A1'!B191&amp;"; "&amp;'A1'!D191))</f>
        <v/>
      </c>
      <c r="B191" s="978" t="str">
        <f>IF(ISBLANK('A1'!G191),"",'A1'!G191)</f>
        <v/>
      </c>
      <c r="C191" s="975" t="str">
        <f>IF(ISBLANK('A1'!H191),"",'A1'!H191)</f>
        <v/>
      </c>
      <c r="D191" s="263" t="str">
        <f>IF(ISBLANK('A2'!P191),"",'A2'!P191)</f>
        <v/>
      </c>
      <c r="E191" s="201"/>
      <c r="F191" s="202"/>
      <c r="G191" s="202"/>
      <c r="H191" s="202"/>
      <c r="I191" s="202"/>
      <c r="J191" s="202"/>
      <c r="K191" s="204"/>
      <c r="L191" s="478"/>
      <c r="M191" s="205"/>
      <c r="N191" s="203"/>
      <c r="O191" s="203"/>
      <c r="P191" s="203"/>
      <c r="Q191" s="203"/>
      <c r="R191" s="204"/>
      <c r="S191" s="202"/>
      <c r="T191" s="202"/>
      <c r="U191" s="202"/>
      <c r="V191" s="202"/>
      <c r="W191" s="205"/>
      <c r="Y191" s="156">
        <f t="shared" si="17"/>
        <v>0</v>
      </c>
      <c r="Z191" s="152">
        <f t="shared" si="18"/>
        <v>0</v>
      </c>
      <c r="AA191" s="152">
        <f t="shared" si="19"/>
        <v>0</v>
      </c>
      <c r="AB191" s="900">
        <f t="shared" si="20"/>
        <v>0</v>
      </c>
      <c r="AD191" s="156">
        <f t="shared" si="21"/>
        <v>0</v>
      </c>
      <c r="AE191" s="152">
        <f t="shared" si="22"/>
        <v>0</v>
      </c>
      <c r="AF191" s="152">
        <f t="shared" si="23"/>
        <v>0</v>
      </c>
      <c r="AG191" s="157">
        <f t="shared" si="24"/>
        <v>0</v>
      </c>
    </row>
    <row r="192" spans="1:33" x14ac:dyDescent="0.25">
      <c r="A192" s="147" t="str">
        <f>IF(ISBLANK('A1'!B192),"",IF(ISBLANK('A1'!D192),'A1'!A192&amp;"-"&amp;'A1'!B192,'A1'!A192&amp;"-"&amp;'A1'!B192&amp;"; "&amp;'A1'!D192))</f>
        <v/>
      </c>
      <c r="B192" s="978" t="str">
        <f>IF(ISBLANK('A1'!G192),"",'A1'!G192)</f>
        <v/>
      </c>
      <c r="C192" s="975" t="str">
        <f>IF(ISBLANK('A1'!H192),"",'A1'!H192)</f>
        <v/>
      </c>
      <c r="D192" s="263" t="str">
        <f>IF(ISBLANK('A2'!P192),"",'A2'!P192)</f>
        <v/>
      </c>
      <c r="E192" s="201"/>
      <c r="F192" s="202"/>
      <c r="G192" s="202"/>
      <c r="H192" s="202"/>
      <c r="I192" s="202"/>
      <c r="J192" s="202"/>
      <c r="K192" s="204"/>
      <c r="L192" s="478"/>
      <c r="M192" s="205"/>
      <c r="N192" s="203"/>
      <c r="O192" s="203"/>
      <c r="P192" s="203"/>
      <c r="Q192" s="203"/>
      <c r="R192" s="204"/>
      <c r="S192" s="202"/>
      <c r="T192" s="202"/>
      <c r="U192" s="202"/>
      <c r="V192" s="202"/>
      <c r="W192" s="205"/>
      <c r="Y192" s="156">
        <f t="shared" si="17"/>
        <v>0</v>
      </c>
      <c r="Z192" s="152">
        <f t="shared" si="18"/>
        <v>0</v>
      </c>
      <c r="AA192" s="152">
        <f t="shared" si="19"/>
        <v>0</v>
      </c>
      <c r="AB192" s="900">
        <f t="shared" si="20"/>
        <v>0</v>
      </c>
      <c r="AD192" s="156">
        <f t="shared" si="21"/>
        <v>0</v>
      </c>
      <c r="AE192" s="152">
        <f t="shared" si="22"/>
        <v>0</v>
      </c>
      <c r="AF192" s="152">
        <f t="shared" si="23"/>
        <v>0</v>
      </c>
      <c r="AG192" s="157">
        <f t="shared" si="24"/>
        <v>0</v>
      </c>
    </row>
    <row r="193" spans="1:33" x14ac:dyDescent="0.25">
      <c r="A193" s="147" t="str">
        <f>IF(ISBLANK('A1'!B193),"",IF(ISBLANK('A1'!D193),'A1'!A193&amp;"-"&amp;'A1'!B193,'A1'!A193&amp;"-"&amp;'A1'!B193&amp;"; "&amp;'A1'!D193))</f>
        <v/>
      </c>
      <c r="B193" s="978" t="str">
        <f>IF(ISBLANK('A1'!G193),"",'A1'!G193)</f>
        <v/>
      </c>
      <c r="C193" s="975" t="str">
        <f>IF(ISBLANK('A1'!H193),"",'A1'!H193)</f>
        <v/>
      </c>
      <c r="D193" s="263" t="str">
        <f>IF(ISBLANK('A2'!P193),"",'A2'!P193)</f>
        <v/>
      </c>
      <c r="E193" s="201"/>
      <c r="F193" s="202"/>
      <c r="G193" s="202"/>
      <c r="H193" s="202"/>
      <c r="I193" s="202"/>
      <c r="J193" s="202"/>
      <c r="K193" s="204"/>
      <c r="L193" s="478"/>
      <c r="M193" s="205"/>
      <c r="N193" s="203"/>
      <c r="O193" s="203"/>
      <c r="P193" s="203"/>
      <c r="Q193" s="203"/>
      <c r="R193" s="204"/>
      <c r="S193" s="202"/>
      <c r="T193" s="202"/>
      <c r="U193" s="202"/>
      <c r="V193" s="202"/>
      <c r="W193" s="205"/>
      <c r="Y193" s="156">
        <f t="shared" si="17"/>
        <v>0</v>
      </c>
      <c r="Z193" s="152">
        <f t="shared" si="18"/>
        <v>0</v>
      </c>
      <c r="AA193" s="152">
        <f t="shared" si="19"/>
        <v>0</v>
      </c>
      <c r="AB193" s="900">
        <f t="shared" si="20"/>
        <v>0</v>
      </c>
      <c r="AD193" s="156">
        <f t="shared" si="21"/>
        <v>0</v>
      </c>
      <c r="AE193" s="152">
        <f t="shared" si="22"/>
        <v>0</v>
      </c>
      <c r="AF193" s="152">
        <f t="shared" si="23"/>
        <v>0</v>
      </c>
      <c r="AG193" s="157">
        <f t="shared" si="24"/>
        <v>0</v>
      </c>
    </row>
    <row r="194" spans="1:33" x14ac:dyDescent="0.25">
      <c r="A194" s="147" t="str">
        <f>IF(ISBLANK('A1'!B194),"",IF(ISBLANK('A1'!D194),'A1'!A194&amp;"-"&amp;'A1'!B194,'A1'!A194&amp;"-"&amp;'A1'!B194&amp;"; "&amp;'A1'!D194))</f>
        <v/>
      </c>
      <c r="B194" s="978" t="str">
        <f>IF(ISBLANK('A1'!G194),"",'A1'!G194)</f>
        <v/>
      </c>
      <c r="C194" s="975" t="str">
        <f>IF(ISBLANK('A1'!H194),"",'A1'!H194)</f>
        <v/>
      </c>
      <c r="D194" s="263" t="str">
        <f>IF(ISBLANK('A2'!P194),"",'A2'!P194)</f>
        <v/>
      </c>
      <c r="E194" s="201"/>
      <c r="F194" s="202"/>
      <c r="G194" s="202"/>
      <c r="H194" s="202"/>
      <c r="I194" s="202"/>
      <c r="J194" s="202"/>
      <c r="K194" s="204"/>
      <c r="L194" s="478"/>
      <c r="M194" s="205"/>
      <c r="N194" s="203"/>
      <c r="O194" s="203"/>
      <c r="P194" s="203"/>
      <c r="Q194" s="203"/>
      <c r="R194" s="204"/>
      <c r="S194" s="202"/>
      <c r="T194" s="202"/>
      <c r="U194" s="202"/>
      <c r="V194" s="202"/>
      <c r="W194" s="205"/>
      <c r="Y194" s="156">
        <f t="shared" si="17"/>
        <v>0</v>
      </c>
      <c r="Z194" s="152">
        <f t="shared" si="18"/>
        <v>0</v>
      </c>
      <c r="AA194" s="152">
        <f t="shared" si="19"/>
        <v>0</v>
      </c>
      <c r="AB194" s="900">
        <f t="shared" si="20"/>
        <v>0</v>
      </c>
      <c r="AD194" s="156">
        <f t="shared" si="21"/>
        <v>0</v>
      </c>
      <c r="AE194" s="152">
        <f t="shared" si="22"/>
        <v>0</v>
      </c>
      <c r="AF194" s="152">
        <f t="shared" si="23"/>
        <v>0</v>
      </c>
      <c r="AG194" s="157">
        <f t="shared" si="24"/>
        <v>0</v>
      </c>
    </row>
    <row r="195" spans="1:33" x14ac:dyDescent="0.25">
      <c r="A195" s="147" t="str">
        <f>IF(ISBLANK('A1'!B195),"",IF(ISBLANK('A1'!D195),'A1'!A195&amp;"-"&amp;'A1'!B195,'A1'!A195&amp;"-"&amp;'A1'!B195&amp;"; "&amp;'A1'!D195))</f>
        <v/>
      </c>
      <c r="B195" s="978" t="str">
        <f>IF(ISBLANK('A1'!G195),"",'A1'!G195)</f>
        <v/>
      </c>
      <c r="C195" s="975" t="str">
        <f>IF(ISBLANK('A1'!H195),"",'A1'!H195)</f>
        <v/>
      </c>
      <c r="D195" s="263" t="str">
        <f>IF(ISBLANK('A2'!P195),"",'A2'!P195)</f>
        <v/>
      </c>
      <c r="E195" s="201"/>
      <c r="F195" s="202"/>
      <c r="G195" s="202"/>
      <c r="H195" s="202"/>
      <c r="I195" s="202"/>
      <c r="J195" s="202"/>
      <c r="K195" s="204"/>
      <c r="L195" s="478"/>
      <c r="M195" s="205"/>
      <c r="N195" s="203"/>
      <c r="O195" s="203"/>
      <c r="P195" s="203"/>
      <c r="Q195" s="203"/>
      <c r="R195" s="204"/>
      <c r="S195" s="202"/>
      <c r="T195" s="202"/>
      <c r="U195" s="202"/>
      <c r="V195" s="202"/>
      <c r="W195" s="205"/>
      <c r="Y195" s="156">
        <f t="shared" si="17"/>
        <v>0</v>
      </c>
      <c r="Z195" s="152">
        <f t="shared" si="18"/>
        <v>0</v>
      </c>
      <c r="AA195" s="152">
        <f t="shared" si="19"/>
        <v>0</v>
      </c>
      <c r="AB195" s="900">
        <f t="shared" si="20"/>
        <v>0</v>
      </c>
      <c r="AD195" s="156">
        <f t="shared" si="21"/>
        <v>0</v>
      </c>
      <c r="AE195" s="152">
        <f t="shared" si="22"/>
        <v>0</v>
      </c>
      <c r="AF195" s="152">
        <f t="shared" si="23"/>
        <v>0</v>
      </c>
      <c r="AG195" s="157">
        <f t="shared" si="24"/>
        <v>0</v>
      </c>
    </row>
    <row r="196" spans="1:33" ht="15.75" thickBot="1" x14ac:dyDescent="0.3">
      <c r="A196" s="147" t="str">
        <f>IF(ISBLANK('A1'!B196),"",IF(ISBLANK('A1'!D196),'A1'!A196&amp;"-"&amp;'A1'!B196,'A1'!A196&amp;"-"&amp;'A1'!B196&amp;"; "&amp;'A1'!D196))</f>
        <v/>
      </c>
      <c r="B196" s="978" t="str">
        <f>IF(ISBLANK('A1'!G196),"",'A1'!G196)</f>
        <v/>
      </c>
      <c r="C196" s="975" t="str">
        <f>IF(ISBLANK('A1'!H196),"",'A1'!H196)</f>
        <v/>
      </c>
      <c r="D196" s="263" t="str">
        <f>IF(ISBLANK('A2'!P196),"",'A2'!P196)</f>
        <v/>
      </c>
      <c r="E196" s="201"/>
      <c r="F196" s="202"/>
      <c r="G196" s="202"/>
      <c r="H196" s="202"/>
      <c r="I196" s="202"/>
      <c r="J196" s="202"/>
      <c r="K196" s="204"/>
      <c r="L196" s="478"/>
      <c r="M196" s="205"/>
      <c r="N196" s="203"/>
      <c r="O196" s="203"/>
      <c r="P196" s="203"/>
      <c r="Q196" s="203"/>
      <c r="R196" s="204"/>
      <c r="S196" s="202"/>
      <c r="T196" s="202"/>
      <c r="U196" s="202"/>
      <c r="V196" s="202"/>
      <c r="W196" s="205"/>
      <c r="Y196" s="158">
        <f t="shared" si="17"/>
        <v>0</v>
      </c>
      <c r="Z196" s="159">
        <f t="shared" si="18"/>
        <v>0</v>
      </c>
      <c r="AA196" s="159">
        <f t="shared" si="19"/>
        <v>0</v>
      </c>
      <c r="AB196" s="901">
        <f t="shared" si="20"/>
        <v>0</v>
      </c>
      <c r="AD196" s="158">
        <f t="shared" si="21"/>
        <v>0</v>
      </c>
      <c r="AE196" s="159">
        <f t="shared" si="22"/>
        <v>0</v>
      </c>
      <c r="AF196" s="159">
        <f t="shared" si="23"/>
        <v>0</v>
      </c>
      <c r="AG196" s="160">
        <f t="shared" si="24"/>
        <v>0</v>
      </c>
    </row>
    <row r="197" spans="1:33" x14ac:dyDescent="0.25">
      <c r="A197" s="147" t="str">
        <f>IF(ISBLANK('A1'!B197),"",IF(ISBLANK('A1'!D197),'A1'!A197&amp;"-"&amp;'A1'!B197,'A1'!A197&amp;"-"&amp;'A1'!B197&amp;"; "&amp;'A1'!D197))</f>
        <v/>
      </c>
      <c r="B197" s="978" t="str">
        <f>IF(ISBLANK('A1'!G197),"",'A1'!G197)</f>
        <v/>
      </c>
      <c r="C197" s="975" t="str">
        <f>IF(ISBLANK('A1'!H197),"",'A1'!H197)</f>
        <v/>
      </c>
      <c r="D197" s="263" t="str">
        <f>IF(ISBLANK('A2'!P197),"",'A2'!P197)</f>
        <v/>
      </c>
      <c r="E197" s="201"/>
      <c r="F197" s="202"/>
      <c r="G197" s="202"/>
      <c r="H197" s="202"/>
      <c r="I197" s="202"/>
      <c r="J197" s="202"/>
      <c r="K197" s="204"/>
      <c r="L197" s="478"/>
      <c r="M197" s="205"/>
      <c r="N197" s="203"/>
      <c r="O197" s="203"/>
      <c r="P197" s="203"/>
      <c r="Q197" s="203"/>
      <c r="R197" s="204"/>
      <c r="S197" s="202"/>
      <c r="T197" s="202"/>
      <c r="U197" s="202"/>
      <c r="V197" s="202"/>
      <c r="W197" s="205"/>
      <c r="Y197" s="153">
        <f>SUM(E197:J197)</f>
        <v>0</v>
      </c>
      <c r="Z197" s="154">
        <f>SUM(K197:M197)</f>
        <v>0</v>
      </c>
      <c r="AA197" s="154">
        <f>SUM(N197:Q197)</f>
        <v>0</v>
      </c>
      <c r="AB197" s="899">
        <f>SUM(R197:W197)</f>
        <v>0</v>
      </c>
      <c r="AD197" s="153">
        <f>IF(D197="",Y197,D197-Y197)</f>
        <v>0</v>
      </c>
      <c r="AE197" s="154">
        <f>IF(D197="",Z197,D197-Z197)</f>
        <v>0</v>
      </c>
      <c r="AF197" s="154">
        <f>IF(D197="",AA197,D197-AA197)</f>
        <v>0</v>
      </c>
      <c r="AG197" s="155">
        <f>IF(D197="",AB197,D197-AB197)</f>
        <v>0</v>
      </c>
    </row>
    <row r="198" spans="1:33" x14ac:dyDescent="0.25">
      <c r="A198" s="147" t="str">
        <f>IF(ISBLANK('A1'!B198),"",IF(ISBLANK('A1'!D198),'A1'!A198&amp;"-"&amp;'A1'!B198,'A1'!A198&amp;"-"&amp;'A1'!B198&amp;"; "&amp;'A1'!D198))</f>
        <v/>
      </c>
      <c r="B198" s="978" t="str">
        <f>IF(ISBLANK('A1'!G198),"",'A1'!G198)</f>
        <v/>
      </c>
      <c r="C198" s="975" t="str">
        <f>IF(ISBLANK('A1'!H198),"",'A1'!H198)</f>
        <v/>
      </c>
      <c r="D198" s="263" t="str">
        <f>IF(ISBLANK('A2'!P198),"",'A2'!P198)</f>
        <v/>
      </c>
      <c r="E198" s="201"/>
      <c r="F198" s="202"/>
      <c r="G198" s="202"/>
      <c r="H198" s="202"/>
      <c r="I198" s="202"/>
      <c r="J198" s="202"/>
      <c r="K198" s="204"/>
      <c r="L198" s="478"/>
      <c r="M198" s="205"/>
      <c r="N198" s="203"/>
      <c r="O198" s="203"/>
      <c r="P198" s="203"/>
      <c r="Q198" s="203"/>
      <c r="R198" s="204"/>
      <c r="S198" s="202"/>
      <c r="T198" s="202"/>
      <c r="U198" s="202"/>
      <c r="V198" s="202"/>
      <c r="W198" s="205"/>
      <c r="Y198" s="156">
        <f t="shared" ref="Y198:Y261" si="25">SUM(E198:J198)</f>
        <v>0</v>
      </c>
      <c r="Z198" s="152">
        <f t="shared" ref="Z198:Z261" si="26">SUM(K198:M198)</f>
        <v>0</v>
      </c>
      <c r="AA198" s="152">
        <f t="shared" ref="AA198:AA261" si="27">SUM(N198:Q198)</f>
        <v>0</v>
      </c>
      <c r="AB198" s="900">
        <f t="shared" ref="AB198:AB261" si="28">SUM(R198:W198)</f>
        <v>0</v>
      </c>
      <c r="AD198" s="156">
        <f t="shared" ref="AD198:AD261" si="29">IF(D198="",Y198,D198-Y198)</f>
        <v>0</v>
      </c>
      <c r="AE198" s="152">
        <f t="shared" ref="AE198:AE261" si="30">IF(D198="",Z198,D198-Z198)</f>
        <v>0</v>
      </c>
      <c r="AF198" s="152">
        <f t="shared" ref="AF198:AF261" si="31">IF(D198="",AA198,D198-AA198)</f>
        <v>0</v>
      </c>
      <c r="AG198" s="157">
        <f t="shared" ref="AG198:AG261" si="32">IF(D198="",AB198,D198-AB198)</f>
        <v>0</v>
      </c>
    </row>
    <row r="199" spans="1:33" x14ac:dyDescent="0.25">
      <c r="A199" s="147" t="str">
        <f>IF(ISBLANK('A1'!B199),"",IF(ISBLANK('A1'!D199),'A1'!A199&amp;"-"&amp;'A1'!B199,'A1'!A199&amp;"-"&amp;'A1'!B199&amp;"; "&amp;'A1'!D199))</f>
        <v/>
      </c>
      <c r="B199" s="978" t="str">
        <f>IF(ISBLANK('A1'!G199),"",'A1'!G199)</f>
        <v/>
      </c>
      <c r="C199" s="975" t="str">
        <f>IF(ISBLANK('A1'!H199),"",'A1'!H199)</f>
        <v/>
      </c>
      <c r="D199" s="263" t="str">
        <f>IF(ISBLANK('A2'!P199),"",'A2'!P199)</f>
        <v/>
      </c>
      <c r="E199" s="201"/>
      <c r="F199" s="202"/>
      <c r="G199" s="202"/>
      <c r="H199" s="202"/>
      <c r="I199" s="202"/>
      <c r="J199" s="202"/>
      <c r="K199" s="204"/>
      <c r="L199" s="478"/>
      <c r="M199" s="205"/>
      <c r="N199" s="203"/>
      <c r="O199" s="203"/>
      <c r="P199" s="203"/>
      <c r="Q199" s="203"/>
      <c r="R199" s="204"/>
      <c r="S199" s="202"/>
      <c r="T199" s="202"/>
      <c r="U199" s="202"/>
      <c r="V199" s="202"/>
      <c r="W199" s="205"/>
      <c r="Y199" s="156">
        <f t="shared" si="25"/>
        <v>0</v>
      </c>
      <c r="Z199" s="152">
        <f t="shared" si="26"/>
        <v>0</v>
      </c>
      <c r="AA199" s="152">
        <f t="shared" si="27"/>
        <v>0</v>
      </c>
      <c r="AB199" s="900">
        <f t="shared" si="28"/>
        <v>0</v>
      </c>
      <c r="AD199" s="156">
        <f t="shared" si="29"/>
        <v>0</v>
      </c>
      <c r="AE199" s="152">
        <f t="shared" si="30"/>
        <v>0</v>
      </c>
      <c r="AF199" s="152">
        <f t="shared" si="31"/>
        <v>0</v>
      </c>
      <c r="AG199" s="157">
        <f t="shared" si="32"/>
        <v>0</v>
      </c>
    </row>
    <row r="200" spans="1:33" x14ac:dyDescent="0.25">
      <c r="A200" s="147" t="str">
        <f>IF(ISBLANK('A1'!B200),"",IF(ISBLANK('A1'!D200),'A1'!A200&amp;"-"&amp;'A1'!B200,'A1'!A200&amp;"-"&amp;'A1'!B200&amp;"; "&amp;'A1'!D200))</f>
        <v/>
      </c>
      <c r="B200" s="978" t="str">
        <f>IF(ISBLANK('A1'!G200),"",'A1'!G200)</f>
        <v/>
      </c>
      <c r="C200" s="975" t="str">
        <f>IF(ISBLANK('A1'!H200),"",'A1'!H200)</f>
        <v/>
      </c>
      <c r="D200" s="263" t="str">
        <f>IF(ISBLANK('A2'!P200),"",'A2'!P200)</f>
        <v/>
      </c>
      <c r="E200" s="201"/>
      <c r="F200" s="202"/>
      <c r="G200" s="202"/>
      <c r="H200" s="202"/>
      <c r="I200" s="202"/>
      <c r="J200" s="202"/>
      <c r="K200" s="204"/>
      <c r="L200" s="478"/>
      <c r="M200" s="205"/>
      <c r="N200" s="203"/>
      <c r="O200" s="203"/>
      <c r="P200" s="203"/>
      <c r="Q200" s="203"/>
      <c r="R200" s="204"/>
      <c r="S200" s="202"/>
      <c r="T200" s="202"/>
      <c r="U200" s="202"/>
      <c r="V200" s="202"/>
      <c r="W200" s="205"/>
      <c r="Y200" s="156">
        <f t="shared" si="25"/>
        <v>0</v>
      </c>
      <c r="Z200" s="152">
        <f t="shared" si="26"/>
        <v>0</v>
      </c>
      <c r="AA200" s="152">
        <f t="shared" si="27"/>
        <v>0</v>
      </c>
      <c r="AB200" s="900">
        <f t="shared" si="28"/>
        <v>0</v>
      </c>
      <c r="AD200" s="156">
        <f t="shared" si="29"/>
        <v>0</v>
      </c>
      <c r="AE200" s="152">
        <f t="shared" si="30"/>
        <v>0</v>
      </c>
      <c r="AF200" s="152">
        <f t="shared" si="31"/>
        <v>0</v>
      </c>
      <c r="AG200" s="157">
        <f t="shared" si="32"/>
        <v>0</v>
      </c>
    </row>
    <row r="201" spans="1:33" x14ac:dyDescent="0.25">
      <c r="A201" s="147" t="str">
        <f>IF(ISBLANK('A1'!B201),"",IF(ISBLANK('A1'!D201),'A1'!A201&amp;"-"&amp;'A1'!B201,'A1'!A201&amp;"-"&amp;'A1'!B201&amp;"; "&amp;'A1'!D201))</f>
        <v/>
      </c>
      <c r="B201" s="978" t="str">
        <f>IF(ISBLANK('A1'!G201),"",'A1'!G201)</f>
        <v/>
      </c>
      <c r="C201" s="975" t="str">
        <f>IF(ISBLANK('A1'!H201),"",'A1'!H201)</f>
        <v/>
      </c>
      <c r="D201" s="263" t="str">
        <f>IF(ISBLANK('A2'!P201),"",'A2'!P201)</f>
        <v/>
      </c>
      <c r="E201" s="201"/>
      <c r="F201" s="202"/>
      <c r="G201" s="202"/>
      <c r="H201" s="202"/>
      <c r="I201" s="202"/>
      <c r="J201" s="202"/>
      <c r="K201" s="204"/>
      <c r="L201" s="478"/>
      <c r="M201" s="205"/>
      <c r="N201" s="203"/>
      <c r="O201" s="203"/>
      <c r="P201" s="203"/>
      <c r="Q201" s="203"/>
      <c r="R201" s="204"/>
      <c r="S201" s="202"/>
      <c r="T201" s="202"/>
      <c r="U201" s="202"/>
      <c r="V201" s="202"/>
      <c r="W201" s="205"/>
      <c r="Y201" s="156">
        <f t="shared" si="25"/>
        <v>0</v>
      </c>
      <c r="Z201" s="152">
        <f t="shared" si="26"/>
        <v>0</v>
      </c>
      <c r="AA201" s="152">
        <f t="shared" si="27"/>
        <v>0</v>
      </c>
      <c r="AB201" s="900">
        <f t="shared" si="28"/>
        <v>0</v>
      </c>
      <c r="AD201" s="156">
        <f t="shared" si="29"/>
        <v>0</v>
      </c>
      <c r="AE201" s="152">
        <f t="shared" si="30"/>
        <v>0</v>
      </c>
      <c r="AF201" s="152">
        <f t="shared" si="31"/>
        <v>0</v>
      </c>
      <c r="AG201" s="157">
        <f t="shared" si="32"/>
        <v>0</v>
      </c>
    </row>
    <row r="202" spans="1:33" x14ac:dyDescent="0.25">
      <c r="A202" s="147" t="str">
        <f>IF(ISBLANK('A1'!B202),"",IF(ISBLANK('A1'!D202),'A1'!A202&amp;"-"&amp;'A1'!B202,'A1'!A202&amp;"-"&amp;'A1'!B202&amp;"; "&amp;'A1'!D202))</f>
        <v/>
      </c>
      <c r="B202" s="978" t="str">
        <f>IF(ISBLANK('A1'!G202),"",'A1'!G202)</f>
        <v/>
      </c>
      <c r="C202" s="975" t="str">
        <f>IF(ISBLANK('A1'!H202),"",'A1'!H202)</f>
        <v/>
      </c>
      <c r="D202" s="263" t="str">
        <f>IF(ISBLANK('A2'!P202),"",'A2'!P202)</f>
        <v/>
      </c>
      <c r="E202" s="201"/>
      <c r="F202" s="202"/>
      <c r="G202" s="202"/>
      <c r="H202" s="202"/>
      <c r="I202" s="202"/>
      <c r="J202" s="202"/>
      <c r="K202" s="204"/>
      <c r="L202" s="478"/>
      <c r="M202" s="205"/>
      <c r="N202" s="203"/>
      <c r="O202" s="203"/>
      <c r="P202" s="203"/>
      <c r="Q202" s="203"/>
      <c r="R202" s="204"/>
      <c r="S202" s="202"/>
      <c r="T202" s="202"/>
      <c r="U202" s="202"/>
      <c r="V202" s="202"/>
      <c r="W202" s="205"/>
      <c r="Y202" s="156">
        <f t="shared" si="25"/>
        <v>0</v>
      </c>
      <c r="Z202" s="152">
        <f t="shared" si="26"/>
        <v>0</v>
      </c>
      <c r="AA202" s="152">
        <f t="shared" si="27"/>
        <v>0</v>
      </c>
      <c r="AB202" s="900">
        <f t="shared" si="28"/>
        <v>0</v>
      </c>
      <c r="AD202" s="156">
        <f t="shared" si="29"/>
        <v>0</v>
      </c>
      <c r="AE202" s="152">
        <f t="shared" si="30"/>
        <v>0</v>
      </c>
      <c r="AF202" s="152">
        <f t="shared" si="31"/>
        <v>0</v>
      </c>
      <c r="AG202" s="157">
        <f t="shared" si="32"/>
        <v>0</v>
      </c>
    </row>
    <row r="203" spans="1:33" x14ac:dyDescent="0.25">
      <c r="A203" s="147" t="str">
        <f>IF(ISBLANK('A1'!B203),"",IF(ISBLANK('A1'!D203),'A1'!A203&amp;"-"&amp;'A1'!B203,'A1'!A203&amp;"-"&amp;'A1'!B203&amp;"; "&amp;'A1'!D203))</f>
        <v/>
      </c>
      <c r="B203" s="978" t="str">
        <f>IF(ISBLANK('A1'!G203),"",'A1'!G203)</f>
        <v/>
      </c>
      <c r="C203" s="975" t="str">
        <f>IF(ISBLANK('A1'!H203),"",'A1'!H203)</f>
        <v/>
      </c>
      <c r="D203" s="263" t="str">
        <f>IF(ISBLANK('A2'!P203),"",'A2'!P203)</f>
        <v/>
      </c>
      <c r="E203" s="201"/>
      <c r="F203" s="202"/>
      <c r="G203" s="202"/>
      <c r="H203" s="202"/>
      <c r="I203" s="202"/>
      <c r="J203" s="202"/>
      <c r="K203" s="204"/>
      <c r="L203" s="478"/>
      <c r="M203" s="205"/>
      <c r="N203" s="203"/>
      <c r="O203" s="203"/>
      <c r="P203" s="203"/>
      <c r="Q203" s="203"/>
      <c r="R203" s="204"/>
      <c r="S203" s="202"/>
      <c r="T203" s="202"/>
      <c r="U203" s="202"/>
      <c r="V203" s="202"/>
      <c r="W203" s="205"/>
      <c r="Y203" s="156">
        <f t="shared" si="25"/>
        <v>0</v>
      </c>
      <c r="Z203" s="152">
        <f t="shared" si="26"/>
        <v>0</v>
      </c>
      <c r="AA203" s="152">
        <f t="shared" si="27"/>
        <v>0</v>
      </c>
      <c r="AB203" s="900">
        <f t="shared" si="28"/>
        <v>0</v>
      </c>
      <c r="AD203" s="156">
        <f t="shared" si="29"/>
        <v>0</v>
      </c>
      <c r="AE203" s="152">
        <f t="shared" si="30"/>
        <v>0</v>
      </c>
      <c r="AF203" s="152">
        <f t="shared" si="31"/>
        <v>0</v>
      </c>
      <c r="AG203" s="157">
        <f t="shared" si="32"/>
        <v>0</v>
      </c>
    </row>
    <row r="204" spans="1:33" x14ac:dyDescent="0.25">
      <c r="A204" s="147" t="str">
        <f>IF(ISBLANK('A1'!B204),"",IF(ISBLANK('A1'!D204),'A1'!A204&amp;"-"&amp;'A1'!B204,'A1'!A204&amp;"-"&amp;'A1'!B204&amp;"; "&amp;'A1'!D204))</f>
        <v/>
      </c>
      <c r="B204" s="978" t="str">
        <f>IF(ISBLANK('A1'!G204),"",'A1'!G204)</f>
        <v/>
      </c>
      <c r="C204" s="975" t="str">
        <f>IF(ISBLANK('A1'!H204),"",'A1'!H204)</f>
        <v/>
      </c>
      <c r="D204" s="263" t="str">
        <f>IF(ISBLANK('A2'!P204),"",'A2'!P204)</f>
        <v/>
      </c>
      <c r="E204" s="201"/>
      <c r="F204" s="202"/>
      <c r="G204" s="202"/>
      <c r="H204" s="202"/>
      <c r="I204" s="202"/>
      <c r="J204" s="202"/>
      <c r="K204" s="204"/>
      <c r="L204" s="478"/>
      <c r="M204" s="205"/>
      <c r="N204" s="203"/>
      <c r="O204" s="203"/>
      <c r="P204" s="203"/>
      <c r="Q204" s="203"/>
      <c r="R204" s="204"/>
      <c r="S204" s="202"/>
      <c r="T204" s="202"/>
      <c r="U204" s="202"/>
      <c r="V204" s="202"/>
      <c r="W204" s="205"/>
      <c r="Y204" s="156">
        <f t="shared" si="25"/>
        <v>0</v>
      </c>
      <c r="Z204" s="152">
        <f t="shared" si="26"/>
        <v>0</v>
      </c>
      <c r="AA204" s="152">
        <f t="shared" si="27"/>
        <v>0</v>
      </c>
      <c r="AB204" s="900">
        <f t="shared" si="28"/>
        <v>0</v>
      </c>
      <c r="AD204" s="156">
        <f t="shared" si="29"/>
        <v>0</v>
      </c>
      <c r="AE204" s="152">
        <f t="shared" si="30"/>
        <v>0</v>
      </c>
      <c r="AF204" s="152">
        <f t="shared" si="31"/>
        <v>0</v>
      </c>
      <c r="AG204" s="157">
        <f t="shared" si="32"/>
        <v>0</v>
      </c>
    </row>
    <row r="205" spans="1:33" x14ac:dyDescent="0.25">
      <c r="A205" s="147" t="str">
        <f>IF(ISBLANK('A1'!B205),"",IF(ISBLANK('A1'!D205),'A1'!A205&amp;"-"&amp;'A1'!B205,'A1'!A205&amp;"-"&amp;'A1'!B205&amp;"; "&amp;'A1'!D205))</f>
        <v/>
      </c>
      <c r="B205" s="978" t="str">
        <f>IF(ISBLANK('A1'!G205),"",'A1'!G205)</f>
        <v/>
      </c>
      <c r="C205" s="975" t="str">
        <f>IF(ISBLANK('A1'!H205),"",'A1'!H205)</f>
        <v/>
      </c>
      <c r="D205" s="263" t="str">
        <f>IF(ISBLANK('A2'!P205),"",'A2'!P205)</f>
        <v/>
      </c>
      <c r="E205" s="201"/>
      <c r="F205" s="202"/>
      <c r="G205" s="202"/>
      <c r="H205" s="202"/>
      <c r="I205" s="202"/>
      <c r="J205" s="202"/>
      <c r="K205" s="204"/>
      <c r="L205" s="478"/>
      <c r="M205" s="205"/>
      <c r="N205" s="203"/>
      <c r="O205" s="203"/>
      <c r="P205" s="203"/>
      <c r="Q205" s="203"/>
      <c r="R205" s="204"/>
      <c r="S205" s="202"/>
      <c r="T205" s="202"/>
      <c r="U205" s="202"/>
      <c r="V205" s="202"/>
      <c r="W205" s="205"/>
      <c r="Y205" s="156">
        <f t="shared" si="25"/>
        <v>0</v>
      </c>
      <c r="Z205" s="152">
        <f t="shared" si="26"/>
        <v>0</v>
      </c>
      <c r="AA205" s="152">
        <f t="shared" si="27"/>
        <v>0</v>
      </c>
      <c r="AB205" s="900">
        <f t="shared" si="28"/>
        <v>0</v>
      </c>
      <c r="AD205" s="156">
        <f t="shared" si="29"/>
        <v>0</v>
      </c>
      <c r="AE205" s="152">
        <f t="shared" si="30"/>
        <v>0</v>
      </c>
      <c r="AF205" s="152">
        <f t="shared" si="31"/>
        <v>0</v>
      </c>
      <c r="AG205" s="157">
        <f t="shared" si="32"/>
        <v>0</v>
      </c>
    </row>
    <row r="206" spans="1:33" x14ac:dyDescent="0.25">
      <c r="A206" s="147" t="str">
        <f>IF(ISBLANK('A1'!B206),"",IF(ISBLANK('A1'!D206),'A1'!A206&amp;"-"&amp;'A1'!B206,'A1'!A206&amp;"-"&amp;'A1'!B206&amp;"; "&amp;'A1'!D206))</f>
        <v/>
      </c>
      <c r="B206" s="978" t="str">
        <f>IF(ISBLANK('A1'!G206),"",'A1'!G206)</f>
        <v/>
      </c>
      <c r="C206" s="975" t="str">
        <f>IF(ISBLANK('A1'!H206),"",'A1'!H206)</f>
        <v/>
      </c>
      <c r="D206" s="263" t="str">
        <f>IF(ISBLANK('A2'!P206),"",'A2'!P206)</f>
        <v/>
      </c>
      <c r="E206" s="201"/>
      <c r="F206" s="202"/>
      <c r="G206" s="202"/>
      <c r="H206" s="202"/>
      <c r="I206" s="202"/>
      <c r="J206" s="202"/>
      <c r="K206" s="204"/>
      <c r="L206" s="478"/>
      <c r="M206" s="205"/>
      <c r="N206" s="203"/>
      <c r="O206" s="203"/>
      <c r="P206" s="203"/>
      <c r="Q206" s="203"/>
      <c r="R206" s="204"/>
      <c r="S206" s="202"/>
      <c r="T206" s="202"/>
      <c r="U206" s="202"/>
      <c r="V206" s="202"/>
      <c r="W206" s="205"/>
      <c r="Y206" s="156">
        <f t="shared" si="25"/>
        <v>0</v>
      </c>
      <c r="Z206" s="152">
        <f t="shared" si="26"/>
        <v>0</v>
      </c>
      <c r="AA206" s="152">
        <f t="shared" si="27"/>
        <v>0</v>
      </c>
      <c r="AB206" s="900">
        <f t="shared" si="28"/>
        <v>0</v>
      </c>
      <c r="AD206" s="156">
        <f t="shared" si="29"/>
        <v>0</v>
      </c>
      <c r="AE206" s="152">
        <f t="shared" si="30"/>
        <v>0</v>
      </c>
      <c r="AF206" s="152">
        <f t="shared" si="31"/>
        <v>0</v>
      </c>
      <c r="AG206" s="157">
        <f t="shared" si="32"/>
        <v>0</v>
      </c>
    </row>
    <row r="207" spans="1:33" x14ac:dyDescent="0.25">
      <c r="A207" s="147" t="str">
        <f>IF(ISBLANK('A1'!B207),"",IF(ISBLANK('A1'!D207),'A1'!A207&amp;"-"&amp;'A1'!B207,'A1'!A207&amp;"-"&amp;'A1'!B207&amp;"; "&amp;'A1'!D207))</f>
        <v/>
      </c>
      <c r="B207" s="978" t="str">
        <f>IF(ISBLANK('A1'!G207),"",'A1'!G207)</f>
        <v/>
      </c>
      <c r="C207" s="975" t="str">
        <f>IF(ISBLANK('A1'!H207),"",'A1'!H207)</f>
        <v/>
      </c>
      <c r="D207" s="263" t="str">
        <f>IF(ISBLANK('A2'!P207),"",'A2'!P207)</f>
        <v/>
      </c>
      <c r="E207" s="201"/>
      <c r="F207" s="202"/>
      <c r="G207" s="202"/>
      <c r="H207" s="202"/>
      <c r="I207" s="202"/>
      <c r="J207" s="202"/>
      <c r="K207" s="204"/>
      <c r="L207" s="478"/>
      <c r="M207" s="205"/>
      <c r="N207" s="203"/>
      <c r="O207" s="203"/>
      <c r="P207" s="203"/>
      <c r="Q207" s="203"/>
      <c r="R207" s="204"/>
      <c r="S207" s="202"/>
      <c r="T207" s="202"/>
      <c r="U207" s="202"/>
      <c r="V207" s="202"/>
      <c r="W207" s="205"/>
      <c r="Y207" s="156">
        <f t="shared" si="25"/>
        <v>0</v>
      </c>
      <c r="Z207" s="152">
        <f t="shared" si="26"/>
        <v>0</v>
      </c>
      <c r="AA207" s="152">
        <f t="shared" si="27"/>
        <v>0</v>
      </c>
      <c r="AB207" s="900">
        <f t="shared" si="28"/>
        <v>0</v>
      </c>
      <c r="AD207" s="156">
        <f t="shared" si="29"/>
        <v>0</v>
      </c>
      <c r="AE207" s="152">
        <f t="shared" si="30"/>
        <v>0</v>
      </c>
      <c r="AF207" s="152">
        <f t="shared" si="31"/>
        <v>0</v>
      </c>
      <c r="AG207" s="157">
        <f t="shared" si="32"/>
        <v>0</v>
      </c>
    </row>
    <row r="208" spans="1:33" x14ac:dyDescent="0.25">
      <c r="A208" s="147" t="str">
        <f>IF(ISBLANK('A1'!B208),"",IF(ISBLANK('A1'!D208),'A1'!A208&amp;"-"&amp;'A1'!B208,'A1'!A208&amp;"-"&amp;'A1'!B208&amp;"; "&amp;'A1'!D208))</f>
        <v/>
      </c>
      <c r="B208" s="978" t="str">
        <f>IF(ISBLANK('A1'!G208),"",'A1'!G208)</f>
        <v/>
      </c>
      <c r="C208" s="975" t="str">
        <f>IF(ISBLANK('A1'!H208),"",'A1'!H208)</f>
        <v/>
      </c>
      <c r="D208" s="263" t="str">
        <f>IF(ISBLANK('A2'!P208),"",'A2'!P208)</f>
        <v/>
      </c>
      <c r="E208" s="201"/>
      <c r="F208" s="202"/>
      <c r="G208" s="202"/>
      <c r="H208" s="202"/>
      <c r="I208" s="202"/>
      <c r="J208" s="202"/>
      <c r="K208" s="204"/>
      <c r="L208" s="478"/>
      <c r="M208" s="205"/>
      <c r="N208" s="203"/>
      <c r="O208" s="203"/>
      <c r="P208" s="203"/>
      <c r="Q208" s="203"/>
      <c r="R208" s="204"/>
      <c r="S208" s="202"/>
      <c r="T208" s="202"/>
      <c r="U208" s="202"/>
      <c r="V208" s="202"/>
      <c r="W208" s="205"/>
      <c r="Y208" s="156">
        <f t="shared" si="25"/>
        <v>0</v>
      </c>
      <c r="Z208" s="152">
        <f t="shared" si="26"/>
        <v>0</v>
      </c>
      <c r="AA208" s="152">
        <f t="shared" si="27"/>
        <v>0</v>
      </c>
      <c r="AB208" s="900">
        <f t="shared" si="28"/>
        <v>0</v>
      </c>
      <c r="AD208" s="156">
        <f t="shared" si="29"/>
        <v>0</v>
      </c>
      <c r="AE208" s="152">
        <f t="shared" si="30"/>
        <v>0</v>
      </c>
      <c r="AF208" s="152">
        <f t="shared" si="31"/>
        <v>0</v>
      </c>
      <c r="AG208" s="157">
        <f t="shared" si="32"/>
        <v>0</v>
      </c>
    </row>
    <row r="209" spans="1:33" x14ac:dyDescent="0.25">
      <c r="A209" s="147" t="str">
        <f>IF(ISBLANK('A1'!B209),"",IF(ISBLANK('A1'!D209),'A1'!A209&amp;"-"&amp;'A1'!B209,'A1'!A209&amp;"-"&amp;'A1'!B209&amp;"; "&amp;'A1'!D209))</f>
        <v/>
      </c>
      <c r="B209" s="978" t="str">
        <f>IF(ISBLANK('A1'!G209),"",'A1'!G209)</f>
        <v/>
      </c>
      <c r="C209" s="975" t="str">
        <f>IF(ISBLANK('A1'!H209),"",'A1'!H209)</f>
        <v/>
      </c>
      <c r="D209" s="263" t="str">
        <f>IF(ISBLANK('A2'!P209),"",'A2'!P209)</f>
        <v/>
      </c>
      <c r="E209" s="201"/>
      <c r="F209" s="202"/>
      <c r="G209" s="202"/>
      <c r="H209" s="202"/>
      <c r="I209" s="202"/>
      <c r="J209" s="202"/>
      <c r="K209" s="204"/>
      <c r="L209" s="478"/>
      <c r="M209" s="205"/>
      <c r="N209" s="203"/>
      <c r="O209" s="203"/>
      <c r="P209" s="203"/>
      <c r="Q209" s="203"/>
      <c r="R209" s="204"/>
      <c r="S209" s="202"/>
      <c r="T209" s="202"/>
      <c r="U209" s="202"/>
      <c r="V209" s="202"/>
      <c r="W209" s="205"/>
      <c r="Y209" s="156">
        <f t="shared" si="25"/>
        <v>0</v>
      </c>
      <c r="Z209" s="152">
        <f t="shared" si="26"/>
        <v>0</v>
      </c>
      <c r="AA209" s="152">
        <f t="shared" si="27"/>
        <v>0</v>
      </c>
      <c r="AB209" s="900">
        <f t="shared" si="28"/>
        <v>0</v>
      </c>
      <c r="AD209" s="156">
        <f t="shared" si="29"/>
        <v>0</v>
      </c>
      <c r="AE209" s="152">
        <f t="shared" si="30"/>
        <v>0</v>
      </c>
      <c r="AF209" s="152">
        <f t="shared" si="31"/>
        <v>0</v>
      </c>
      <c r="AG209" s="157">
        <f t="shared" si="32"/>
        <v>0</v>
      </c>
    </row>
    <row r="210" spans="1:33" x14ac:dyDescent="0.25">
      <c r="A210" s="147" t="str">
        <f>IF(ISBLANK('A1'!B210),"",IF(ISBLANK('A1'!D210),'A1'!A210&amp;"-"&amp;'A1'!B210,'A1'!A210&amp;"-"&amp;'A1'!B210&amp;"; "&amp;'A1'!D210))</f>
        <v/>
      </c>
      <c r="B210" s="978" t="str">
        <f>IF(ISBLANK('A1'!G210),"",'A1'!G210)</f>
        <v/>
      </c>
      <c r="C210" s="975" t="str">
        <f>IF(ISBLANK('A1'!H210),"",'A1'!H210)</f>
        <v/>
      </c>
      <c r="D210" s="263" t="str">
        <f>IF(ISBLANK('A2'!P210),"",'A2'!P210)</f>
        <v/>
      </c>
      <c r="E210" s="201"/>
      <c r="F210" s="202"/>
      <c r="G210" s="202"/>
      <c r="H210" s="202"/>
      <c r="I210" s="202"/>
      <c r="J210" s="202"/>
      <c r="K210" s="204"/>
      <c r="L210" s="478"/>
      <c r="M210" s="205"/>
      <c r="N210" s="203"/>
      <c r="O210" s="203"/>
      <c r="P210" s="203"/>
      <c r="Q210" s="203"/>
      <c r="R210" s="204"/>
      <c r="S210" s="202"/>
      <c r="T210" s="202"/>
      <c r="U210" s="202"/>
      <c r="V210" s="202"/>
      <c r="W210" s="205"/>
      <c r="Y210" s="156">
        <f t="shared" si="25"/>
        <v>0</v>
      </c>
      <c r="Z210" s="152">
        <f t="shared" si="26"/>
        <v>0</v>
      </c>
      <c r="AA210" s="152">
        <f t="shared" si="27"/>
        <v>0</v>
      </c>
      <c r="AB210" s="900">
        <f t="shared" si="28"/>
        <v>0</v>
      </c>
      <c r="AD210" s="156">
        <f t="shared" si="29"/>
        <v>0</v>
      </c>
      <c r="AE210" s="152">
        <f t="shared" si="30"/>
        <v>0</v>
      </c>
      <c r="AF210" s="152">
        <f t="shared" si="31"/>
        <v>0</v>
      </c>
      <c r="AG210" s="157">
        <f t="shared" si="32"/>
        <v>0</v>
      </c>
    </row>
    <row r="211" spans="1:33" x14ac:dyDescent="0.25">
      <c r="A211" s="147" t="str">
        <f>IF(ISBLANK('A1'!B211),"",IF(ISBLANK('A1'!D211),'A1'!A211&amp;"-"&amp;'A1'!B211,'A1'!A211&amp;"-"&amp;'A1'!B211&amp;"; "&amp;'A1'!D211))</f>
        <v/>
      </c>
      <c r="B211" s="978" t="str">
        <f>IF(ISBLANK('A1'!G211),"",'A1'!G211)</f>
        <v/>
      </c>
      <c r="C211" s="975" t="str">
        <f>IF(ISBLANK('A1'!H211),"",'A1'!H211)</f>
        <v/>
      </c>
      <c r="D211" s="263" t="str">
        <f>IF(ISBLANK('A2'!P211),"",'A2'!P211)</f>
        <v/>
      </c>
      <c r="E211" s="201"/>
      <c r="F211" s="202"/>
      <c r="G211" s="202"/>
      <c r="H211" s="202"/>
      <c r="I211" s="202"/>
      <c r="J211" s="202"/>
      <c r="K211" s="204"/>
      <c r="L211" s="478"/>
      <c r="M211" s="205"/>
      <c r="N211" s="203"/>
      <c r="O211" s="203"/>
      <c r="P211" s="203"/>
      <c r="Q211" s="203"/>
      <c r="R211" s="204"/>
      <c r="S211" s="202"/>
      <c r="T211" s="202"/>
      <c r="U211" s="202"/>
      <c r="V211" s="202"/>
      <c r="W211" s="205"/>
      <c r="Y211" s="156">
        <f t="shared" si="25"/>
        <v>0</v>
      </c>
      <c r="Z211" s="152">
        <f t="shared" si="26"/>
        <v>0</v>
      </c>
      <c r="AA211" s="152">
        <f t="shared" si="27"/>
        <v>0</v>
      </c>
      <c r="AB211" s="900">
        <f t="shared" si="28"/>
        <v>0</v>
      </c>
      <c r="AD211" s="156">
        <f t="shared" si="29"/>
        <v>0</v>
      </c>
      <c r="AE211" s="152">
        <f t="shared" si="30"/>
        <v>0</v>
      </c>
      <c r="AF211" s="152">
        <f t="shared" si="31"/>
        <v>0</v>
      </c>
      <c r="AG211" s="157">
        <f t="shared" si="32"/>
        <v>0</v>
      </c>
    </row>
    <row r="212" spans="1:33" x14ac:dyDescent="0.25">
      <c r="A212" s="147" t="str">
        <f>IF(ISBLANK('A1'!B212),"",IF(ISBLANK('A1'!D212),'A1'!A212&amp;"-"&amp;'A1'!B212,'A1'!A212&amp;"-"&amp;'A1'!B212&amp;"; "&amp;'A1'!D212))</f>
        <v/>
      </c>
      <c r="B212" s="978" t="str">
        <f>IF(ISBLANK('A1'!G212),"",'A1'!G212)</f>
        <v/>
      </c>
      <c r="C212" s="975" t="str">
        <f>IF(ISBLANK('A1'!H212),"",'A1'!H212)</f>
        <v/>
      </c>
      <c r="D212" s="263" t="str">
        <f>IF(ISBLANK('A2'!P212),"",'A2'!P212)</f>
        <v/>
      </c>
      <c r="E212" s="201"/>
      <c r="F212" s="202"/>
      <c r="G212" s="202"/>
      <c r="H212" s="202"/>
      <c r="I212" s="202"/>
      <c r="J212" s="202"/>
      <c r="K212" s="204"/>
      <c r="L212" s="478"/>
      <c r="M212" s="205"/>
      <c r="N212" s="203"/>
      <c r="O212" s="203"/>
      <c r="P212" s="203"/>
      <c r="Q212" s="203"/>
      <c r="R212" s="204"/>
      <c r="S212" s="202"/>
      <c r="T212" s="202"/>
      <c r="U212" s="202"/>
      <c r="V212" s="202"/>
      <c r="W212" s="205"/>
      <c r="Y212" s="156">
        <f t="shared" si="25"/>
        <v>0</v>
      </c>
      <c r="Z212" s="152">
        <f t="shared" si="26"/>
        <v>0</v>
      </c>
      <c r="AA212" s="152">
        <f t="shared" si="27"/>
        <v>0</v>
      </c>
      <c r="AB212" s="900">
        <f t="shared" si="28"/>
        <v>0</v>
      </c>
      <c r="AD212" s="156">
        <f t="shared" si="29"/>
        <v>0</v>
      </c>
      <c r="AE212" s="152">
        <f t="shared" si="30"/>
        <v>0</v>
      </c>
      <c r="AF212" s="152">
        <f t="shared" si="31"/>
        <v>0</v>
      </c>
      <c r="AG212" s="157">
        <f t="shared" si="32"/>
        <v>0</v>
      </c>
    </row>
    <row r="213" spans="1:33" x14ac:dyDescent="0.25">
      <c r="A213" s="147" t="str">
        <f>IF(ISBLANK('A1'!B213),"",IF(ISBLANK('A1'!D213),'A1'!A213&amp;"-"&amp;'A1'!B213,'A1'!A213&amp;"-"&amp;'A1'!B213&amp;"; "&amp;'A1'!D213))</f>
        <v/>
      </c>
      <c r="B213" s="978" t="str">
        <f>IF(ISBLANK('A1'!G213),"",'A1'!G213)</f>
        <v/>
      </c>
      <c r="C213" s="975" t="str">
        <f>IF(ISBLANK('A1'!H213),"",'A1'!H213)</f>
        <v/>
      </c>
      <c r="D213" s="263" t="str">
        <f>IF(ISBLANK('A2'!P213),"",'A2'!P213)</f>
        <v/>
      </c>
      <c r="E213" s="201"/>
      <c r="F213" s="202"/>
      <c r="G213" s="202"/>
      <c r="H213" s="202"/>
      <c r="I213" s="202"/>
      <c r="J213" s="202"/>
      <c r="K213" s="204"/>
      <c r="L213" s="478"/>
      <c r="M213" s="205"/>
      <c r="N213" s="203"/>
      <c r="O213" s="203"/>
      <c r="P213" s="203"/>
      <c r="Q213" s="203"/>
      <c r="R213" s="204"/>
      <c r="S213" s="202"/>
      <c r="T213" s="202"/>
      <c r="U213" s="202"/>
      <c r="V213" s="202"/>
      <c r="W213" s="205"/>
      <c r="Y213" s="156">
        <f t="shared" si="25"/>
        <v>0</v>
      </c>
      <c r="Z213" s="152">
        <f t="shared" si="26"/>
        <v>0</v>
      </c>
      <c r="AA213" s="152">
        <f t="shared" si="27"/>
        <v>0</v>
      </c>
      <c r="AB213" s="900">
        <f t="shared" si="28"/>
        <v>0</v>
      </c>
      <c r="AD213" s="156">
        <f t="shared" si="29"/>
        <v>0</v>
      </c>
      <c r="AE213" s="152">
        <f t="shared" si="30"/>
        <v>0</v>
      </c>
      <c r="AF213" s="152">
        <f t="shared" si="31"/>
        <v>0</v>
      </c>
      <c r="AG213" s="157">
        <f t="shared" si="32"/>
        <v>0</v>
      </c>
    </row>
    <row r="214" spans="1:33" x14ac:dyDescent="0.25">
      <c r="A214" s="147" t="str">
        <f>IF(ISBLANK('A1'!B214),"",IF(ISBLANK('A1'!D214),'A1'!A214&amp;"-"&amp;'A1'!B214,'A1'!A214&amp;"-"&amp;'A1'!B214&amp;"; "&amp;'A1'!D214))</f>
        <v/>
      </c>
      <c r="B214" s="978" t="str">
        <f>IF(ISBLANK('A1'!G214),"",'A1'!G214)</f>
        <v/>
      </c>
      <c r="C214" s="975" t="str">
        <f>IF(ISBLANK('A1'!H214),"",'A1'!H214)</f>
        <v/>
      </c>
      <c r="D214" s="263" t="str">
        <f>IF(ISBLANK('A2'!P214),"",'A2'!P214)</f>
        <v/>
      </c>
      <c r="E214" s="201"/>
      <c r="F214" s="202"/>
      <c r="G214" s="202"/>
      <c r="H214" s="202"/>
      <c r="I214" s="202"/>
      <c r="J214" s="202"/>
      <c r="K214" s="204"/>
      <c r="L214" s="478"/>
      <c r="M214" s="205"/>
      <c r="N214" s="203"/>
      <c r="O214" s="203"/>
      <c r="P214" s="203"/>
      <c r="Q214" s="203"/>
      <c r="R214" s="204"/>
      <c r="S214" s="202"/>
      <c r="T214" s="202"/>
      <c r="U214" s="202"/>
      <c r="V214" s="202"/>
      <c r="W214" s="205"/>
      <c r="Y214" s="156">
        <f t="shared" si="25"/>
        <v>0</v>
      </c>
      <c r="Z214" s="152">
        <f t="shared" si="26"/>
        <v>0</v>
      </c>
      <c r="AA214" s="152">
        <f t="shared" si="27"/>
        <v>0</v>
      </c>
      <c r="AB214" s="900">
        <f t="shared" si="28"/>
        <v>0</v>
      </c>
      <c r="AD214" s="156">
        <f t="shared" si="29"/>
        <v>0</v>
      </c>
      <c r="AE214" s="152">
        <f t="shared" si="30"/>
        <v>0</v>
      </c>
      <c r="AF214" s="152">
        <f t="shared" si="31"/>
        <v>0</v>
      </c>
      <c r="AG214" s="157">
        <f t="shared" si="32"/>
        <v>0</v>
      </c>
    </row>
    <row r="215" spans="1:33" x14ac:dyDescent="0.25">
      <c r="A215" s="147" t="str">
        <f>IF(ISBLANK('A1'!B215),"",IF(ISBLANK('A1'!D215),'A1'!A215&amp;"-"&amp;'A1'!B215,'A1'!A215&amp;"-"&amp;'A1'!B215&amp;"; "&amp;'A1'!D215))</f>
        <v/>
      </c>
      <c r="B215" s="978" t="str">
        <f>IF(ISBLANK('A1'!G215),"",'A1'!G215)</f>
        <v/>
      </c>
      <c r="C215" s="975" t="str">
        <f>IF(ISBLANK('A1'!H215),"",'A1'!H215)</f>
        <v/>
      </c>
      <c r="D215" s="263" t="str">
        <f>IF(ISBLANK('A2'!P215),"",'A2'!P215)</f>
        <v/>
      </c>
      <c r="E215" s="201"/>
      <c r="F215" s="202"/>
      <c r="G215" s="202"/>
      <c r="H215" s="202"/>
      <c r="I215" s="202"/>
      <c r="J215" s="202"/>
      <c r="K215" s="204"/>
      <c r="L215" s="478"/>
      <c r="M215" s="205"/>
      <c r="N215" s="203"/>
      <c r="O215" s="203"/>
      <c r="P215" s="203"/>
      <c r="Q215" s="203"/>
      <c r="R215" s="204"/>
      <c r="S215" s="202"/>
      <c r="T215" s="202"/>
      <c r="U215" s="202"/>
      <c r="V215" s="202"/>
      <c r="W215" s="205"/>
      <c r="Y215" s="156">
        <f t="shared" si="25"/>
        <v>0</v>
      </c>
      <c r="Z215" s="152">
        <f t="shared" si="26"/>
        <v>0</v>
      </c>
      <c r="AA215" s="152">
        <f t="shared" si="27"/>
        <v>0</v>
      </c>
      <c r="AB215" s="900">
        <f t="shared" si="28"/>
        <v>0</v>
      </c>
      <c r="AD215" s="156">
        <f t="shared" si="29"/>
        <v>0</v>
      </c>
      <c r="AE215" s="152">
        <f t="shared" si="30"/>
        <v>0</v>
      </c>
      <c r="AF215" s="152">
        <f t="shared" si="31"/>
        <v>0</v>
      </c>
      <c r="AG215" s="157">
        <f t="shared" si="32"/>
        <v>0</v>
      </c>
    </row>
    <row r="216" spans="1:33" x14ac:dyDescent="0.25">
      <c r="A216" s="147" t="str">
        <f>IF(ISBLANK('A1'!B216),"",IF(ISBLANK('A1'!D216),'A1'!A216&amp;"-"&amp;'A1'!B216,'A1'!A216&amp;"-"&amp;'A1'!B216&amp;"; "&amp;'A1'!D216))</f>
        <v/>
      </c>
      <c r="B216" s="978" t="str">
        <f>IF(ISBLANK('A1'!G216),"",'A1'!G216)</f>
        <v/>
      </c>
      <c r="C216" s="975" t="str">
        <f>IF(ISBLANK('A1'!H216),"",'A1'!H216)</f>
        <v/>
      </c>
      <c r="D216" s="263" t="str">
        <f>IF(ISBLANK('A2'!P216),"",'A2'!P216)</f>
        <v/>
      </c>
      <c r="E216" s="201"/>
      <c r="F216" s="202"/>
      <c r="G216" s="202"/>
      <c r="H216" s="202"/>
      <c r="I216" s="202"/>
      <c r="J216" s="202"/>
      <c r="K216" s="204"/>
      <c r="L216" s="478"/>
      <c r="M216" s="205"/>
      <c r="N216" s="203"/>
      <c r="O216" s="203"/>
      <c r="P216" s="203"/>
      <c r="Q216" s="203"/>
      <c r="R216" s="204"/>
      <c r="S216" s="202"/>
      <c r="T216" s="202"/>
      <c r="U216" s="202"/>
      <c r="V216" s="202"/>
      <c r="W216" s="205"/>
      <c r="Y216" s="156">
        <f t="shared" si="25"/>
        <v>0</v>
      </c>
      <c r="Z216" s="152">
        <f t="shared" si="26"/>
        <v>0</v>
      </c>
      <c r="AA216" s="152">
        <f t="shared" si="27"/>
        <v>0</v>
      </c>
      <c r="AB216" s="900">
        <f t="shared" si="28"/>
        <v>0</v>
      </c>
      <c r="AD216" s="156">
        <f t="shared" si="29"/>
        <v>0</v>
      </c>
      <c r="AE216" s="152">
        <f t="shared" si="30"/>
        <v>0</v>
      </c>
      <c r="AF216" s="152">
        <f t="shared" si="31"/>
        <v>0</v>
      </c>
      <c r="AG216" s="157">
        <f t="shared" si="32"/>
        <v>0</v>
      </c>
    </row>
    <row r="217" spans="1:33" x14ac:dyDescent="0.25">
      <c r="A217" s="147" t="str">
        <f>IF(ISBLANK('A1'!B217),"",IF(ISBLANK('A1'!D217),'A1'!A217&amp;"-"&amp;'A1'!B217,'A1'!A217&amp;"-"&amp;'A1'!B217&amp;"; "&amp;'A1'!D217))</f>
        <v/>
      </c>
      <c r="B217" s="978" t="str">
        <f>IF(ISBLANK('A1'!G217),"",'A1'!G217)</f>
        <v/>
      </c>
      <c r="C217" s="975" t="str">
        <f>IF(ISBLANK('A1'!H217),"",'A1'!H217)</f>
        <v/>
      </c>
      <c r="D217" s="263" t="str">
        <f>IF(ISBLANK('A2'!P217),"",'A2'!P217)</f>
        <v/>
      </c>
      <c r="E217" s="201"/>
      <c r="F217" s="202"/>
      <c r="G217" s="202"/>
      <c r="H217" s="202"/>
      <c r="I217" s="202"/>
      <c r="J217" s="202"/>
      <c r="K217" s="204"/>
      <c r="L217" s="478"/>
      <c r="M217" s="205"/>
      <c r="N217" s="203"/>
      <c r="O217" s="203"/>
      <c r="P217" s="203"/>
      <c r="Q217" s="203"/>
      <c r="R217" s="204"/>
      <c r="S217" s="202"/>
      <c r="T217" s="202"/>
      <c r="U217" s="202"/>
      <c r="V217" s="202"/>
      <c r="W217" s="205"/>
      <c r="Y217" s="156">
        <f t="shared" si="25"/>
        <v>0</v>
      </c>
      <c r="Z217" s="152">
        <f t="shared" si="26"/>
        <v>0</v>
      </c>
      <c r="AA217" s="152">
        <f t="shared" si="27"/>
        <v>0</v>
      </c>
      <c r="AB217" s="900">
        <f t="shared" si="28"/>
        <v>0</v>
      </c>
      <c r="AD217" s="156">
        <f t="shared" si="29"/>
        <v>0</v>
      </c>
      <c r="AE217" s="152">
        <f t="shared" si="30"/>
        <v>0</v>
      </c>
      <c r="AF217" s="152">
        <f t="shared" si="31"/>
        <v>0</v>
      </c>
      <c r="AG217" s="157">
        <f t="shared" si="32"/>
        <v>0</v>
      </c>
    </row>
    <row r="218" spans="1:33" x14ac:dyDescent="0.25">
      <c r="A218" s="147" t="str">
        <f>IF(ISBLANK('A1'!B218),"",IF(ISBLANK('A1'!D218),'A1'!A218&amp;"-"&amp;'A1'!B218,'A1'!A218&amp;"-"&amp;'A1'!B218&amp;"; "&amp;'A1'!D218))</f>
        <v/>
      </c>
      <c r="B218" s="978" t="str">
        <f>IF(ISBLANK('A1'!G218),"",'A1'!G218)</f>
        <v/>
      </c>
      <c r="C218" s="975" t="str">
        <f>IF(ISBLANK('A1'!H218),"",'A1'!H218)</f>
        <v/>
      </c>
      <c r="D218" s="263" t="str">
        <f>IF(ISBLANK('A2'!P218),"",'A2'!P218)</f>
        <v/>
      </c>
      <c r="E218" s="201"/>
      <c r="F218" s="202"/>
      <c r="G218" s="202"/>
      <c r="H218" s="202"/>
      <c r="I218" s="202"/>
      <c r="J218" s="202"/>
      <c r="K218" s="204"/>
      <c r="L218" s="478"/>
      <c r="M218" s="205"/>
      <c r="N218" s="203"/>
      <c r="O218" s="203"/>
      <c r="P218" s="203"/>
      <c r="Q218" s="203"/>
      <c r="R218" s="204"/>
      <c r="S218" s="202"/>
      <c r="T218" s="202"/>
      <c r="U218" s="202"/>
      <c r="V218" s="202"/>
      <c r="W218" s="205"/>
      <c r="Y218" s="156">
        <f t="shared" si="25"/>
        <v>0</v>
      </c>
      <c r="Z218" s="152">
        <f t="shared" si="26"/>
        <v>0</v>
      </c>
      <c r="AA218" s="152">
        <f t="shared" si="27"/>
        <v>0</v>
      </c>
      <c r="AB218" s="900">
        <f t="shared" si="28"/>
        <v>0</v>
      </c>
      <c r="AD218" s="156">
        <f t="shared" si="29"/>
        <v>0</v>
      </c>
      <c r="AE218" s="152">
        <f t="shared" si="30"/>
        <v>0</v>
      </c>
      <c r="AF218" s="152">
        <f t="shared" si="31"/>
        <v>0</v>
      </c>
      <c r="AG218" s="157">
        <f t="shared" si="32"/>
        <v>0</v>
      </c>
    </row>
    <row r="219" spans="1:33" x14ac:dyDescent="0.25">
      <c r="A219" s="147" t="str">
        <f>IF(ISBLANK('A1'!B219),"",IF(ISBLANK('A1'!D219),'A1'!A219&amp;"-"&amp;'A1'!B219,'A1'!A219&amp;"-"&amp;'A1'!B219&amp;"; "&amp;'A1'!D219))</f>
        <v/>
      </c>
      <c r="B219" s="978" t="str">
        <f>IF(ISBLANK('A1'!G219),"",'A1'!G219)</f>
        <v/>
      </c>
      <c r="C219" s="975" t="str">
        <f>IF(ISBLANK('A1'!H219),"",'A1'!H219)</f>
        <v/>
      </c>
      <c r="D219" s="263" t="str">
        <f>IF(ISBLANK('A2'!P219),"",'A2'!P219)</f>
        <v/>
      </c>
      <c r="E219" s="201"/>
      <c r="F219" s="202"/>
      <c r="G219" s="202"/>
      <c r="H219" s="202"/>
      <c r="I219" s="202"/>
      <c r="J219" s="202"/>
      <c r="K219" s="204"/>
      <c r="L219" s="478"/>
      <c r="M219" s="205"/>
      <c r="N219" s="203"/>
      <c r="O219" s="203"/>
      <c r="P219" s="203"/>
      <c r="Q219" s="203"/>
      <c r="R219" s="204"/>
      <c r="S219" s="202"/>
      <c r="T219" s="202"/>
      <c r="U219" s="202"/>
      <c r="V219" s="202"/>
      <c r="W219" s="205"/>
      <c r="Y219" s="156">
        <f t="shared" si="25"/>
        <v>0</v>
      </c>
      <c r="Z219" s="152">
        <f t="shared" si="26"/>
        <v>0</v>
      </c>
      <c r="AA219" s="152">
        <f t="shared" si="27"/>
        <v>0</v>
      </c>
      <c r="AB219" s="900">
        <f t="shared" si="28"/>
        <v>0</v>
      </c>
      <c r="AD219" s="156">
        <f t="shared" si="29"/>
        <v>0</v>
      </c>
      <c r="AE219" s="152">
        <f t="shared" si="30"/>
        <v>0</v>
      </c>
      <c r="AF219" s="152">
        <f t="shared" si="31"/>
        <v>0</v>
      </c>
      <c r="AG219" s="157">
        <f t="shared" si="32"/>
        <v>0</v>
      </c>
    </row>
    <row r="220" spans="1:33" x14ac:dyDescent="0.25">
      <c r="A220" s="147" t="str">
        <f>IF(ISBLANK('A1'!B220),"",IF(ISBLANK('A1'!D220),'A1'!A220&amp;"-"&amp;'A1'!B220,'A1'!A220&amp;"-"&amp;'A1'!B220&amp;"; "&amp;'A1'!D220))</f>
        <v/>
      </c>
      <c r="B220" s="978" t="str">
        <f>IF(ISBLANK('A1'!G220),"",'A1'!G220)</f>
        <v/>
      </c>
      <c r="C220" s="975" t="str">
        <f>IF(ISBLANK('A1'!H220),"",'A1'!H220)</f>
        <v/>
      </c>
      <c r="D220" s="263" t="str">
        <f>IF(ISBLANK('A2'!P220),"",'A2'!P220)</f>
        <v/>
      </c>
      <c r="E220" s="201"/>
      <c r="F220" s="202"/>
      <c r="G220" s="202"/>
      <c r="H220" s="202"/>
      <c r="I220" s="202"/>
      <c r="J220" s="202"/>
      <c r="K220" s="204"/>
      <c r="L220" s="478"/>
      <c r="M220" s="205"/>
      <c r="N220" s="203"/>
      <c r="O220" s="203"/>
      <c r="P220" s="203"/>
      <c r="Q220" s="203"/>
      <c r="R220" s="204"/>
      <c r="S220" s="202"/>
      <c r="T220" s="202"/>
      <c r="U220" s="202"/>
      <c r="V220" s="202"/>
      <c r="W220" s="205"/>
      <c r="Y220" s="156">
        <f t="shared" si="25"/>
        <v>0</v>
      </c>
      <c r="Z220" s="152">
        <f t="shared" si="26"/>
        <v>0</v>
      </c>
      <c r="AA220" s="152">
        <f t="shared" si="27"/>
        <v>0</v>
      </c>
      <c r="AB220" s="900">
        <f t="shared" si="28"/>
        <v>0</v>
      </c>
      <c r="AD220" s="156">
        <f t="shared" si="29"/>
        <v>0</v>
      </c>
      <c r="AE220" s="152">
        <f t="shared" si="30"/>
        <v>0</v>
      </c>
      <c r="AF220" s="152">
        <f t="shared" si="31"/>
        <v>0</v>
      </c>
      <c r="AG220" s="157">
        <f t="shared" si="32"/>
        <v>0</v>
      </c>
    </row>
    <row r="221" spans="1:33" x14ac:dyDescent="0.25">
      <c r="A221" s="147" t="str">
        <f>IF(ISBLANK('A1'!B221),"",IF(ISBLANK('A1'!D221),'A1'!A221&amp;"-"&amp;'A1'!B221,'A1'!A221&amp;"-"&amp;'A1'!B221&amp;"; "&amp;'A1'!D221))</f>
        <v/>
      </c>
      <c r="B221" s="978" t="str">
        <f>IF(ISBLANK('A1'!G221),"",'A1'!G221)</f>
        <v/>
      </c>
      <c r="C221" s="975" t="str">
        <f>IF(ISBLANK('A1'!H221),"",'A1'!H221)</f>
        <v/>
      </c>
      <c r="D221" s="263" t="str">
        <f>IF(ISBLANK('A2'!P221),"",'A2'!P221)</f>
        <v/>
      </c>
      <c r="E221" s="201"/>
      <c r="F221" s="202"/>
      <c r="G221" s="202"/>
      <c r="H221" s="202"/>
      <c r="I221" s="202"/>
      <c r="J221" s="202"/>
      <c r="K221" s="204"/>
      <c r="L221" s="478"/>
      <c r="M221" s="205"/>
      <c r="N221" s="203"/>
      <c r="O221" s="203"/>
      <c r="P221" s="203"/>
      <c r="Q221" s="203"/>
      <c r="R221" s="204"/>
      <c r="S221" s="202"/>
      <c r="T221" s="202"/>
      <c r="U221" s="202"/>
      <c r="V221" s="202"/>
      <c r="W221" s="205"/>
      <c r="Y221" s="156">
        <f t="shared" si="25"/>
        <v>0</v>
      </c>
      <c r="Z221" s="152">
        <f t="shared" si="26"/>
        <v>0</v>
      </c>
      <c r="AA221" s="152">
        <f t="shared" si="27"/>
        <v>0</v>
      </c>
      <c r="AB221" s="900">
        <f t="shared" si="28"/>
        <v>0</v>
      </c>
      <c r="AD221" s="156">
        <f t="shared" si="29"/>
        <v>0</v>
      </c>
      <c r="AE221" s="152">
        <f t="shared" si="30"/>
        <v>0</v>
      </c>
      <c r="AF221" s="152">
        <f t="shared" si="31"/>
        <v>0</v>
      </c>
      <c r="AG221" s="157">
        <f t="shared" si="32"/>
        <v>0</v>
      </c>
    </row>
    <row r="222" spans="1:33" x14ac:dyDescent="0.25">
      <c r="A222" s="147" t="str">
        <f>IF(ISBLANK('A1'!B222),"",IF(ISBLANK('A1'!D222),'A1'!A222&amp;"-"&amp;'A1'!B222,'A1'!A222&amp;"-"&amp;'A1'!B222&amp;"; "&amp;'A1'!D222))</f>
        <v/>
      </c>
      <c r="B222" s="978" t="str">
        <f>IF(ISBLANK('A1'!G222),"",'A1'!G222)</f>
        <v/>
      </c>
      <c r="C222" s="975" t="str">
        <f>IF(ISBLANK('A1'!H222),"",'A1'!H222)</f>
        <v/>
      </c>
      <c r="D222" s="263" t="str">
        <f>IF(ISBLANK('A2'!P222),"",'A2'!P222)</f>
        <v/>
      </c>
      <c r="E222" s="201"/>
      <c r="F222" s="202"/>
      <c r="G222" s="202"/>
      <c r="H222" s="202"/>
      <c r="I222" s="202"/>
      <c r="J222" s="202"/>
      <c r="K222" s="204"/>
      <c r="L222" s="478"/>
      <c r="M222" s="205"/>
      <c r="N222" s="203"/>
      <c r="O222" s="203"/>
      <c r="P222" s="203"/>
      <c r="Q222" s="203"/>
      <c r="R222" s="204"/>
      <c r="S222" s="202"/>
      <c r="T222" s="202"/>
      <c r="U222" s="202"/>
      <c r="V222" s="202"/>
      <c r="W222" s="205"/>
      <c r="Y222" s="156">
        <f t="shared" si="25"/>
        <v>0</v>
      </c>
      <c r="Z222" s="152">
        <f t="shared" si="26"/>
        <v>0</v>
      </c>
      <c r="AA222" s="152">
        <f t="shared" si="27"/>
        <v>0</v>
      </c>
      <c r="AB222" s="900">
        <f t="shared" si="28"/>
        <v>0</v>
      </c>
      <c r="AD222" s="156">
        <f t="shared" si="29"/>
        <v>0</v>
      </c>
      <c r="AE222" s="152">
        <f t="shared" si="30"/>
        <v>0</v>
      </c>
      <c r="AF222" s="152">
        <f t="shared" si="31"/>
        <v>0</v>
      </c>
      <c r="AG222" s="157">
        <f t="shared" si="32"/>
        <v>0</v>
      </c>
    </row>
    <row r="223" spans="1:33" x14ac:dyDescent="0.25">
      <c r="A223" s="147" t="str">
        <f>IF(ISBLANK('A1'!B223),"",IF(ISBLANK('A1'!D223),'A1'!A223&amp;"-"&amp;'A1'!B223,'A1'!A223&amp;"-"&amp;'A1'!B223&amp;"; "&amp;'A1'!D223))</f>
        <v/>
      </c>
      <c r="B223" s="978" t="str">
        <f>IF(ISBLANK('A1'!G223),"",'A1'!G223)</f>
        <v/>
      </c>
      <c r="C223" s="975" t="str">
        <f>IF(ISBLANK('A1'!H223),"",'A1'!H223)</f>
        <v/>
      </c>
      <c r="D223" s="263" t="str">
        <f>IF(ISBLANK('A2'!P223),"",'A2'!P223)</f>
        <v/>
      </c>
      <c r="E223" s="201"/>
      <c r="F223" s="202"/>
      <c r="G223" s="202"/>
      <c r="H223" s="202"/>
      <c r="I223" s="202"/>
      <c r="J223" s="202"/>
      <c r="K223" s="204"/>
      <c r="L223" s="478"/>
      <c r="M223" s="205"/>
      <c r="N223" s="203"/>
      <c r="O223" s="203"/>
      <c r="P223" s="203"/>
      <c r="Q223" s="203"/>
      <c r="R223" s="204"/>
      <c r="S223" s="202"/>
      <c r="T223" s="202"/>
      <c r="U223" s="202"/>
      <c r="V223" s="202"/>
      <c r="W223" s="205"/>
      <c r="Y223" s="156">
        <f t="shared" si="25"/>
        <v>0</v>
      </c>
      <c r="Z223" s="152">
        <f t="shared" si="26"/>
        <v>0</v>
      </c>
      <c r="AA223" s="152">
        <f t="shared" si="27"/>
        <v>0</v>
      </c>
      <c r="AB223" s="900">
        <f t="shared" si="28"/>
        <v>0</v>
      </c>
      <c r="AD223" s="156">
        <f t="shared" si="29"/>
        <v>0</v>
      </c>
      <c r="AE223" s="152">
        <f t="shared" si="30"/>
        <v>0</v>
      </c>
      <c r="AF223" s="152">
        <f t="shared" si="31"/>
        <v>0</v>
      </c>
      <c r="AG223" s="157">
        <f t="shared" si="32"/>
        <v>0</v>
      </c>
    </row>
    <row r="224" spans="1:33" x14ac:dyDescent="0.25">
      <c r="A224" s="147" t="str">
        <f>IF(ISBLANK('A1'!B224),"",IF(ISBLANK('A1'!D224),'A1'!A224&amp;"-"&amp;'A1'!B224,'A1'!A224&amp;"-"&amp;'A1'!B224&amp;"; "&amp;'A1'!D224))</f>
        <v/>
      </c>
      <c r="B224" s="978" t="str">
        <f>IF(ISBLANK('A1'!G224),"",'A1'!G224)</f>
        <v/>
      </c>
      <c r="C224" s="975" t="str">
        <f>IF(ISBLANK('A1'!H224),"",'A1'!H224)</f>
        <v/>
      </c>
      <c r="D224" s="263" t="str">
        <f>IF(ISBLANK('A2'!P224),"",'A2'!P224)</f>
        <v/>
      </c>
      <c r="E224" s="201"/>
      <c r="F224" s="202"/>
      <c r="G224" s="202"/>
      <c r="H224" s="202"/>
      <c r="I224" s="202"/>
      <c r="J224" s="202"/>
      <c r="K224" s="204"/>
      <c r="L224" s="478"/>
      <c r="M224" s="205"/>
      <c r="N224" s="203"/>
      <c r="O224" s="203"/>
      <c r="P224" s="203"/>
      <c r="Q224" s="203"/>
      <c r="R224" s="204"/>
      <c r="S224" s="202"/>
      <c r="T224" s="202"/>
      <c r="U224" s="202"/>
      <c r="V224" s="202"/>
      <c r="W224" s="205"/>
      <c r="Y224" s="156">
        <f t="shared" si="25"/>
        <v>0</v>
      </c>
      <c r="Z224" s="152">
        <f t="shared" si="26"/>
        <v>0</v>
      </c>
      <c r="AA224" s="152">
        <f t="shared" si="27"/>
        <v>0</v>
      </c>
      <c r="AB224" s="900">
        <f t="shared" si="28"/>
        <v>0</v>
      </c>
      <c r="AD224" s="156">
        <f t="shared" si="29"/>
        <v>0</v>
      </c>
      <c r="AE224" s="152">
        <f t="shared" si="30"/>
        <v>0</v>
      </c>
      <c r="AF224" s="152">
        <f t="shared" si="31"/>
        <v>0</v>
      </c>
      <c r="AG224" s="157">
        <f t="shared" si="32"/>
        <v>0</v>
      </c>
    </row>
    <row r="225" spans="1:33" x14ac:dyDescent="0.25">
      <c r="A225" s="147" t="str">
        <f>IF(ISBLANK('A1'!B225),"",IF(ISBLANK('A1'!D225),'A1'!A225&amp;"-"&amp;'A1'!B225,'A1'!A225&amp;"-"&amp;'A1'!B225&amp;"; "&amp;'A1'!D225))</f>
        <v/>
      </c>
      <c r="B225" s="978" t="str">
        <f>IF(ISBLANK('A1'!G225),"",'A1'!G225)</f>
        <v/>
      </c>
      <c r="C225" s="975" t="str">
        <f>IF(ISBLANK('A1'!H225),"",'A1'!H225)</f>
        <v/>
      </c>
      <c r="D225" s="263" t="str">
        <f>IF(ISBLANK('A2'!P225),"",'A2'!P225)</f>
        <v/>
      </c>
      <c r="E225" s="201"/>
      <c r="F225" s="202"/>
      <c r="G225" s="202"/>
      <c r="H225" s="202"/>
      <c r="I225" s="202"/>
      <c r="J225" s="202"/>
      <c r="K225" s="204"/>
      <c r="L225" s="478"/>
      <c r="M225" s="205"/>
      <c r="N225" s="203"/>
      <c r="O225" s="203"/>
      <c r="P225" s="203"/>
      <c r="Q225" s="203"/>
      <c r="R225" s="204"/>
      <c r="S225" s="202"/>
      <c r="T225" s="202"/>
      <c r="U225" s="202"/>
      <c r="V225" s="202"/>
      <c r="W225" s="205"/>
      <c r="Y225" s="156">
        <f t="shared" si="25"/>
        <v>0</v>
      </c>
      <c r="Z225" s="152">
        <f t="shared" si="26"/>
        <v>0</v>
      </c>
      <c r="AA225" s="152">
        <f t="shared" si="27"/>
        <v>0</v>
      </c>
      <c r="AB225" s="900">
        <f t="shared" si="28"/>
        <v>0</v>
      </c>
      <c r="AD225" s="156">
        <f t="shared" si="29"/>
        <v>0</v>
      </c>
      <c r="AE225" s="152">
        <f t="shared" si="30"/>
        <v>0</v>
      </c>
      <c r="AF225" s="152">
        <f t="shared" si="31"/>
        <v>0</v>
      </c>
      <c r="AG225" s="157">
        <f t="shared" si="32"/>
        <v>0</v>
      </c>
    </row>
    <row r="226" spans="1:33" x14ac:dyDescent="0.25">
      <c r="A226" s="147" t="str">
        <f>IF(ISBLANK('A1'!B226),"",IF(ISBLANK('A1'!D226),'A1'!A226&amp;"-"&amp;'A1'!B226,'A1'!A226&amp;"-"&amp;'A1'!B226&amp;"; "&amp;'A1'!D226))</f>
        <v/>
      </c>
      <c r="B226" s="978" t="str">
        <f>IF(ISBLANK('A1'!G226),"",'A1'!G226)</f>
        <v/>
      </c>
      <c r="C226" s="975" t="str">
        <f>IF(ISBLANK('A1'!H226),"",'A1'!H226)</f>
        <v/>
      </c>
      <c r="D226" s="263" t="str">
        <f>IF(ISBLANK('A2'!P226),"",'A2'!P226)</f>
        <v/>
      </c>
      <c r="E226" s="201"/>
      <c r="F226" s="202"/>
      <c r="G226" s="202"/>
      <c r="H226" s="202"/>
      <c r="I226" s="202"/>
      <c r="J226" s="202"/>
      <c r="K226" s="204"/>
      <c r="L226" s="478"/>
      <c r="M226" s="205"/>
      <c r="N226" s="203"/>
      <c r="O226" s="203"/>
      <c r="P226" s="203"/>
      <c r="Q226" s="203"/>
      <c r="R226" s="204"/>
      <c r="S226" s="202"/>
      <c r="T226" s="202"/>
      <c r="U226" s="202"/>
      <c r="V226" s="202"/>
      <c r="W226" s="205"/>
      <c r="Y226" s="156">
        <f t="shared" si="25"/>
        <v>0</v>
      </c>
      <c r="Z226" s="152">
        <f t="shared" si="26"/>
        <v>0</v>
      </c>
      <c r="AA226" s="152">
        <f t="shared" si="27"/>
        <v>0</v>
      </c>
      <c r="AB226" s="900">
        <f t="shared" si="28"/>
        <v>0</v>
      </c>
      <c r="AD226" s="156">
        <f t="shared" si="29"/>
        <v>0</v>
      </c>
      <c r="AE226" s="152">
        <f t="shared" si="30"/>
        <v>0</v>
      </c>
      <c r="AF226" s="152">
        <f t="shared" si="31"/>
        <v>0</v>
      </c>
      <c r="AG226" s="157">
        <f t="shared" si="32"/>
        <v>0</v>
      </c>
    </row>
    <row r="227" spans="1:33" x14ac:dyDescent="0.25">
      <c r="A227" s="147" t="str">
        <f>IF(ISBLANK('A1'!B227),"",IF(ISBLANK('A1'!D227),'A1'!A227&amp;"-"&amp;'A1'!B227,'A1'!A227&amp;"-"&amp;'A1'!B227&amp;"; "&amp;'A1'!D227))</f>
        <v/>
      </c>
      <c r="B227" s="978" t="str">
        <f>IF(ISBLANK('A1'!G227),"",'A1'!G227)</f>
        <v/>
      </c>
      <c r="C227" s="975" t="str">
        <f>IF(ISBLANK('A1'!H227),"",'A1'!H227)</f>
        <v/>
      </c>
      <c r="D227" s="263" t="str">
        <f>IF(ISBLANK('A2'!P227),"",'A2'!P227)</f>
        <v/>
      </c>
      <c r="E227" s="201"/>
      <c r="F227" s="202"/>
      <c r="G227" s="202"/>
      <c r="H227" s="202"/>
      <c r="I227" s="202"/>
      <c r="J227" s="202"/>
      <c r="K227" s="204"/>
      <c r="L227" s="478"/>
      <c r="M227" s="205"/>
      <c r="N227" s="203"/>
      <c r="O227" s="203"/>
      <c r="P227" s="203"/>
      <c r="Q227" s="203"/>
      <c r="R227" s="204"/>
      <c r="S227" s="202"/>
      <c r="T227" s="202"/>
      <c r="U227" s="202"/>
      <c r="V227" s="202"/>
      <c r="W227" s="205"/>
      <c r="Y227" s="156">
        <f t="shared" si="25"/>
        <v>0</v>
      </c>
      <c r="Z227" s="152">
        <f t="shared" si="26"/>
        <v>0</v>
      </c>
      <c r="AA227" s="152">
        <f t="shared" si="27"/>
        <v>0</v>
      </c>
      <c r="AB227" s="900">
        <f t="shared" si="28"/>
        <v>0</v>
      </c>
      <c r="AD227" s="156">
        <f t="shared" si="29"/>
        <v>0</v>
      </c>
      <c r="AE227" s="152">
        <f t="shared" si="30"/>
        <v>0</v>
      </c>
      <c r="AF227" s="152">
        <f t="shared" si="31"/>
        <v>0</v>
      </c>
      <c r="AG227" s="157">
        <f t="shared" si="32"/>
        <v>0</v>
      </c>
    </row>
    <row r="228" spans="1:33" x14ac:dyDescent="0.25">
      <c r="A228" s="147" t="str">
        <f>IF(ISBLANK('A1'!B228),"",IF(ISBLANK('A1'!D228),'A1'!A228&amp;"-"&amp;'A1'!B228,'A1'!A228&amp;"-"&amp;'A1'!B228&amp;"; "&amp;'A1'!D228))</f>
        <v/>
      </c>
      <c r="B228" s="978" t="str">
        <f>IF(ISBLANK('A1'!G228),"",'A1'!G228)</f>
        <v/>
      </c>
      <c r="C228" s="975" t="str">
        <f>IF(ISBLANK('A1'!H228),"",'A1'!H228)</f>
        <v/>
      </c>
      <c r="D228" s="263" t="str">
        <f>IF(ISBLANK('A2'!P228),"",'A2'!P228)</f>
        <v/>
      </c>
      <c r="E228" s="201"/>
      <c r="F228" s="202"/>
      <c r="G228" s="202"/>
      <c r="H228" s="202"/>
      <c r="I228" s="202"/>
      <c r="J228" s="202"/>
      <c r="K228" s="204"/>
      <c r="L228" s="478"/>
      <c r="M228" s="205"/>
      <c r="N228" s="203"/>
      <c r="O228" s="203"/>
      <c r="P228" s="203"/>
      <c r="Q228" s="203"/>
      <c r="R228" s="204"/>
      <c r="S228" s="202"/>
      <c r="T228" s="202"/>
      <c r="U228" s="202"/>
      <c r="V228" s="202"/>
      <c r="W228" s="205"/>
      <c r="Y228" s="156">
        <f t="shared" si="25"/>
        <v>0</v>
      </c>
      <c r="Z228" s="152">
        <f t="shared" si="26"/>
        <v>0</v>
      </c>
      <c r="AA228" s="152">
        <f t="shared" si="27"/>
        <v>0</v>
      </c>
      <c r="AB228" s="900">
        <f t="shared" si="28"/>
        <v>0</v>
      </c>
      <c r="AD228" s="156">
        <f t="shared" si="29"/>
        <v>0</v>
      </c>
      <c r="AE228" s="152">
        <f t="shared" si="30"/>
        <v>0</v>
      </c>
      <c r="AF228" s="152">
        <f t="shared" si="31"/>
        <v>0</v>
      </c>
      <c r="AG228" s="157">
        <f t="shared" si="32"/>
        <v>0</v>
      </c>
    </row>
    <row r="229" spans="1:33" x14ac:dyDescent="0.25">
      <c r="A229" s="147" t="str">
        <f>IF(ISBLANK('A1'!B229),"",IF(ISBLANK('A1'!D229),'A1'!A229&amp;"-"&amp;'A1'!B229,'A1'!A229&amp;"-"&amp;'A1'!B229&amp;"; "&amp;'A1'!D229))</f>
        <v/>
      </c>
      <c r="B229" s="978" t="str">
        <f>IF(ISBLANK('A1'!G229),"",'A1'!G229)</f>
        <v/>
      </c>
      <c r="C229" s="975" t="str">
        <f>IF(ISBLANK('A1'!H229),"",'A1'!H229)</f>
        <v/>
      </c>
      <c r="D229" s="263" t="str">
        <f>IF(ISBLANK('A2'!P229),"",'A2'!P229)</f>
        <v/>
      </c>
      <c r="E229" s="201"/>
      <c r="F229" s="202"/>
      <c r="G229" s="202"/>
      <c r="H229" s="202"/>
      <c r="I229" s="202"/>
      <c r="J229" s="202"/>
      <c r="K229" s="204"/>
      <c r="L229" s="478"/>
      <c r="M229" s="205"/>
      <c r="N229" s="203"/>
      <c r="O229" s="203"/>
      <c r="P229" s="203"/>
      <c r="Q229" s="203"/>
      <c r="R229" s="204"/>
      <c r="S229" s="202"/>
      <c r="T229" s="202"/>
      <c r="U229" s="202"/>
      <c r="V229" s="202"/>
      <c r="W229" s="205"/>
      <c r="Y229" s="156">
        <f t="shared" si="25"/>
        <v>0</v>
      </c>
      <c r="Z229" s="152">
        <f t="shared" si="26"/>
        <v>0</v>
      </c>
      <c r="AA229" s="152">
        <f t="shared" si="27"/>
        <v>0</v>
      </c>
      <c r="AB229" s="900">
        <f t="shared" si="28"/>
        <v>0</v>
      </c>
      <c r="AD229" s="156">
        <f t="shared" si="29"/>
        <v>0</v>
      </c>
      <c r="AE229" s="152">
        <f t="shared" si="30"/>
        <v>0</v>
      </c>
      <c r="AF229" s="152">
        <f t="shared" si="31"/>
        <v>0</v>
      </c>
      <c r="AG229" s="157">
        <f t="shared" si="32"/>
        <v>0</v>
      </c>
    </row>
    <row r="230" spans="1:33" x14ac:dyDescent="0.25">
      <c r="A230" s="147" t="str">
        <f>IF(ISBLANK('A1'!B230),"",IF(ISBLANK('A1'!D230),'A1'!A230&amp;"-"&amp;'A1'!B230,'A1'!A230&amp;"-"&amp;'A1'!B230&amp;"; "&amp;'A1'!D230))</f>
        <v/>
      </c>
      <c r="B230" s="978" t="str">
        <f>IF(ISBLANK('A1'!G230),"",'A1'!G230)</f>
        <v/>
      </c>
      <c r="C230" s="975" t="str">
        <f>IF(ISBLANK('A1'!H230),"",'A1'!H230)</f>
        <v/>
      </c>
      <c r="D230" s="263" t="str">
        <f>IF(ISBLANK('A2'!P230),"",'A2'!P230)</f>
        <v/>
      </c>
      <c r="E230" s="201"/>
      <c r="F230" s="202"/>
      <c r="G230" s="202"/>
      <c r="H230" s="202"/>
      <c r="I230" s="202"/>
      <c r="J230" s="202"/>
      <c r="K230" s="204"/>
      <c r="L230" s="478"/>
      <c r="M230" s="205"/>
      <c r="N230" s="203"/>
      <c r="O230" s="203"/>
      <c r="P230" s="203"/>
      <c r="Q230" s="203"/>
      <c r="R230" s="204"/>
      <c r="S230" s="202"/>
      <c r="T230" s="202"/>
      <c r="U230" s="202"/>
      <c r="V230" s="202"/>
      <c r="W230" s="205"/>
      <c r="Y230" s="156">
        <f t="shared" si="25"/>
        <v>0</v>
      </c>
      <c r="Z230" s="152">
        <f t="shared" si="26"/>
        <v>0</v>
      </c>
      <c r="AA230" s="152">
        <f t="shared" si="27"/>
        <v>0</v>
      </c>
      <c r="AB230" s="900">
        <f t="shared" si="28"/>
        <v>0</v>
      </c>
      <c r="AD230" s="156">
        <f t="shared" si="29"/>
        <v>0</v>
      </c>
      <c r="AE230" s="152">
        <f t="shared" si="30"/>
        <v>0</v>
      </c>
      <c r="AF230" s="152">
        <f t="shared" si="31"/>
        <v>0</v>
      </c>
      <c r="AG230" s="157">
        <f t="shared" si="32"/>
        <v>0</v>
      </c>
    </row>
    <row r="231" spans="1:33" x14ac:dyDescent="0.25">
      <c r="A231" s="147" t="str">
        <f>IF(ISBLANK('A1'!B231),"",IF(ISBLANK('A1'!D231),'A1'!A231&amp;"-"&amp;'A1'!B231,'A1'!A231&amp;"-"&amp;'A1'!B231&amp;"; "&amp;'A1'!D231))</f>
        <v/>
      </c>
      <c r="B231" s="978" t="str">
        <f>IF(ISBLANK('A1'!G231),"",'A1'!G231)</f>
        <v/>
      </c>
      <c r="C231" s="975" t="str">
        <f>IF(ISBLANK('A1'!H231),"",'A1'!H231)</f>
        <v/>
      </c>
      <c r="D231" s="263" t="str">
        <f>IF(ISBLANK('A2'!P231),"",'A2'!P231)</f>
        <v/>
      </c>
      <c r="E231" s="201"/>
      <c r="F231" s="202"/>
      <c r="G231" s="202"/>
      <c r="H231" s="202"/>
      <c r="I231" s="202"/>
      <c r="J231" s="202"/>
      <c r="K231" s="204"/>
      <c r="L231" s="478"/>
      <c r="M231" s="205"/>
      <c r="N231" s="203"/>
      <c r="O231" s="203"/>
      <c r="P231" s="203"/>
      <c r="Q231" s="203"/>
      <c r="R231" s="204"/>
      <c r="S231" s="202"/>
      <c r="T231" s="202"/>
      <c r="U231" s="202"/>
      <c r="V231" s="202"/>
      <c r="W231" s="205"/>
      <c r="Y231" s="156">
        <f t="shared" si="25"/>
        <v>0</v>
      </c>
      <c r="Z231" s="152">
        <f t="shared" si="26"/>
        <v>0</v>
      </c>
      <c r="AA231" s="152">
        <f t="shared" si="27"/>
        <v>0</v>
      </c>
      <c r="AB231" s="900">
        <f t="shared" si="28"/>
        <v>0</v>
      </c>
      <c r="AD231" s="156">
        <f t="shared" si="29"/>
        <v>0</v>
      </c>
      <c r="AE231" s="152">
        <f t="shared" si="30"/>
        <v>0</v>
      </c>
      <c r="AF231" s="152">
        <f t="shared" si="31"/>
        <v>0</v>
      </c>
      <c r="AG231" s="157">
        <f t="shared" si="32"/>
        <v>0</v>
      </c>
    </row>
    <row r="232" spans="1:33" x14ac:dyDescent="0.25">
      <c r="A232" s="147" t="str">
        <f>IF(ISBLANK('A1'!B232),"",IF(ISBLANK('A1'!D232),'A1'!A232&amp;"-"&amp;'A1'!B232,'A1'!A232&amp;"-"&amp;'A1'!B232&amp;"; "&amp;'A1'!D232))</f>
        <v/>
      </c>
      <c r="B232" s="978" t="str">
        <f>IF(ISBLANK('A1'!G232),"",'A1'!G232)</f>
        <v/>
      </c>
      <c r="C232" s="975" t="str">
        <f>IF(ISBLANK('A1'!H232),"",'A1'!H232)</f>
        <v/>
      </c>
      <c r="D232" s="263" t="str">
        <f>IF(ISBLANK('A2'!P232),"",'A2'!P232)</f>
        <v/>
      </c>
      <c r="E232" s="201"/>
      <c r="F232" s="202"/>
      <c r="G232" s="202"/>
      <c r="H232" s="202"/>
      <c r="I232" s="202"/>
      <c r="J232" s="202"/>
      <c r="K232" s="204"/>
      <c r="L232" s="478"/>
      <c r="M232" s="205"/>
      <c r="N232" s="203"/>
      <c r="O232" s="203"/>
      <c r="P232" s="203"/>
      <c r="Q232" s="203"/>
      <c r="R232" s="204"/>
      <c r="S232" s="202"/>
      <c r="T232" s="202"/>
      <c r="U232" s="202"/>
      <c r="V232" s="202"/>
      <c r="W232" s="205"/>
      <c r="Y232" s="156">
        <f t="shared" si="25"/>
        <v>0</v>
      </c>
      <c r="Z232" s="152">
        <f t="shared" si="26"/>
        <v>0</v>
      </c>
      <c r="AA232" s="152">
        <f t="shared" si="27"/>
        <v>0</v>
      </c>
      <c r="AB232" s="900">
        <f t="shared" si="28"/>
        <v>0</v>
      </c>
      <c r="AD232" s="156">
        <f t="shared" si="29"/>
        <v>0</v>
      </c>
      <c r="AE232" s="152">
        <f t="shared" si="30"/>
        <v>0</v>
      </c>
      <c r="AF232" s="152">
        <f t="shared" si="31"/>
        <v>0</v>
      </c>
      <c r="AG232" s="157">
        <f t="shared" si="32"/>
        <v>0</v>
      </c>
    </row>
    <row r="233" spans="1:33" x14ac:dyDescent="0.25">
      <c r="A233" s="147" t="str">
        <f>IF(ISBLANK('A1'!B233),"",IF(ISBLANK('A1'!D233),'A1'!A233&amp;"-"&amp;'A1'!B233,'A1'!A233&amp;"-"&amp;'A1'!B233&amp;"; "&amp;'A1'!D233))</f>
        <v/>
      </c>
      <c r="B233" s="978" t="str">
        <f>IF(ISBLANK('A1'!G233),"",'A1'!G233)</f>
        <v/>
      </c>
      <c r="C233" s="975" t="str">
        <f>IF(ISBLANK('A1'!H233),"",'A1'!H233)</f>
        <v/>
      </c>
      <c r="D233" s="263" t="str">
        <f>IF(ISBLANK('A2'!P233),"",'A2'!P233)</f>
        <v/>
      </c>
      <c r="E233" s="201"/>
      <c r="F233" s="202"/>
      <c r="G233" s="202"/>
      <c r="H233" s="202"/>
      <c r="I233" s="202"/>
      <c r="J233" s="202"/>
      <c r="K233" s="204"/>
      <c r="L233" s="478"/>
      <c r="M233" s="205"/>
      <c r="N233" s="203"/>
      <c r="O233" s="203"/>
      <c r="P233" s="203"/>
      <c r="Q233" s="203"/>
      <c r="R233" s="204"/>
      <c r="S233" s="202"/>
      <c r="T233" s="202"/>
      <c r="U233" s="202"/>
      <c r="V233" s="202"/>
      <c r="W233" s="205"/>
      <c r="Y233" s="156">
        <f t="shared" si="25"/>
        <v>0</v>
      </c>
      <c r="Z233" s="152">
        <f t="shared" si="26"/>
        <v>0</v>
      </c>
      <c r="AA233" s="152">
        <f t="shared" si="27"/>
        <v>0</v>
      </c>
      <c r="AB233" s="900">
        <f t="shared" si="28"/>
        <v>0</v>
      </c>
      <c r="AD233" s="156">
        <f t="shared" si="29"/>
        <v>0</v>
      </c>
      <c r="AE233" s="152">
        <f t="shared" si="30"/>
        <v>0</v>
      </c>
      <c r="AF233" s="152">
        <f t="shared" si="31"/>
        <v>0</v>
      </c>
      <c r="AG233" s="157">
        <f t="shared" si="32"/>
        <v>0</v>
      </c>
    </row>
    <row r="234" spans="1:33" x14ac:dyDescent="0.25">
      <c r="A234" s="147" t="str">
        <f>IF(ISBLANK('A1'!B234),"",IF(ISBLANK('A1'!D234),'A1'!A234&amp;"-"&amp;'A1'!B234,'A1'!A234&amp;"-"&amp;'A1'!B234&amp;"; "&amp;'A1'!D234))</f>
        <v/>
      </c>
      <c r="B234" s="978" t="str">
        <f>IF(ISBLANK('A1'!G234),"",'A1'!G234)</f>
        <v/>
      </c>
      <c r="C234" s="975" t="str">
        <f>IF(ISBLANK('A1'!H234),"",'A1'!H234)</f>
        <v/>
      </c>
      <c r="D234" s="263" t="str">
        <f>IF(ISBLANK('A2'!P234),"",'A2'!P234)</f>
        <v/>
      </c>
      <c r="E234" s="201"/>
      <c r="F234" s="202"/>
      <c r="G234" s="202"/>
      <c r="H234" s="202"/>
      <c r="I234" s="202"/>
      <c r="J234" s="202"/>
      <c r="K234" s="204"/>
      <c r="L234" s="478"/>
      <c r="M234" s="205"/>
      <c r="N234" s="203"/>
      <c r="O234" s="203"/>
      <c r="P234" s="203"/>
      <c r="Q234" s="203"/>
      <c r="R234" s="204"/>
      <c r="S234" s="202"/>
      <c r="T234" s="202"/>
      <c r="U234" s="202"/>
      <c r="V234" s="202"/>
      <c r="W234" s="205"/>
      <c r="Y234" s="156">
        <f t="shared" si="25"/>
        <v>0</v>
      </c>
      <c r="Z234" s="152">
        <f t="shared" si="26"/>
        <v>0</v>
      </c>
      <c r="AA234" s="152">
        <f t="shared" si="27"/>
        <v>0</v>
      </c>
      <c r="AB234" s="900">
        <f t="shared" si="28"/>
        <v>0</v>
      </c>
      <c r="AD234" s="156">
        <f t="shared" si="29"/>
        <v>0</v>
      </c>
      <c r="AE234" s="152">
        <f t="shared" si="30"/>
        <v>0</v>
      </c>
      <c r="AF234" s="152">
        <f t="shared" si="31"/>
        <v>0</v>
      </c>
      <c r="AG234" s="157">
        <f t="shared" si="32"/>
        <v>0</v>
      </c>
    </row>
    <row r="235" spans="1:33" x14ac:dyDescent="0.25">
      <c r="A235" s="147" t="str">
        <f>IF(ISBLANK('A1'!B235),"",IF(ISBLANK('A1'!D235),'A1'!A235&amp;"-"&amp;'A1'!B235,'A1'!A235&amp;"-"&amp;'A1'!B235&amp;"; "&amp;'A1'!D235))</f>
        <v/>
      </c>
      <c r="B235" s="978" t="str">
        <f>IF(ISBLANK('A1'!G235),"",'A1'!G235)</f>
        <v/>
      </c>
      <c r="C235" s="975" t="str">
        <f>IF(ISBLANK('A1'!H235),"",'A1'!H235)</f>
        <v/>
      </c>
      <c r="D235" s="263" t="str">
        <f>IF(ISBLANK('A2'!P235),"",'A2'!P235)</f>
        <v/>
      </c>
      <c r="E235" s="201"/>
      <c r="F235" s="202"/>
      <c r="G235" s="202"/>
      <c r="H235" s="202"/>
      <c r="I235" s="202"/>
      <c r="J235" s="202"/>
      <c r="K235" s="204"/>
      <c r="L235" s="478"/>
      <c r="M235" s="205"/>
      <c r="N235" s="203"/>
      <c r="O235" s="203"/>
      <c r="P235" s="203"/>
      <c r="Q235" s="203"/>
      <c r="R235" s="204"/>
      <c r="S235" s="202"/>
      <c r="T235" s="202"/>
      <c r="U235" s="202"/>
      <c r="V235" s="202"/>
      <c r="W235" s="205"/>
      <c r="Y235" s="156">
        <f t="shared" si="25"/>
        <v>0</v>
      </c>
      <c r="Z235" s="152">
        <f t="shared" si="26"/>
        <v>0</v>
      </c>
      <c r="AA235" s="152">
        <f t="shared" si="27"/>
        <v>0</v>
      </c>
      <c r="AB235" s="900">
        <f t="shared" si="28"/>
        <v>0</v>
      </c>
      <c r="AD235" s="156">
        <f t="shared" si="29"/>
        <v>0</v>
      </c>
      <c r="AE235" s="152">
        <f t="shared" si="30"/>
        <v>0</v>
      </c>
      <c r="AF235" s="152">
        <f t="shared" si="31"/>
        <v>0</v>
      </c>
      <c r="AG235" s="157">
        <f t="shared" si="32"/>
        <v>0</v>
      </c>
    </row>
    <row r="236" spans="1:33" x14ac:dyDescent="0.25">
      <c r="A236" s="147" t="str">
        <f>IF(ISBLANK('A1'!B236),"",IF(ISBLANK('A1'!D236),'A1'!A236&amp;"-"&amp;'A1'!B236,'A1'!A236&amp;"-"&amp;'A1'!B236&amp;"; "&amp;'A1'!D236))</f>
        <v/>
      </c>
      <c r="B236" s="978" t="str">
        <f>IF(ISBLANK('A1'!G236),"",'A1'!G236)</f>
        <v/>
      </c>
      <c r="C236" s="975" t="str">
        <f>IF(ISBLANK('A1'!H236),"",'A1'!H236)</f>
        <v/>
      </c>
      <c r="D236" s="263" t="str">
        <f>IF(ISBLANK('A2'!P236),"",'A2'!P236)</f>
        <v/>
      </c>
      <c r="E236" s="201"/>
      <c r="F236" s="202"/>
      <c r="G236" s="202"/>
      <c r="H236" s="202"/>
      <c r="I236" s="202"/>
      <c r="J236" s="202"/>
      <c r="K236" s="204"/>
      <c r="L236" s="478"/>
      <c r="M236" s="205"/>
      <c r="N236" s="203"/>
      <c r="O236" s="203"/>
      <c r="P236" s="203"/>
      <c r="Q236" s="203"/>
      <c r="R236" s="204"/>
      <c r="S236" s="202"/>
      <c r="T236" s="202"/>
      <c r="U236" s="202"/>
      <c r="V236" s="202"/>
      <c r="W236" s="205"/>
      <c r="Y236" s="156">
        <f t="shared" si="25"/>
        <v>0</v>
      </c>
      <c r="Z236" s="152">
        <f t="shared" si="26"/>
        <v>0</v>
      </c>
      <c r="AA236" s="152">
        <f t="shared" si="27"/>
        <v>0</v>
      </c>
      <c r="AB236" s="900">
        <f t="shared" si="28"/>
        <v>0</v>
      </c>
      <c r="AD236" s="156">
        <f t="shared" si="29"/>
        <v>0</v>
      </c>
      <c r="AE236" s="152">
        <f t="shared" si="30"/>
        <v>0</v>
      </c>
      <c r="AF236" s="152">
        <f t="shared" si="31"/>
        <v>0</v>
      </c>
      <c r="AG236" s="157">
        <f t="shared" si="32"/>
        <v>0</v>
      </c>
    </row>
    <row r="237" spans="1:33" x14ac:dyDescent="0.25">
      <c r="A237" s="147" t="str">
        <f>IF(ISBLANK('A1'!B237),"",IF(ISBLANK('A1'!D237),'A1'!A237&amp;"-"&amp;'A1'!B237,'A1'!A237&amp;"-"&amp;'A1'!B237&amp;"; "&amp;'A1'!D237))</f>
        <v/>
      </c>
      <c r="B237" s="978" t="str">
        <f>IF(ISBLANK('A1'!G237),"",'A1'!G237)</f>
        <v/>
      </c>
      <c r="C237" s="975" t="str">
        <f>IF(ISBLANK('A1'!H237),"",'A1'!H237)</f>
        <v/>
      </c>
      <c r="D237" s="263" t="str">
        <f>IF(ISBLANK('A2'!P237),"",'A2'!P237)</f>
        <v/>
      </c>
      <c r="E237" s="201"/>
      <c r="F237" s="202"/>
      <c r="G237" s="202"/>
      <c r="H237" s="202"/>
      <c r="I237" s="202"/>
      <c r="J237" s="202"/>
      <c r="K237" s="204"/>
      <c r="L237" s="478"/>
      <c r="M237" s="205"/>
      <c r="N237" s="203"/>
      <c r="O237" s="203"/>
      <c r="P237" s="203"/>
      <c r="Q237" s="203"/>
      <c r="R237" s="204"/>
      <c r="S237" s="202"/>
      <c r="T237" s="202"/>
      <c r="U237" s="202"/>
      <c r="V237" s="202"/>
      <c r="W237" s="205"/>
      <c r="Y237" s="156">
        <f t="shared" si="25"/>
        <v>0</v>
      </c>
      <c r="Z237" s="152">
        <f t="shared" si="26"/>
        <v>0</v>
      </c>
      <c r="AA237" s="152">
        <f t="shared" si="27"/>
        <v>0</v>
      </c>
      <c r="AB237" s="900">
        <f t="shared" si="28"/>
        <v>0</v>
      </c>
      <c r="AD237" s="156">
        <f t="shared" si="29"/>
        <v>0</v>
      </c>
      <c r="AE237" s="152">
        <f t="shared" si="30"/>
        <v>0</v>
      </c>
      <c r="AF237" s="152">
        <f t="shared" si="31"/>
        <v>0</v>
      </c>
      <c r="AG237" s="157">
        <f t="shared" si="32"/>
        <v>0</v>
      </c>
    </row>
    <row r="238" spans="1:33" x14ac:dyDescent="0.25">
      <c r="A238" s="147" t="str">
        <f>IF(ISBLANK('A1'!B238),"",IF(ISBLANK('A1'!D238),'A1'!A238&amp;"-"&amp;'A1'!B238,'A1'!A238&amp;"-"&amp;'A1'!B238&amp;"; "&amp;'A1'!D238))</f>
        <v/>
      </c>
      <c r="B238" s="978" t="str">
        <f>IF(ISBLANK('A1'!G238),"",'A1'!G238)</f>
        <v/>
      </c>
      <c r="C238" s="975" t="str">
        <f>IF(ISBLANK('A1'!H238),"",'A1'!H238)</f>
        <v/>
      </c>
      <c r="D238" s="263" t="str">
        <f>IF(ISBLANK('A2'!P238),"",'A2'!P238)</f>
        <v/>
      </c>
      <c r="E238" s="201"/>
      <c r="F238" s="202"/>
      <c r="G238" s="202"/>
      <c r="H238" s="202"/>
      <c r="I238" s="202"/>
      <c r="J238" s="202"/>
      <c r="K238" s="204"/>
      <c r="L238" s="478"/>
      <c r="M238" s="205"/>
      <c r="N238" s="203"/>
      <c r="O238" s="203"/>
      <c r="P238" s="203"/>
      <c r="Q238" s="203"/>
      <c r="R238" s="204"/>
      <c r="S238" s="202"/>
      <c r="T238" s="202"/>
      <c r="U238" s="202"/>
      <c r="V238" s="202"/>
      <c r="W238" s="205"/>
      <c r="Y238" s="156">
        <f t="shared" si="25"/>
        <v>0</v>
      </c>
      <c r="Z238" s="152">
        <f t="shared" si="26"/>
        <v>0</v>
      </c>
      <c r="AA238" s="152">
        <f t="shared" si="27"/>
        <v>0</v>
      </c>
      <c r="AB238" s="900">
        <f t="shared" si="28"/>
        <v>0</v>
      </c>
      <c r="AD238" s="156">
        <f t="shared" si="29"/>
        <v>0</v>
      </c>
      <c r="AE238" s="152">
        <f t="shared" si="30"/>
        <v>0</v>
      </c>
      <c r="AF238" s="152">
        <f t="shared" si="31"/>
        <v>0</v>
      </c>
      <c r="AG238" s="157">
        <f t="shared" si="32"/>
        <v>0</v>
      </c>
    </row>
    <row r="239" spans="1:33" x14ac:dyDescent="0.25">
      <c r="A239" s="147" t="str">
        <f>IF(ISBLANK('A1'!B239),"",IF(ISBLANK('A1'!D239),'A1'!A239&amp;"-"&amp;'A1'!B239,'A1'!A239&amp;"-"&amp;'A1'!B239&amp;"; "&amp;'A1'!D239))</f>
        <v/>
      </c>
      <c r="B239" s="978" t="str">
        <f>IF(ISBLANK('A1'!G239),"",'A1'!G239)</f>
        <v/>
      </c>
      <c r="C239" s="975" t="str">
        <f>IF(ISBLANK('A1'!H239),"",'A1'!H239)</f>
        <v/>
      </c>
      <c r="D239" s="263" t="str">
        <f>IF(ISBLANK('A2'!P239),"",'A2'!P239)</f>
        <v/>
      </c>
      <c r="E239" s="201"/>
      <c r="F239" s="202"/>
      <c r="G239" s="202"/>
      <c r="H239" s="202"/>
      <c r="I239" s="202"/>
      <c r="J239" s="202"/>
      <c r="K239" s="204"/>
      <c r="L239" s="478"/>
      <c r="M239" s="205"/>
      <c r="N239" s="203"/>
      <c r="O239" s="203"/>
      <c r="P239" s="203"/>
      <c r="Q239" s="203"/>
      <c r="R239" s="204"/>
      <c r="S239" s="202"/>
      <c r="T239" s="202"/>
      <c r="U239" s="202"/>
      <c r="V239" s="202"/>
      <c r="W239" s="205"/>
      <c r="Y239" s="156">
        <f t="shared" si="25"/>
        <v>0</v>
      </c>
      <c r="Z239" s="152">
        <f t="shared" si="26"/>
        <v>0</v>
      </c>
      <c r="AA239" s="152">
        <f t="shared" si="27"/>
        <v>0</v>
      </c>
      <c r="AB239" s="900">
        <f t="shared" si="28"/>
        <v>0</v>
      </c>
      <c r="AD239" s="156">
        <f t="shared" si="29"/>
        <v>0</v>
      </c>
      <c r="AE239" s="152">
        <f t="shared" si="30"/>
        <v>0</v>
      </c>
      <c r="AF239" s="152">
        <f t="shared" si="31"/>
        <v>0</v>
      </c>
      <c r="AG239" s="157">
        <f t="shared" si="32"/>
        <v>0</v>
      </c>
    </row>
    <row r="240" spans="1:33" x14ac:dyDescent="0.25">
      <c r="A240" s="147" t="str">
        <f>IF(ISBLANK('A1'!B240),"",IF(ISBLANK('A1'!D240),'A1'!A240&amp;"-"&amp;'A1'!B240,'A1'!A240&amp;"-"&amp;'A1'!B240&amp;"; "&amp;'A1'!D240))</f>
        <v/>
      </c>
      <c r="B240" s="978" t="str">
        <f>IF(ISBLANK('A1'!G240),"",'A1'!G240)</f>
        <v/>
      </c>
      <c r="C240" s="975" t="str">
        <f>IF(ISBLANK('A1'!H240),"",'A1'!H240)</f>
        <v/>
      </c>
      <c r="D240" s="263" t="str">
        <f>IF(ISBLANK('A2'!P240),"",'A2'!P240)</f>
        <v/>
      </c>
      <c r="E240" s="201"/>
      <c r="F240" s="202"/>
      <c r="G240" s="202"/>
      <c r="H240" s="202"/>
      <c r="I240" s="202"/>
      <c r="J240" s="202"/>
      <c r="K240" s="204"/>
      <c r="L240" s="478"/>
      <c r="M240" s="205"/>
      <c r="N240" s="203"/>
      <c r="O240" s="203"/>
      <c r="P240" s="203"/>
      <c r="Q240" s="203"/>
      <c r="R240" s="204"/>
      <c r="S240" s="202"/>
      <c r="T240" s="202"/>
      <c r="U240" s="202"/>
      <c r="V240" s="202"/>
      <c r="W240" s="205"/>
      <c r="Y240" s="156">
        <f t="shared" si="25"/>
        <v>0</v>
      </c>
      <c r="Z240" s="152">
        <f t="shared" si="26"/>
        <v>0</v>
      </c>
      <c r="AA240" s="152">
        <f t="shared" si="27"/>
        <v>0</v>
      </c>
      <c r="AB240" s="900">
        <f t="shared" si="28"/>
        <v>0</v>
      </c>
      <c r="AD240" s="156">
        <f t="shared" si="29"/>
        <v>0</v>
      </c>
      <c r="AE240" s="152">
        <f t="shared" si="30"/>
        <v>0</v>
      </c>
      <c r="AF240" s="152">
        <f t="shared" si="31"/>
        <v>0</v>
      </c>
      <c r="AG240" s="157">
        <f t="shared" si="32"/>
        <v>0</v>
      </c>
    </row>
    <row r="241" spans="1:33" x14ac:dyDescent="0.25">
      <c r="A241" s="147" t="str">
        <f>IF(ISBLANK('A1'!B241),"",IF(ISBLANK('A1'!D241),'A1'!A241&amp;"-"&amp;'A1'!B241,'A1'!A241&amp;"-"&amp;'A1'!B241&amp;"; "&amp;'A1'!D241))</f>
        <v/>
      </c>
      <c r="B241" s="978" t="str">
        <f>IF(ISBLANK('A1'!G241),"",'A1'!G241)</f>
        <v/>
      </c>
      <c r="C241" s="975" t="str">
        <f>IF(ISBLANK('A1'!H241),"",'A1'!H241)</f>
        <v/>
      </c>
      <c r="D241" s="263" t="str">
        <f>IF(ISBLANK('A2'!P241),"",'A2'!P241)</f>
        <v/>
      </c>
      <c r="E241" s="201"/>
      <c r="F241" s="202"/>
      <c r="G241" s="202"/>
      <c r="H241" s="202"/>
      <c r="I241" s="202"/>
      <c r="J241" s="202"/>
      <c r="K241" s="204"/>
      <c r="L241" s="478"/>
      <c r="M241" s="205"/>
      <c r="N241" s="203"/>
      <c r="O241" s="203"/>
      <c r="P241" s="203"/>
      <c r="Q241" s="203"/>
      <c r="R241" s="204"/>
      <c r="S241" s="202"/>
      <c r="T241" s="202"/>
      <c r="U241" s="202"/>
      <c r="V241" s="202"/>
      <c r="W241" s="205"/>
      <c r="Y241" s="156">
        <f t="shared" si="25"/>
        <v>0</v>
      </c>
      <c r="Z241" s="152">
        <f t="shared" si="26"/>
        <v>0</v>
      </c>
      <c r="AA241" s="152">
        <f t="shared" si="27"/>
        <v>0</v>
      </c>
      <c r="AB241" s="900">
        <f t="shared" si="28"/>
        <v>0</v>
      </c>
      <c r="AD241" s="156">
        <f t="shared" si="29"/>
        <v>0</v>
      </c>
      <c r="AE241" s="152">
        <f t="shared" si="30"/>
        <v>0</v>
      </c>
      <c r="AF241" s="152">
        <f t="shared" si="31"/>
        <v>0</v>
      </c>
      <c r="AG241" s="157">
        <f t="shared" si="32"/>
        <v>0</v>
      </c>
    </row>
    <row r="242" spans="1:33" x14ac:dyDescent="0.25">
      <c r="A242" s="147" t="str">
        <f>IF(ISBLANK('A1'!B242),"",IF(ISBLANK('A1'!D242),'A1'!A242&amp;"-"&amp;'A1'!B242,'A1'!A242&amp;"-"&amp;'A1'!B242&amp;"; "&amp;'A1'!D242))</f>
        <v/>
      </c>
      <c r="B242" s="978" t="str">
        <f>IF(ISBLANK('A1'!G242),"",'A1'!G242)</f>
        <v/>
      </c>
      <c r="C242" s="975" t="str">
        <f>IF(ISBLANK('A1'!H242),"",'A1'!H242)</f>
        <v/>
      </c>
      <c r="D242" s="263" t="str">
        <f>IF(ISBLANK('A2'!P242),"",'A2'!P242)</f>
        <v/>
      </c>
      <c r="E242" s="201"/>
      <c r="F242" s="202"/>
      <c r="G242" s="202"/>
      <c r="H242" s="202"/>
      <c r="I242" s="202"/>
      <c r="J242" s="202"/>
      <c r="K242" s="204"/>
      <c r="L242" s="478"/>
      <c r="M242" s="205"/>
      <c r="N242" s="203"/>
      <c r="O242" s="203"/>
      <c r="P242" s="203"/>
      <c r="Q242" s="203"/>
      <c r="R242" s="204"/>
      <c r="S242" s="202"/>
      <c r="T242" s="202"/>
      <c r="U242" s="202"/>
      <c r="V242" s="202"/>
      <c r="W242" s="205"/>
      <c r="Y242" s="156">
        <f t="shared" si="25"/>
        <v>0</v>
      </c>
      <c r="Z242" s="152">
        <f t="shared" si="26"/>
        <v>0</v>
      </c>
      <c r="AA242" s="152">
        <f t="shared" si="27"/>
        <v>0</v>
      </c>
      <c r="AB242" s="900">
        <f t="shared" si="28"/>
        <v>0</v>
      </c>
      <c r="AD242" s="156">
        <f t="shared" si="29"/>
        <v>0</v>
      </c>
      <c r="AE242" s="152">
        <f t="shared" si="30"/>
        <v>0</v>
      </c>
      <c r="AF242" s="152">
        <f t="shared" si="31"/>
        <v>0</v>
      </c>
      <c r="AG242" s="157">
        <f t="shared" si="32"/>
        <v>0</v>
      </c>
    </row>
    <row r="243" spans="1:33" x14ac:dyDescent="0.25">
      <c r="A243" s="147" t="str">
        <f>IF(ISBLANK('A1'!B243),"",IF(ISBLANK('A1'!D243),'A1'!A243&amp;"-"&amp;'A1'!B243,'A1'!A243&amp;"-"&amp;'A1'!B243&amp;"; "&amp;'A1'!D243))</f>
        <v/>
      </c>
      <c r="B243" s="978" t="str">
        <f>IF(ISBLANK('A1'!G243),"",'A1'!G243)</f>
        <v/>
      </c>
      <c r="C243" s="975" t="str">
        <f>IF(ISBLANK('A1'!H243),"",'A1'!H243)</f>
        <v/>
      </c>
      <c r="D243" s="263" t="str">
        <f>IF(ISBLANK('A2'!P243),"",'A2'!P243)</f>
        <v/>
      </c>
      <c r="E243" s="201"/>
      <c r="F243" s="202"/>
      <c r="G243" s="202"/>
      <c r="H243" s="202"/>
      <c r="I243" s="202"/>
      <c r="J243" s="202"/>
      <c r="K243" s="204"/>
      <c r="L243" s="478"/>
      <c r="M243" s="205"/>
      <c r="N243" s="203"/>
      <c r="O243" s="203"/>
      <c r="P243" s="203"/>
      <c r="Q243" s="203"/>
      <c r="R243" s="204"/>
      <c r="S243" s="202"/>
      <c r="T243" s="202"/>
      <c r="U243" s="202"/>
      <c r="V243" s="202"/>
      <c r="W243" s="205"/>
      <c r="Y243" s="156">
        <f t="shared" si="25"/>
        <v>0</v>
      </c>
      <c r="Z243" s="152">
        <f t="shared" si="26"/>
        <v>0</v>
      </c>
      <c r="AA243" s="152">
        <f t="shared" si="27"/>
        <v>0</v>
      </c>
      <c r="AB243" s="900">
        <f t="shared" si="28"/>
        <v>0</v>
      </c>
      <c r="AD243" s="156">
        <f t="shared" si="29"/>
        <v>0</v>
      </c>
      <c r="AE243" s="152">
        <f t="shared" si="30"/>
        <v>0</v>
      </c>
      <c r="AF243" s="152">
        <f t="shared" si="31"/>
        <v>0</v>
      </c>
      <c r="AG243" s="157">
        <f t="shared" si="32"/>
        <v>0</v>
      </c>
    </row>
    <row r="244" spans="1:33" x14ac:dyDescent="0.25">
      <c r="A244" s="147" t="str">
        <f>IF(ISBLANK('A1'!B244),"",IF(ISBLANK('A1'!D244),'A1'!A244&amp;"-"&amp;'A1'!B244,'A1'!A244&amp;"-"&amp;'A1'!B244&amp;"; "&amp;'A1'!D244))</f>
        <v/>
      </c>
      <c r="B244" s="978" t="str">
        <f>IF(ISBLANK('A1'!G244),"",'A1'!G244)</f>
        <v/>
      </c>
      <c r="C244" s="975" t="str">
        <f>IF(ISBLANK('A1'!H244),"",'A1'!H244)</f>
        <v/>
      </c>
      <c r="D244" s="263" t="str">
        <f>IF(ISBLANK('A2'!P244),"",'A2'!P244)</f>
        <v/>
      </c>
      <c r="E244" s="201"/>
      <c r="F244" s="202"/>
      <c r="G244" s="202"/>
      <c r="H244" s="202"/>
      <c r="I244" s="202"/>
      <c r="J244" s="202"/>
      <c r="K244" s="204"/>
      <c r="L244" s="478"/>
      <c r="M244" s="205"/>
      <c r="N244" s="203"/>
      <c r="O244" s="203"/>
      <c r="P244" s="203"/>
      <c r="Q244" s="203"/>
      <c r="R244" s="204"/>
      <c r="S244" s="202"/>
      <c r="T244" s="202"/>
      <c r="U244" s="202"/>
      <c r="V244" s="202"/>
      <c r="W244" s="205"/>
      <c r="Y244" s="156">
        <f t="shared" si="25"/>
        <v>0</v>
      </c>
      <c r="Z244" s="152">
        <f t="shared" si="26"/>
        <v>0</v>
      </c>
      <c r="AA244" s="152">
        <f t="shared" si="27"/>
        <v>0</v>
      </c>
      <c r="AB244" s="900">
        <f t="shared" si="28"/>
        <v>0</v>
      </c>
      <c r="AD244" s="156">
        <f t="shared" si="29"/>
        <v>0</v>
      </c>
      <c r="AE244" s="152">
        <f t="shared" si="30"/>
        <v>0</v>
      </c>
      <c r="AF244" s="152">
        <f t="shared" si="31"/>
        <v>0</v>
      </c>
      <c r="AG244" s="157">
        <f t="shared" si="32"/>
        <v>0</v>
      </c>
    </row>
    <row r="245" spans="1:33" x14ac:dyDescent="0.25">
      <c r="A245" s="147" t="str">
        <f>IF(ISBLANK('A1'!B245),"",IF(ISBLANK('A1'!D245),'A1'!A245&amp;"-"&amp;'A1'!B245,'A1'!A245&amp;"-"&amp;'A1'!B245&amp;"; "&amp;'A1'!D245))</f>
        <v/>
      </c>
      <c r="B245" s="978" t="str">
        <f>IF(ISBLANK('A1'!G245),"",'A1'!G245)</f>
        <v/>
      </c>
      <c r="C245" s="975" t="str">
        <f>IF(ISBLANK('A1'!H245),"",'A1'!H245)</f>
        <v/>
      </c>
      <c r="D245" s="263" t="str">
        <f>IF(ISBLANK('A2'!P245),"",'A2'!P245)</f>
        <v/>
      </c>
      <c r="E245" s="201"/>
      <c r="F245" s="202"/>
      <c r="G245" s="202"/>
      <c r="H245" s="202"/>
      <c r="I245" s="202"/>
      <c r="J245" s="202"/>
      <c r="K245" s="204"/>
      <c r="L245" s="478"/>
      <c r="M245" s="205"/>
      <c r="N245" s="203"/>
      <c r="O245" s="203"/>
      <c r="P245" s="203"/>
      <c r="Q245" s="203"/>
      <c r="R245" s="204"/>
      <c r="S245" s="202"/>
      <c r="T245" s="202"/>
      <c r="U245" s="202"/>
      <c r="V245" s="202"/>
      <c r="W245" s="205"/>
      <c r="Y245" s="156">
        <f t="shared" si="25"/>
        <v>0</v>
      </c>
      <c r="Z245" s="152">
        <f t="shared" si="26"/>
        <v>0</v>
      </c>
      <c r="AA245" s="152">
        <f t="shared" si="27"/>
        <v>0</v>
      </c>
      <c r="AB245" s="900">
        <f t="shared" si="28"/>
        <v>0</v>
      </c>
      <c r="AD245" s="156">
        <f t="shared" si="29"/>
        <v>0</v>
      </c>
      <c r="AE245" s="152">
        <f t="shared" si="30"/>
        <v>0</v>
      </c>
      <c r="AF245" s="152">
        <f t="shared" si="31"/>
        <v>0</v>
      </c>
      <c r="AG245" s="157">
        <f t="shared" si="32"/>
        <v>0</v>
      </c>
    </row>
    <row r="246" spans="1:33" x14ac:dyDescent="0.25">
      <c r="A246" s="147" t="str">
        <f>IF(ISBLANK('A1'!B246),"",IF(ISBLANK('A1'!D246),'A1'!A246&amp;"-"&amp;'A1'!B246,'A1'!A246&amp;"-"&amp;'A1'!B246&amp;"; "&amp;'A1'!D246))</f>
        <v/>
      </c>
      <c r="B246" s="978" t="str">
        <f>IF(ISBLANK('A1'!G246),"",'A1'!G246)</f>
        <v/>
      </c>
      <c r="C246" s="975" t="str">
        <f>IF(ISBLANK('A1'!H246),"",'A1'!H246)</f>
        <v/>
      </c>
      <c r="D246" s="263" t="str">
        <f>IF(ISBLANK('A2'!P246),"",'A2'!P246)</f>
        <v/>
      </c>
      <c r="E246" s="201"/>
      <c r="F246" s="202"/>
      <c r="G246" s="202"/>
      <c r="H246" s="202"/>
      <c r="I246" s="202"/>
      <c r="J246" s="202"/>
      <c r="K246" s="204"/>
      <c r="L246" s="478"/>
      <c r="M246" s="205"/>
      <c r="N246" s="203"/>
      <c r="O246" s="203"/>
      <c r="P246" s="203"/>
      <c r="Q246" s="203"/>
      <c r="R246" s="204"/>
      <c r="S246" s="202"/>
      <c r="T246" s="202"/>
      <c r="U246" s="202"/>
      <c r="V246" s="202"/>
      <c r="W246" s="205"/>
      <c r="Y246" s="156">
        <f t="shared" si="25"/>
        <v>0</v>
      </c>
      <c r="Z246" s="152">
        <f t="shared" si="26"/>
        <v>0</v>
      </c>
      <c r="AA246" s="152">
        <f t="shared" si="27"/>
        <v>0</v>
      </c>
      <c r="AB246" s="900">
        <f t="shared" si="28"/>
        <v>0</v>
      </c>
      <c r="AD246" s="156">
        <f t="shared" si="29"/>
        <v>0</v>
      </c>
      <c r="AE246" s="152">
        <f t="shared" si="30"/>
        <v>0</v>
      </c>
      <c r="AF246" s="152">
        <f t="shared" si="31"/>
        <v>0</v>
      </c>
      <c r="AG246" s="157">
        <f t="shared" si="32"/>
        <v>0</v>
      </c>
    </row>
    <row r="247" spans="1:33" x14ac:dyDescent="0.25">
      <c r="A247" s="147" t="str">
        <f>IF(ISBLANK('A1'!B247),"",IF(ISBLANK('A1'!D247),'A1'!A247&amp;"-"&amp;'A1'!B247,'A1'!A247&amp;"-"&amp;'A1'!B247&amp;"; "&amp;'A1'!D247))</f>
        <v/>
      </c>
      <c r="B247" s="978" t="str">
        <f>IF(ISBLANK('A1'!G247),"",'A1'!G247)</f>
        <v/>
      </c>
      <c r="C247" s="975" t="str">
        <f>IF(ISBLANK('A1'!H247),"",'A1'!H247)</f>
        <v/>
      </c>
      <c r="D247" s="263" t="str">
        <f>IF(ISBLANK('A2'!P247),"",'A2'!P247)</f>
        <v/>
      </c>
      <c r="E247" s="201"/>
      <c r="F247" s="202"/>
      <c r="G247" s="202"/>
      <c r="H247" s="202"/>
      <c r="I247" s="202"/>
      <c r="J247" s="202"/>
      <c r="K247" s="204"/>
      <c r="L247" s="478"/>
      <c r="M247" s="205"/>
      <c r="N247" s="203"/>
      <c r="O247" s="203"/>
      <c r="P247" s="203"/>
      <c r="Q247" s="203"/>
      <c r="R247" s="204"/>
      <c r="S247" s="202"/>
      <c r="T247" s="202"/>
      <c r="U247" s="202"/>
      <c r="V247" s="202"/>
      <c r="W247" s="205"/>
      <c r="Y247" s="156">
        <f t="shared" si="25"/>
        <v>0</v>
      </c>
      <c r="Z247" s="152">
        <f t="shared" si="26"/>
        <v>0</v>
      </c>
      <c r="AA247" s="152">
        <f t="shared" si="27"/>
        <v>0</v>
      </c>
      <c r="AB247" s="900">
        <f t="shared" si="28"/>
        <v>0</v>
      </c>
      <c r="AD247" s="156">
        <f t="shared" si="29"/>
        <v>0</v>
      </c>
      <c r="AE247" s="152">
        <f t="shared" si="30"/>
        <v>0</v>
      </c>
      <c r="AF247" s="152">
        <f t="shared" si="31"/>
        <v>0</v>
      </c>
      <c r="AG247" s="157">
        <f t="shared" si="32"/>
        <v>0</v>
      </c>
    </row>
    <row r="248" spans="1:33" x14ac:dyDescent="0.25">
      <c r="A248" s="147" t="str">
        <f>IF(ISBLANK('A1'!B248),"",IF(ISBLANK('A1'!D248),'A1'!A248&amp;"-"&amp;'A1'!B248,'A1'!A248&amp;"-"&amp;'A1'!B248&amp;"; "&amp;'A1'!D248))</f>
        <v/>
      </c>
      <c r="B248" s="978" t="str">
        <f>IF(ISBLANK('A1'!G248),"",'A1'!G248)</f>
        <v/>
      </c>
      <c r="C248" s="975" t="str">
        <f>IF(ISBLANK('A1'!H248),"",'A1'!H248)</f>
        <v/>
      </c>
      <c r="D248" s="263" t="str">
        <f>IF(ISBLANK('A2'!P248),"",'A2'!P248)</f>
        <v/>
      </c>
      <c r="E248" s="201"/>
      <c r="F248" s="202"/>
      <c r="G248" s="202"/>
      <c r="H248" s="202"/>
      <c r="I248" s="202"/>
      <c r="J248" s="202"/>
      <c r="K248" s="204"/>
      <c r="L248" s="478"/>
      <c r="M248" s="205"/>
      <c r="N248" s="203"/>
      <c r="O248" s="203"/>
      <c r="P248" s="203"/>
      <c r="Q248" s="203"/>
      <c r="R248" s="204"/>
      <c r="S248" s="202"/>
      <c r="T248" s="202"/>
      <c r="U248" s="202"/>
      <c r="V248" s="202"/>
      <c r="W248" s="205"/>
      <c r="Y248" s="156">
        <f t="shared" si="25"/>
        <v>0</v>
      </c>
      <c r="Z248" s="152">
        <f t="shared" si="26"/>
        <v>0</v>
      </c>
      <c r="AA248" s="152">
        <f t="shared" si="27"/>
        <v>0</v>
      </c>
      <c r="AB248" s="900">
        <f t="shared" si="28"/>
        <v>0</v>
      </c>
      <c r="AD248" s="156">
        <f t="shared" si="29"/>
        <v>0</v>
      </c>
      <c r="AE248" s="152">
        <f t="shared" si="30"/>
        <v>0</v>
      </c>
      <c r="AF248" s="152">
        <f t="shared" si="31"/>
        <v>0</v>
      </c>
      <c r="AG248" s="157">
        <f t="shared" si="32"/>
        <v>0</v>
      </c>
    </row>
    <row r="249" spans="1:33" x14ac:dyDescent="0.25">
      <c r="A249" s="147" t="str">
        <f>IF(ISBLANK('A1'!B249),"",IF(ISBLANK('A1'!D249),'A1'!A249&amp;"-"&amp;'A1'!B249,'A1'!A249&amp;"-"&amp;'A1'!B249&amp;"; "&amp;'A1'!D249))</f>
        <v/>
      </c>
      <c r="B249" s="978" t="str">
        <f>IF(ISBLANK('A1'!G249),"",'A1'!G249)</f>
        <v/>
      </c>
      <c r="C249" s="975" t="str">
        <f>IF(ISBLANK('A1'!H249),"",'A1'!H249)</f>
        <v/>
      </c>
      <c r="D249" s="263" t="str">
        <f>IF(ISBLANK('A2'!P249),"",'A2'!P249)</f>
        <v/>
      </c>
      <c r="E249" s="201"/>
      <c r="F249" s="202"/>
      <c r="G249" s="202"/>
      <c r="H249" s="202"/>
      <c r="I249" s="202"/>
      <c r="J249" s="202"/>
      <c r="K249" s="204"/>
      <c r="L249" s="478"/>
      <c r="M249" s="205"/>
      <c r="N249" s="203"/>
      <c r="O249" s="203"/>
      <c r="P249" s="203"/>
      <c r="Q249" s="203"/>
      <c r="R249" s="204"/>
      <c r="S249" s="202"/>
      <c r="T249" s="202"/>
      <c r="U249" s="202"/>
      <c r="V249" s="202"/>
      <c r="W249" s="205"/>
      <c r="Y249" s="156">
        <f t="shared" si="25"/>
        <v>0</v>
      </c>
      <c r="Z249" s="152">
        <f t="shared" si="26"/>
        <v>0</v>
      </c>
      <c r="AA249" s="152">
        <f t="shared" si="27"/>
        <v>0</v>
      </c>
      <c r="AB249" s="900">
        <f t="shared" si="28"/>
        <v>0</v>
      </c>
      <c r="AD249" s="156">
        <f t="shared" si="29"/>
        <v>0</v>
      </c>
      <c r="AE249" s="152">
        <f t="shared" si="30"/>
        <v>0</v>
      </c>
      <c r="AF249" s="152">
        <f t="shared" si="31"/>
        <v>0</v>
      </c>
      <c r="AG249" s="157">
        <f t="shared" si="32"/>
        <v>0</v>
      </c>
    </row>
    <row r="250" spans="1:33" x14ac:dyDescent="0.25">
      <c r="A250" s="147" t="str">
        <f>IF(ISBLANK('A1'!B250),"",IF(ISBLANK('A1'!D250),'A1'!A250&amp;"-"&amp;'A1'!B250,'A1'!A250&amp;"-"&amp;'A1'!B250&amp;"; "&amp;'A1'!D250))</f>
        <v/>
      </c>
      <c r="B250" s="978" t="str">
        <f>IF(ISBLANK('A1'!G250),"",'A1'!G250)</f>
        <v/>
      </c>
      <c r="C250" s="975" t="str">
        <f>IF(ISBLANK('A1'!H250),"",'A1'!H250)</f>
        <v/>
      </c>
      <c r="D250" s="263" t="str">
        <f>IF(ISBLANK('A2'!P250),"",'A2'!P250)</f>
        <v/>
      </c>
      <c r="E250" s="201"/>
      <c r="F250" s="202"/>
      <c r="G250" s="202"/>
      <c r="H250" s="202"/>
      <c r="I250" s="202"/>
      <c r="J250" s="202"/>
      <c r="K250" s="204"/>
      <c r="L250" s="478"/>
      <c r="M250" s="205"/>
      <c r="N250" s="203"/>
      <c r="O250" s="203"/>
      <c r="P250" s="203"/>
      <c r="Q250" s="203"/>
      <c r="R250" s="204"/>
      <c r="S250" s="202"/>
      <c r="T250" s="202"/>
      <c r="U250" s="202"/>
      <c r="V250" s="202"/>
      <c r="W250" s="205"/>
      <c r="Y250" s="156">
        <f t="shared" si="25"/>
        <v>0</v>
      </c>
      <c r="Z250" s="152">
        <f t="shared" si="26"/>
        <v>0</v>
      </c>
      <c r="AA250" s="152">
        <f t="shared" si="27"/>
        <v>0</v>
      </c>
      <c r="AB250" s="900">
        <f t="shared" si="28"/>
        <v>0</v>
      </c>
      <c r="AD250" s="156">
        <f t="shared" si="29"/>
        <v>0</v>
      </c>
      <c r="AE250" s="152">
        <f t="shared" si="30"/>
        <v>0</v>
      </c>
      <c r="AF250" s="152">
        <f t="shared" si="31"/>
        <v>0</v>
      </c>
      <c r="AG250" s="157">
        <f t="shared" si="32"/>
        <v>0</v>
      </c>
    </row>
    <row r="251" spans="1:33" x14ac:dyDescent="0.25">
      <c r="A251" s="147" t="str">
        <f>IF(ISBLANK('A1'!B251),"",IF(ISBLANK('A1'!D251),'A1'!A251&amp;"-"&amp;'A1'!B251,'A1'!A251&amp;"-"&amp;'A1'!B251&amp;"; "&amp;'A1'!D251))</f>
        <v/>
      </c>
      <c r="B251" s="978" t="str">
        <f>IF(ISBLANK('A1'!G251),"",'A1'!G251)</f>
        <v/>
      </c>
      <c r="C251" s="975" t="str">
        <f>IF(ISBLANK('A1'!H251),"",'A1'!H251)</f>
        <v/>
      </c>
      <c r="D251" s="263" t="str">
        <f>IF(ISBLANK('A2'!P251),"",'A2'!P251)</f>
        <v/>
      </c>
      <c r="E251" s="201"/>
      <c r="F251" s="202"/>
      <c r="G251" s="202"/>
      <c r="H251" s="202"/>
      <c r="I251" s="202"/>
      <c r="J251" s="202"/>
      <c r="K251" s="204"/>
      <c r="L251" s="478"/>
      <c r="M251" s="205"/>
      <c r="N251" s="203"/>
      <c r="O251" s="203"/>
      <c r="P251" s="203"/>
      <c r="Q251" s="203"/>
      <c r="R251" s="204"/>
      <c r="S251" s="202"/>
      <c r="T251" s="202"/>
      <c r="U251" s="202"/>
      <c r="V251" s="202"/>
      <c r="W251" s="205"/>
      <c r="Y251" s="156">
        <f t="shared" si="25"/>
        <v>0</v>
      </c>
      <c r="Z251" s="152">
        <f t="shared" si="26"/>
        <v>0</v>
      </c>
      <c r="AA251" s="152">
        <f t="shared" si="27"/>
        <v>0</v>
      </c>
      <c r="AB251" s="900">
        <f t="shared" si="28"/>
        <v>0</v>
      </c>
      <c r="AD251" s="156">
        <f t="shared" si="29"/>
        <v>0</v>
      </c>
      <c r="AE251" s="152">
        <f t="shared" si="30"/>
        <v>0</v>
      </c>
      <c r="AF251" s="152">
        <f t="shared" si="31"/>
        <v>0</v>
      </c>
      <c r="AG251" s="157">
        <f t="shared" si="32"/>
        <v>0</v>
      </c>
    </row>
    <row r="252" spans="1:33" x14ac:dyDescent="0.25">
      <c r="A252" s="147" t="str">
        <f>IF(ISBLANK('A1'!B252),"",IF(ISBLANK('A1'!D252),'A1'!A252&amp;"-"&amp;'A1'!B252,'A1'!A252&amp;"-"&amp;'A1'!B252&amp;"; "&amp;'A1'!D252))</f>
        <v/>
      </c>
      <c r="B252" s="978" t="str">
        <f>IF(ISBLANK('A1'!G252),"",'A1'!G252)</f>
        <v/>
      </c>
      <c r="C252" s="975" t="str">
        <f>IF(ISBLANK('A1'!H252),"",'A1'!H252)</f>
        <v/>
      </c>
      <c r="D252" s="263" t="str">
        <f>IF(ISBLANK('A2'!P252),"",'A2'!P252)</f>
        <v/>
      </c>
      <c r="E252" s="201"/>
      <c r="F252" s="202"/>
      <c r="G252" s="202"/>
      <c r="H252" s="202"/>
      <c r="I252" s="202"/>
      <c r="J252" s="202"/>
      <c r="K252" s="204"/>
      <c r="L252" s="478"/>
      <c r="M252" s="205"/>
      <c r="N252" s="203"/>
      <c r="O252" s="203"/>
      <c r="P252" s="203"/>
      <c r="Q252" s="203"/>
      <c r="R252" s="204"/>
      <c r="S252" s="202"/>
      <c r="T252" s="202"/>
      <c r="U252" s="202"/>
      <c r="V252" s="202"/>
      <c r="W252" s="205"/>
      <c r="Y252" s="156">
        <f t="shared" si="25"/>
        <v>0</v>
      </c>
      <c r="Z252" s="152">
        <f t="shared" si="26"/>
        <v>0</v>
      </c>
      <c r="AA252" s="152">
        <f t="shared" si="27"/>
        <v>0</v>
      </c>
      <c r="AB252" s="900">
        <f t="shared" si="28"/>
        <v>0</v>
      </c>
      <c r="AD252" s="156">
        <f t="shared" si="29"/>
        <v>0</v>
      </c>
      <c r="AE252" s="152">
        <f t="shared" si="30"/>
        <v>0</v>
      </c>
      <c r="AF252" s="152">
        <f t="shared" si="31"/>
        <v>0</v>
      </c>
      <c r="AG252" s="157">
        <f t="shared" si="32"/>
        <v>0</v>
      </c>
    </row>
    <row r="253" spans="1:33" x14ac:dyDescent="0.25">
      <c r="A253" s="147" t="str">
        <f>IF(ISBLANK('A1'!B253),"",IF(ISBLANK('A1'!D253),'A1'!A253&amp;"-"&amp;'A1'!B253,'A1'!A253&amp;"-"&amp;'A1'!B253&amp;"; "&amp;'A1'!D253))</f>
        <v/>
      </c>
      <c r="B253" s="978" t="str">
        <f>IF(ISBLANK('A1'!G253),"",'A1'!G253)</f>
        <v/>
      </c>
      <c r="C253" s="975" t="str">
        <f>IF(ISBLANK('A1'!H253),"",'A1'!H253)</f>
        <v/>
      </c>
      <c r="D253" s="263" t="str">
        <f>IF(ISBLANK('A2'!P253),"",'A2'!P253)</f>
        <v/>
      </c>
      <c r="E253" s="201"/>
      <c r="F253" s="202"/>
      <c r="G253" s="202"/>
      <c r="H253" s="202"/>
      <c r="I253" s="202"/>
      <c r="J253" s="202"/>
      <c r="K253" s="204"/>
      <c r="L253" s="478"/>
      <c r="M253" s="205"/>
      <c r="N253" s="203"/>
      <c r="O253" s="203"/>
      <c r="P253" s="203"/>
      <c r="Q253" s="203"/>
      <c r="R253" s="204"/>
      <c r="S253" s="202"/>
      <c r="T253" s="202"/>
      <c r="U253" s="202"/>
      <c r="V253" s="202"/>
      <c r="W253" s="205"/>
      <c r="Y253" s="156">
        <f t="shared" si="25"/>
        <v>0</v>
      </c>
      <c r="Z253" s="152">
        <f t="shared" si="26"/>
        <v>0</v>
      </c>
      <c r="AA253" s="152">
        <f t="shared" si="27"/>
        <v>0</v>
      </c>
      <c r="AB253" s="900">
        <f t="shared" si="28"/>
        <v>0</v>
      </c>
      <c r="AD253" s="156">
        <f t="shared" si="29"/>
        <v>0</v>
      </c>
      <c r="AE253" s="152">
        <f t="shared" si="30"/>
        <v>0</v>
      </c>
      <c r="AF253" s="152">
        <f t="shared" si="31"/>
        <v>0</v>
      </c>
      <c r="AG253" s="157">
        <f t="shared" si="32"/>
        <v>0</v>
      </c>
    </row>
    <row r="254" spans="1:33" x14ac:dyDescent="0.25">
      <c r="A254" s="147" t="str">
        <f>IF(ISBLANK('A1'!B254),"",IF(ISBLANK('A1'!D254),'A1'!A254&amp;"-"&amp;'A1'!B254,'A1'!A254&amp;"-"&amp;'A1'!B254&amp;"; "&amp;'A1'!D254))</f>
        <v/>
      </c>
      <c r="B254" s="978" t="str">
        <f>IF(ISBLANK('A1'!G254),"",'A1'!G254)</f>
        <v/>
      </c>
      <c r="C254" s="975" t="str">
        <f>IF(ISBLANK('A1'!H254),"",'A1'!H254)</f>
        <v/>
      </c>
      <c r="D254" s="263" t="str">
        <f>IF(ISBLANK('A2'!P254),"",'A2'!P254)</f>
        <v/>
      </c>
      <c r="E254" s="201"/>
      <c r="F254" s="202"/>
      <c r="G254" s="202"/>
      <c r="H254" s="202"/>
      <c r="I254" s="202"/>
      <c r="J254" s="202"/>
      <c r="K254" s="204"/>
      <c r="L254" s="478"/>
      <c r="M254" s="205"/>
      <c r="N254" s="203"/>
      <c r="O254" s="203"/>
      <c r="P254" s="203"/>
      <c r="Q254" s="203"/>
      <c r="R254" s="204"/>
      <c r="S254" s="202"/>
      <c r="T254" s="202"/>
      <c r="U254" s="202"/>
      <c r="V254" s="202"/>
      <c r="W254" s="205"/>
      <c r="Y254" s="156">
        <f t="shared" si="25"/>
        <v>0</v>
      </c>
      <c r="Z254" s="152">
        <f t="shared" si="26"/>
        <v>0</v>
      </c>
      <c r="AA254" s="152">
        <f t="shared" si="27"/>
        <v>0</v>
      </c>
      <c r="AB254" s="900">
        <f t="shared" si="28"/>
        <v>0</v>
      </c>
      <c r="AD254" s="156">
        <f t="shared" si="29"/>
        <v>0</v>
      </c>
      <c r="AE254" s="152">
        <f t="shared" si="30"/>
        <v>0</v>
      </c>
      <c r="AF254" s="152">
        <f t="shared" si="31"/>
        <v>0</v>
      </c>
      <c r="AG254" s="157">
        <f t="shared" si="32"/>
        <v>0</v>
      </c>
    </row>
    <row r="255" spans="1:33" x14ac:dyDescent="0.25">
      <c r="A255" s="147" t="str">
        <f>IF(ISBLANK('A1'!B255),"",IF(ISBLANK('A1'!D255),'A1'!A255&amp;"-"&amp;'A1'!B255,'A1'!A255&amp;"-"&amp;'A1'!B255&amp;"; "&amp;'A1'!D255))</f>
        <v/>
      </c>
      <c r="B255" s="978" t="str">
        <f>IF(ISBLANK('A1'!G255),"",'A1'!G255)</f>
        <v/>
      </c>
      <c r="C255" s="975" t="str">
        <f>IF(ISBLANK('A1'!H255),"",'A1'!H255)</f>
        <v/>
      </c>
      <c r="D255" s="263" t="str">
        <f>IF(ISBLANK('A2'!P255),"",'A2'!P255)</f>
        <v/>
      </c>
      <c r="E255" s="201"/>
      <c r="F255" s="202"/>
      <c r="G255" s="202"/>
      <c r="H255" s="202"/>
      <c r="I255" s="202"/>
      <c r="J255" s="202"/>
      <c r="K255" s="204"/>
      <c r="L255" s="478"/>
      <c r="M255" s="205"/>
      <c r="N255" s="203"/>
      <c r="O255" s="203"/>
      <c r="P255" s="203"/>
      <c r="Q255" s="203"/>
      <c r="R255" s="204"/>
      <c r="S255" s="202"/>
      <c r="T255" s="202"/>
      <c r="U255" s="202"/>
      <c r="V255" s="202"/>
      <c r="W255" s="205"/>
      <c r="Y255" s="156">
        <f t="shared" si="25"/>
        <v>0</v>
      </c>
      <c r="Z255" s="152">
        <f t="shared" si="26"/>
        <v>0</v>
      </c>
      <c r="AA255" s="152">
        <f t="shared" si="27"/>
        <v>0</v>
      </c>
      <c r="AB255" s="900">
        <f t="shared" si="28"/>
        <v>0</v>
      </c>
      <c r="AD255" s="156">
        <f t="shared" si="29"/>
        <v>0</v>
      </c>
      <c r="AE255" s="152">
        <f t="shared" si="30"/>
        <v>0</v>
      </c>
      <c r="AF255" s="152">
        <f t="shared" si="31"/>
        <v>0</v>
      </c>
      <c r="AG255" s="157">
        <f t="shared" si="32"/>
        <v>0</v>
      </c>
    </row>
    <row r="256" spans="1:33" x14ac:dyDescent="0.25">
      <c r="A256" s="147" t="str">
        <f>IF(ISBLANK('A1'!B256),"",IF(ISBLANK('A1'!D256),'A1'!A256&amp;"-"&amp;'A1'!B256,'A1'!A256&amp;"-"&amp;'A1'!B256&amp;"; "&amp;'A1'!D256))</f>
        <v/>
      </c>
      <c r="B256" s="978" t="str">
        <f>IF(ISBLANK('A1'!G256),"",'A1'!G256)</f>
        <v/>
      </c>
      <c r="C256" s="975" t="str">
        <f>IF(ISBLANK('A1'!H256),"",'A1'!H256)</f>
        <v/>
      </c>
      <c r="D256" s="263" t="str">
        <f>IF(ISBLANK('A2'!P256),"",'A2'!P256)</f>
        <v/>
      </c>
      <c r="E256" s="201"/>
      <c r="F256" s="202"/>
      <c r="G256" s="202"/>
      <c r="H256" s="202"/>
      <c r="I256" s="202"/>
      <c r="J256" s="202"/>
      <c r="K256" s="204"/>
      <c r="L256" s="478"/>
      <c r="M256" s="205"/>
      <c r="N256" s="203"/>
      <c r="O256" s="203"/>
      <c r="P256" s="203"/>
      <c r="Q256" s="203"/>
      <c r="R256" s="204"/>
      <c r="S256" s="202"/>
      <c r="T256" s="202"/>
      <c r="U256" s="202"/>
      <c r="V256" s="202"/>
      <c r="W256" s="205"/>
      <c r="Y256" s="156">
        <f t="shared" si="25"/>
        <v>0</v>
      </c>
      <c r="Z256" s="152">
        <f t="shared" si="26"/>
        <v>0</v>
      </c>
      <c r="AA256" s="152">
        <f t="shared" si="27"/>
        <v>0</v>
      </c>
      <c r="AB256" s="900">
        <f t="shared" si="28"/>
        <v>0</v>
      </c>
      <c r="AD256" s="156">
        <f t="shared" si="29"/>
        <v>0</v>
      </c>
      <c r="AE256" s="152">
        <f t="shared" si="30"/>
        <v>0</v>
      </c>
      <c r="AF256" s="152">
        <f t="shared" si="31"/>
        <v>0</v>
      </c>
      <c r="AG256" s="157">
        <f t="shared" si="32"/>
        <v>0</v>
      </c>
    </row>
    <row r="257" spans="1:33" x14ac:dyDescent="0.25">
      <c r="A257" s="147" t="str">
        <f>IF(ISBLANK('A1'!B257),"",IF(ISBLANK('A1'!D257),'A1'!A257&amp;"-"&amp;'A1'!B257,'A1'!A257&amp;"-"&amp;'A1'!B257&amp;"; "&amp;'A1'!D257))</f>
        <v/>
      </c>
      <c r="B257" s="978" t="str">
        <f>IF(ISBLANK('A1'!G257),"",'A1'!G257)</f>
        <v/>
      </c>
      <c r="C257" s="975" t="str">
        <f>IF(ISBLANK('A1'!H257),"",'A1'!H257)</f>
        <v/>
      </c>
      <c r="D257" s="263" t="str">
        <f>IF(ISBLANK('A2'!P257),"",'A2'!P257)</f>
        <v/>
      </c>
      <c r="E257" s="201"/>
      <c r="F257" s="202"/>
      <c r="G257" s="202"/>
      <c r="H257" s="202"/>
      <c r="I257" s="202"/>
      <c r="J257" s="202"/>
      <c r="K257" s="204"/>
      <c r="L257" s="478"/>
      <c r="M257" s="205"/>
      <c r="N257" s="203"/>
      <c r="O257" s="203"/>
      <c r="P257" s="203"/>
      <c r="Q257" s="203"/>
      <c r="R257" s="204"/>
      <c r="S257" s="202"/>
      <c r="T257" s="202"/>
      <c r="U257" s="202"/>
      <c r="V257" s="202"/>
      <c r="W257" s="205"/>
      <c r="Y257" s="156">
        <f t="shared" si="25"/>
        <v>0</v>
      </c>
      <c r="Z257" s="152">
        <f t="shared" si="26"/>
        <v>0</v>
      </c>
      <c r="AA257" s="152">
        <f t="shared" si="27"/>
        <v>0</v>
      </c>
      <c r="AB257" s="900">
        <f t="shared" si="28"/>
        <v>0</v>
      </c>
      <c r="AD257" s="156">
        <f t="shared" si="29"/>
        <v>0</v>
      </c>
      <c r="AE257" s="152">
        <f t="shared" si="30"/>
        <v>0</v>
      </c>
      <c r="AF257" s="152">
        <f t="shared" si="31"/>
        <v>0</v>
      </c>
      <c r="AG257" s="157">
        <f t="shared" si="32"/>
        <v>0</v>
      </c>
    </row>
    <row r="258" spans="1:33" x14ac:dyDescent="0.25">
      <c r="A258" s="147" t="str">
        <f>IF(ISBLANK('A1'!B258),"",IF(ISBLANK('A1'!D258),'A1'!A258&amp;"-"&amp;'A1'!B258,'A1'!A258&amp;"-"&amp;'A1'!B258&amp;"; "&amp;'A1'!D258))</f>
        <v/>
      </c>
      <c r="B258" s="978" t="str">
        <f>IF(ISBLANK('A1'!G258),"",'A1'!G258)</f>
        <v/>
      </c>
      <c r="C258" s="975" t="str">
        <f>IF(ISBLANK('A1'!H258),"",'A1'!H258)</f>
        <v/>
      </c>
      <c r="D258" s="263" t="str">
        <f>IF(ISBLANK('A2'!P258),"",'A2'!P258)</f>
        <v/>
      </c>
      <c r="E258" s="201"/>
      <c r="F258" s="202"/>
      <c r="G258" s="202"/>
      <c r="H258" s="202"/>
      <c r="I258" s="202"/>
      <c r="J258" s="202"/>
      <c r="K258" s="204"/>
      <c r="L258" s="478"/>
      <c r="M258" s="205"/>
      <c r="N258" s="203"/>
      <c r="O258" s="203"/>
      <c r="P258" s="203"/>
      <c r="Q258" s="203"/>
      <c r="R258" s="204"/>
      <c r="S258" s="202"/>
      <c r="T258" s="202"/>
      <c r="U258" s="202"/>
      <c r="V258" s="202"/>
      <c r="W258" s="205"/>
      <c r="Y258" s="156">
        <f t="shared" si="25"/>
        <v>0</v>
      </c>
      <c r="Z258" s="152">
        <f t="shared" si="26"/>
        <v>0</v>
      </c>
      <c r="AA258" s="152">
        <f t="shared" si="27"/>
        <v>0</v>
      </c>
      <c r="AB258" s="900">
        <f t="shared" si="28"/>
        <v>0</v>
      </c>
      <c r="AD258" s="156">
        <f t="shared" si="29"/>
        <v>0</v>
      </c>
      <c r="AE258" s="152">
        <f t="shared" si="30"/>
        <v>0</v>
      </c>
      <c r="AF258" s="152">
        <f t="shared" si="31"/>
        <v>0</v>
      </c>
      <c r="AG258" s="157">
        <f t="shared" si="32"/>
        <v>0</v>
      </c>
    </row>
    <row r="259" spans="1:33" x14ac:dyDescent="0.25">
      <c r="A259" s="147" t="str">
        <f>IF(ISBLANK('A1'!B259),"",IF(ISBLANK('A1'!D259),'A1'!A259&amp;"-"&amp;'A1'!B259,'A1'!A259&amp;"-"&amp;'A1'!B259&amp;"; "&amp;'A1'!D259))</f>
        <v/>
      </c>
      <c r="B259" s="978" t="str">
        <f>IF(ISBLANK('A1'!G259),"",'A1'!G259)</f>
        <v/>
      </c>
      <c r="C259" s="975" t="str">
        <f>IF(ISBLANK('A1'!H259),"",'A1'!H259)</f>
        <v/>
      </c>
      <c r="D259" s="263" t="str">
        <f>IF(ISBLANK('A2'!P259),"",'A2'!P259)</f>
        <v/>
      </c>
      <c r="E259" s="201"/>
      <c r="F259" s="202"/>
      <c r="G259" s="202"/>
      <c r="H259" s="202"/>
      <c r="I259" s="202"/>
      <c r="J259" s="202"/>
      <c r="K259" s="204"/>
      <c r="L259" s="478"/>
      <c r="M259" s="205"/>
      <c r="N259" s="203"/>
      <c r="O259" s="203"/>
      <c r="P259" s="203"/>
      <c r="Q259" s="203"/>
      <c r="R259" s="204"/>
      <c r="S259" s="202"/>
      <c r="T259" s="202"/>
      <c r="U259" s="202"/>
      <c r="V259" s="202"/>
      <c r="W259" s="205"/>
      <c r="Y259" s="156">
        <f t="shared" si="25"/>
        <v>0</v>
      </c>
      <c r="Z259" s="152">
        <f t="shared" si="26"/>
        <v>0</v>
      </c>
      <c r="AA259" s="152">
        <f t="shared" si="27"/>
        <v>0</v>
      </c>
      <c r="AB259" s="900">
        <f t="shared" si="28"/>
        <v>0</v>
      </c>
      <c r="AD259" s="156">
        <f t="shared" si="29"/>
        <v>0</v>
      </c>
      <c r="AE259" s="152">
        <f t="shared" si="30"/>
        <v>0</v>
      </c>
      <c r="AF259" s="152">
        <f t="shared" si="31"/>
        <v>0</v>
      </c>
      <c r="AG259" s="157">
        <f t="shared" si="32"/>
        <v>0</v>
      </c>
    </row>
    <row r="260" spans="1:33" x14ac:dyDescent="0.25">
      <c r="A260" s="147" t="str">
        <f>IF(ISBLANK('A1'!B260),"",IF(ISBLANK('A1'!D260),'A1'!A260&amp;"-"&amp;'A1'!B260,'A1'!A260&amp;"-"&amp;'A1'!B260&amp;"; "&amp;'A1'!D260))</f>
        <v/>
      </c>
      <c r="B260" s="978" t="str">
        <f>IF(ISBLANK('A1'!G260),"",'A1'!G260)</f>
        <v/>
      </c>
      <c r="C260" s="975" t="str">
        <f>IF(ISBLANK('A1'!H260),"",'A1'!H260)</f>
        <v/>
      </c>
      <c r="D260" s="263" t="str">
        <f>IF(ISBLANK('A2'!P260),"",'A2'!P260)</f>
        <v/>
      </c>
      <c r="E260" s="201"/>
      <c r="F260" s="202"/>
      <c r="G260" s="202"/>
      <c r="H260" s="202"/>
      <c r="I260" s="202"/>
      <c r="J260" s="202"/>
      <c r="K260" s="204"/>
      <c r="L260" s="478"/>
      <c r="M260" s="205"/>
      <c r="N260" s="203"/>
      <c r="O260" s="203"/>
      <c r="P260" s="203"/>
      <c r="Q260" s="203"/>
      <c r="R260" s="204"/>
      <c r="S260" s="202"/>
      <c r="T260" s="202"/>
      <c r="U260" s="202"/>
      <c r="V260" s="202"/>
      <c r="W260" s="205"/>
      <c r="Y260" s="156">
        <f t="shared" si="25"/>
        <v>0</v>
      </c>
      <c r="Z260" s="152">
        <f t="shared" si="26"/>
        <v>0</v>
      </c>
      <c r="AA260" s="152">
        <f t="shared" si="27"/>
        <v>0</v>
      </c>
      <c r="AB260" s="900">
        <f t="shared" si="28"/>
        <v>0</v>
      </c>
      <c r="AD260" s="156">
        <f t="shared" si="29"/>
        <v>0</v>
      </c>
      <c r="AE260" s="152">
        <f t="shared" si="30"/>
        <v>0</v>
      </c>
      <c r="AF260" s="152">
        <f t="shared" si="31"/>
        <v>0</v>
      </c>
      <c r="AG260" s="157">
        <f t="shared" si="32"/>
        <v>0</v>
      </c>
    </row>
    <row r="261" spans="1:33" x14ac:dyDescent="0.25">
      <c r="A261" s="147" t="str">
        <f>IF(ISBLANK('A1'!B261),"",IF(ISBLANK('A1'!D261),'A1'!A261&amp;"-"&amp;'A1'!B261,'A1'!A261&amp;"-"&amp;'A1'!B261&amp;"; "&amp;'A1'!D261))</f>
        <v/>
      </c>
      <c r="B261" s="978" t="str">
        <f>IF(ISBLANK('A1'!G261),"",'A1'!G261)</f>
        <v/>
      </c>
      <c r="C261" s="975" t="str">
        <f>IF(ISBLANK('A1'!H261),"",'A1'!H261)</f>
        <v/>
      </c>
      <c r="D261" s="263" t="str">
        <f>IF(ISBLANK('A2'!P261),"",'A2'!P261)</f>
        <v/>
      </c>
      <c r="E261" s="201"/>
      <c r="F261" s="202"/>
      <c r="G261" s="202"/>
      <c r="H261" s="202"/>
      <c r="I261" s="202"/>
      <c r="J261" s="202"/>
      <c r="K261" s="204"/>
      <c r="L261" s="478"/>
      <c r="M261" s="205"/>
      <c r="N261" s="203"/>
      <c r="O261" s="203"/>
      <c r="P261" s="203"/>
      <c r="Q261" s="203"/>
      <c r="R261" s="204"/>
      <c r="S261" s="202"/>
      <c r="T261" s="202"/>
      <c r="U261" s="202"/>
      <c r="V261" s="202"/>
      <c r="W261" s="205"/>
      <c r="Y261" s="156">
        <f t="shared" si="25"/>
        <v>0</v>
      </c>
      <c r="Z261" s="152">
        <f t="shared" si="26"/>
        <v>0</v>
      </c>
      <c r="AA261" s="152">
        <f t="shared" si="27"/>
        <v>0</v>
      </c>
      <c r="AB261" s="900">
        <f t="shared" si="28"/>
        <v>0</v>
      </c>
      <c r="AD261" s="156">
        <f t="shared" si="29"/>
        <v>0</v>
      </c>
      <c r="AE261" s="152">
        <f t="shared" si="30"/>
        <v>0</v>
      </c>
      <c r="AF261" s="152">
        <f t="shared" si="31"/>
        <v>0</v>
      </c>
      <c r="AG261" s="157">
        <f t="shared" si="32"/>
        <v>0</v>
      </c>
    </row>
    <row r="262" spans="1:33" x14ac:dyDescent="0.25">
      <c r="A262" s="147" t="str">
        <f>IF(ISBLANK('A1'!B262),"",IF(ISBLANK('A1'!D262),'A1'!A262&amp;"-"&amp;'A1'!B262,'A1'!A262&amp;"-"&amp;'A1'!B262&amp;"; "&amp;'A1'!D262))</f>
        <v/>
      </c>
      <c r="B262" s="978" t="str">
        <f>IF(ISBLANK('A1'!G262),"",'A1'!G262)</f>
        <v/>
      </c>
      <c r="C262" s="975" t="str">
        <f>IF(ISBLANK('A1'!H262),"",'A1'!H262)</f>
        <v/>
      </c>
      <c r="D262" s="263" t="str">
        <f>IF(ISBLANK('A2'!P262),"",'A2'!P262)</f>
        <v/>
      </c>
      <c r="E262" s="201"/>
      <c r="F262" s="202"/>
      <c r="G262" s="202"/>
      <c r="H262" s="202"/>
      <c r="I262" s="202"/>
      <c r="J262" s="202"/>
      <c r="K262" s="204"/>
      <c r="L262" s="478"/>
      <c r="M262" s="205"/>
      <c r="N262" s="203"/>
      <c r="O262" s="203"/>
      <c r="P262" s="203"/>
      <c r="Q262" s="203"/>
      <c r="R262" s="204"/>
      <c r="S262" s="202"/>
      <c r="T262" s="202"/>
      <c r="U262" s="202"/>
      <c r="V262" s="202"/>
      <c r="W262" s="205"/>
      <c r="Y262" s="156">
        <f t="shared" ref="Y262:Y325" si="33">SUM(E262:J262)</f>
        <v>0</v>
      </c>
      <c r="Z262" s="152">
        <f t="shared" ref="Z262:Z325" si="34">SUM(K262:M262)</f>
        <v>0</v>
      </c>
      <c r="AA262" s="152">
        <f t="shared" ref="AA262:AA325" si="35">SUM(N262:Q262)</f>
        <v>0</v>
      </c>
      <c r="AB262" s="900">
        <f t="shared" ref="AB262:AB325" si="36">SUM(R262:W262)</f>
        <v>0</v>
      </c>
      <c r="AD262" s="156">
        <f t="shared" ref="AD262:AD325" si="37">IF(D262="",Y262,D262-Y262)</f>
        <v>0</v>
      </c>
      <c r="AE262" s="152">
        <f t="shared" ref="AE262:AE325" si="38">IF(D262="",Z262,D262-Z262)</f>
        <v>0</v>
      </c>
      <c r="AF262" s="152">
        <f t="shared" ref="AF262:AF325" si="39">IF(D262="",AA262,D262-AA262)</f>
        <v>0</v>
      </c>
      <c r="AG262" s="157">
        <f t="shared" ref="AG262:AG325" si="40">IF(D262="",AB262,D262-AB262)</f>
        <v>0</v>
      </c>
    </row>
    <row r="263" spans="1:33" x14ac:dyDescent="0.25">
      <c r="A263" s="147" t="str">
        <f>IF(ISBLANK('A1'!B263),"",IF(ISBLANK('A1'!D263),'A1'!A263&amp;"-"&amp;'A1'!B263,'A1'!A263&amp;"-"&amp;'A1'!B263&amp;"; "&amp;'A1'!D263))</f>
        <v/>
      </c>
      <c r="B263" s="978" t="str">
        <f>IF(ISBLANK('A1'!G263),"",'A1'!G263)</f>
        <v/>
      </c>
      <c r="C263" s="975" t="str">
        <f>IF(ISBLANK('A1'!H263),"",'A1'!H263)</f>
        <v/>
      </c>
      <c r="D263" s="263" t="str">
        <f>IF(ISBLANK('A2'!P263),"",'A2'!P263)</f>
        <v/>
      </c>
      <c r="E263" s="201"/>
      <c r="F263" s="202"/>
      <c r="G263" s="202"/>
      <c r="H263" s="202"/>
      <c r="I263" s="202"/>
      <c r="J263" s="202"/>
      <c r="K263" s="204"/>
      <c r="L263" s="478"/>
      <c r="M263" s="205"/>
      <c r="N263" s="203"/>
      <c r="O263" s="203"/>
      <c r="P263" s="203"/>
      <c r="Q263" s="203"/>
      <c r="R263" s="204"/>
      <c r="S263" s="202"/>
      <c r="T263" s="202"/>
      <c r="U263" s="202"/>
      <c r="V263" s="202"/>
      <c r="W263" s="205"/>
      <c r="Y263" s="156">
        <f t="shared" si="33"/>
        <v>0</v>
      </c>
      <c r="Z263" s="152">
        <f t="shared" si="34"/>
        <v>0</v>
      </c>
      <c r="AA263" s="152">
        <f t="shared" si="35"/>
        <v>0</v>
      </c>
      <c r="AB263" s="900">
        <f t="shared" si="36"/>
        <v>0</v>
      </c>
      <c r="AD263" s="156">
        <f t="shared" si="37"/>
        <v>0</v>
      </c>
      <c r="AE263" s="152">
        <f t="shared" si="38"/>
        <v>0</v>
      </c>
      <c r="AF263" s="152">
        <f t="shared" si="39"/>
        <v>0</v>
      </c>
      <c r="AG263" s="157">
        <f t="shared" si="40"/>
        <v>0</v>
      </c>
    </row>
    <row r="264" spans="1:33" x14ac:dyDescent="0.25">
      <c r="A264" s="147" t="str">
        <f>IF(ISBLANK('A1'!B264),"",IF(ISBLANK('A1'!D264),'A1'!A264&amp;"-"&amp;'A1'!B264,'A1'!A264&amp;"-"&amp;'A1'!B264&amp;"; "&amp;'A1'!D264))</f>
        <v/>
      </c>
      <c r="B264" s="978" t="str">
        <f>IF(ISBLANK('A1'!G264),"",'A1'!G264)</f>
        <v/>
      </c>
      <c r="C264" s="975" t="str">
        <f>IF(ISBLANK('A1'!H264),"",'A1'!H264)</f>
        <v/>
      </c>
      <c r="D264" s="263" t="str">
        <f>IF(ISBLANK('A2'!P264),"",'A2'!P264)</f>
        <v/>
      </c>
      <c r="E264" s="201"/>
      <c r="F264" s="202"/>
      <c r="G264" s="202"/>
      <c r="H264" s="202"/>
      <c r="I264" s="202"/>
      <c r="J264" s="202"/>
      <c r="K264" s="204"/>
      <c r="L264" s="478"/>
      <c r="M264" s="205"/>
      <c r="N264" s="203"/>
      <c r="O264" s="203"/>
      <c r="P264" s="203"/>
      <c r="Q264" s="203"/>
      <c r="R264" s="204"/>
      <c r="S264" s="202"/>
      <c r="T264" s="202"/>
      <c r="U264" s="202"/>
      <c r="V264" s="202"/>
      <c r="W264" s="205"/>
      <c r="Y264" s="156">
        <f t="shared" si="33"/>
        <v>0</v>
      </c>
      <c r="Z264" s="152">
        <f t="shared" si="34"/>
        <v>0</v>
      </c>
      <c r="AA264" s="152">
        <f t="shared" si="35"/>
        <v>0</v>
      </c>
      <c r="AB264" s="900">
        <f t="shared" si="36"/>
        <v>0</v>
      </c>
      <c r="AD264" s="156">
        <f t="shared" si="37"/>
        <v>0</v>
      </c>
      <c r="AE264" s="152">
        <f t="shared" si="38"/>
        <v>0</v>
      </c>
      <c r="AF264" s="152">
        <f t="shared" si="39"/>
        <v>0</v>
      </c>
      <c r="AG264" s="157">
        <f t="shared" si="40"/>
        <v>0</v>
      </c>
    </row>
    <row r="265" spans="1:33" x14ac:dyDescent="0.25">
      <c r="A265" s="147" t="str">
        <f>IF(ISBLANK('A1'!B265),"",IF(ISBLANK('A1'!D265),'A1'!A265&amp;"-"&amp;'A1'!B265,'A1'!A265&amp;"-"&amp;'A1'!B265&amp;"; "&amp;'A1'!D265))</f>
        <v/>
      </c>
      <c r="B265" s="978" t="str">
        <f>IF(ISBLANK('A1'!G265),"",'A1'!G265)</f>
        <v/>
      </c>
      <c r="C265" s="975" t="str">
        <f>IF(ISBLANK('A1'!H265),"",'A1'!H265)</f>
        <v/>
      </c>
      <c r="D265" s="263" t="str">
        <f>IF(ISBLANK('A2'!P265),"",'A2'!P265)</f>
        <v/>
      </c>
      <c r="E265" s="201"/>
      <c r="F265" s="202"/>
      <c r="G265" s="202"/>
      <c r="H265" s="202"/>
      <c r="I265" s="202"/>
      <c r="J265" s="202"/>
      <c r="K265" s="204"/>
      <c r="L265" s="478"/>
      <c r="M265" s="205"/>
      <c r="N265" s="203"/>
      <c r="O265" s="203"/>
      <c r="P265" s="203"/>
      <c r="Q265" s="203"/>
      <c r="R265" s="204"/>
      <c r="S265" s="202"/>
      <c r="T265" s="202"/>
      <c r="U265" s="202"/>
      <c r="V265" s="202"/>
      <c r="W265" s="205"/>
      <c r="Y265" s="156">
        <f t="shared" si="33"/>
        <v>0</v>
      </c>
      <c r="Z265" s="152">
        <f t="shared" si="34"/>
        <v>0</v>
      </c>
      <c r="AA265" s="152">
        <f t="shared" si="35"/>
        <v>0</v>
      </c>
      <c r="AB265" s="900">
        <f t="shared" si="36"/>
        <v>0</v>
      </c>
      <c r="AD265" s="156">
        <f t="shared" si="37"/>
        <v>0</v>
      </c>
      <c r="AE265" s="152">
        <f t="shared" si="38"/>
        <v>0</v>
      </c>
      <c r="AF265" s="152">
        <f t="shared" si="39"/>
        <v>0</v>
      </c>
      <c r="AG265" s="157">
        <f t="shared" si="40"/>
        <v>0</v>
      </c>
    </row>
    <row r="266" spans="1:33" x14ac:dyDescent="0.25">
      <c r="A266" s="147" t="str">
        <f>IF(ISBLANK('A1'!B266),"",IF(ISBLANK('A1'!D266),'A1'!A266&amp;"-"&amp;'A1'!B266,'A1'!A266&amp;"-"&amp;'A1'!B266&amp;"; "&amp;'A1'!D266))</f>
        <v/>
      </c>
      <c r="B266" s="978" t="str">
        <f>IF(ISBLANK('A1'!G266),"",'A1'!G266)</f>
        <v/>
      </c>
      <c r="C266" s="975" t="str">
        <f>IF(ISBLANK('A1'!H266),"",'A1'!H266)</f>
        <v/>
      </c>
      <c r="D266" s="263" t="str">
        <f>IF(ISBLANK('A2'!P266),"",'A2'!P266)</f>
        <v/>
      </c>
      <c r="E266" s="201"/>
      <c r="F266" s="202"/>
      <c r="G266" s="202"/>
      <c r="H266" s="202"/>
      <c r="I266" s="202"/>
      <c r="J266" s="202"/>
      <c r="K266" s="204"/>
      <c r="L266" s="478"/>
      <c r="M266" s="205"/>
      <c r="N266" s="203"/>
      <c r="O266" s="203"/>
      <c r="P266" s="203"/>
      <c r="Q266" s="203"/>
      <c r="R266" s="204"/>
      <c r="S266" s="202"/>
      <c r="T266" s="202"/>
      <c r="U266" s="202"/>
      <c r="V266" s="202"/>
      <c r="W266" s="205"/>
      <c r="Y266" s="156">
        <f t="shared" si="33"/>
        <v>0</v>
      </c>
      <c r="Z266" s="152">
        <f t="shared" si="34"/>
        <v>0</v>
      </c>
      <c r="AA266" s="152">
        <f t="shared" si="35"/>
        <v>0</v>
      </c>
      <c r="AB266" s="900">
        <f t="shared" si="36"/>
        <v>0</v>
      </c>
      <c r="AD266" s="156">
        <f t="shared" si="37"/>
        <v>0</v>
      </c>
      <c r="AE266" s="152">
        <f t="shared" si="38"/>
        <v>0</v>
      </c>
      <c r="AF266" s="152">
        <f t="shared" si="39"/>
        <v>0</v>
      </c>
      <c r="AG266" s="157">
        <f t="shared" si="40"/>
        <v>0</v>
      </c>
    </row>
    <row r="267" spans="1:33" x14ac:dyDescent="0.25">
      <c r="A267" s="147" t="str">
        <f>IF(ISBLANK('A1'!B267),"",IF(ISBLANK('A1'!D267),'A1'!A267&amp;"-"&amp;'A1'!B267,'A1'!A267&amp;"-"&amp;'A1'!B267&amp;"; "&amp;'A1'!D267))</f>
        <v/>
      </c>
      <c r="B267" s="978" t="str">
        <f>IF(ISBLANK('A1'!G267),"",'A1'!G267)</f>
        <v/>
      </c>
      <c r="C267" s="975" t="str">
        <f>IF(ISBLANK('A1'!H267),"",'A1'!H267)</f>
        <v/>
      </c>
      <c r="D267" s="263" t="str">
        <f>IF(ISBLANK('A2'!P267),"",'A2'!P267)</f>
        <v/>
      </c>
      <c r="E267" s="201"/>
      <c r="F267" s="202"/>
      <c r="G267" s="202"/>
      <c r="H267" s="202"/>
      <c r="I267" s="202"/>
      <c r="J267" s="202"/>
      <c r="K267" s="204"/>
      <c r="L267" s="478"/>
      <c r="M267" s="205"/>
      <c r="N267" s="203"/>
      <c r="O267" s="203"/>
      <c r="P267" s="203"/>
      <c r="Q267" s="203"/>
      <c r="R267" s="204"/>
      <c r="S267" s="202"/>
      <c r="T267" s="202"/>
      <c r="U267" s="202"/>
      <c r="V267" s="202"/>
      <c r="W267" s="205"/>
      <c r="Y267" s="156">
        <f t="shared" si="33"/>
        <v>0</v>
      </c>
      <c r="Z267" s="152">
        <f t="shared" si="34"/>
        <v>0</v>
      </c>
      <c r="AA267" s="152">
        <f t="shared" si="35"/>
        <v>0</v>
      </c>
      <c r="AB267" s="900">
        <f t="shared" si="36"/>
        <v>0</v>
      </c>
      <c r="AD267" s="156">
        <f t="shared" si="37"/>
        <v>0</v>
      </c>
      <c r="AE267" s="152">
        <f t="shared" si="38"/>
        <v>0</v>
      </c>
      <c r="AF267" s="152">
        <f t="shared" si="39"/>
        <v>0</v>
      </c>
      <c r="AG267" s="157">
        <f t="shared" si="40"/>
        <v>0</v>
      </c>
    </row>
    <row r="268" spans="1:33" x14ac:dyDescent="0.25">
      <c r="A268" s="147" t="str">
        <f>IF(ISBLANK('A1'!B268),"",IF(ISBLANK('A1'!D268),'A1'!A268&amp;"-"&amp;'A1'!B268,'A1'!A268&amp;"-"&amp;'A1'!B268&amp;"; "&amp;'A1'!D268))</f>
        <v/>
      </c>
      <c r="B268" s="978" t="str">
        <f>IF(ISBLANK('A1'!G268),"",'A1'!G268)</f>
        <v/>
      </c>
      <c r="C268" s="975" t="str">
        <f>IF(ISBLANK('A1'!H268),"",'A1'!H268)</f>
        <v/>
      </c>
      <c r="D268" s="263" t="str">
        <f>IF(ISBLANK('A2'!P268),"",'A2'!P268)</f>
        <v/>
      </c>
      <c r="E268" s="201"/>
      <c r="F268" s="202"/>
      <c r="G268" s="202"/>
      <c r="H268" s="202"/>
      <c r="I268" s="202"/>
      <c r="J268" s="202"/>
      <c r="K268" s="204"/>
      <c r="L268" s="478"/>
      <c r="M268" s="205"/>
      <c r="N268" s="203"/>
      <c r="O268" s="203"/>
      <c r="P268" s="203"/>
      <c r="Q268" s="203"/>
      <c r="R268" s="204"/>
      <c r="S268" s="202"/>
      <c r="T268" s="202"/>
      <c r="U268" s="202"/>
      <c r="V268" s="202"/>
      <c r="W268" s="205"/>
      <c r="Y268" s="156">
        <f t="shared" si="33"/>
        <v>0</v>
      </c>
      <c r="Z268" s="152">
        <f t="shared" si="34"/>
        <v>0</v>
      </c>
      <c r="AA268" s="152">
        <f t="shared" si="35"/>
        <v>0</v>
      </c>
      <c r="AB268" s="900">
        <f t="shared" si="36"/>
        <v>0</v>
      </c>
      <c r="AD268" s="156">
        <f t="shared" si="37"/>
        <v>0</v>
      </c>
      <c r="AE268" s="152">
        <f t="shared" si="38"/>
        <v>0</v>
      </c>
      <c r="AF268" s="152">
        <f t="shared" si="39"/>
        <v>0</v>
      </c>
      <c r="AG268" s="157">
        <f t="shared" si="40"/>
        <v>0</v>
      </c>
    </row>
    <row r="269" spans="1:33" x14ac:dyDescent="0.25">
      <c r="A269" s="147" t="str">
        <f>IF(ISBLANK('A1'!B269),"",IF(ISBLANK('A1'!D269),'A1'!A269&amp;"-"&amp;'A1'!B269,'A1'!A269&amp;"-"&amp;'A1'!B269&amp;"; "&amp;'A1'!D269))</f>
        <v/>
      </c>
      <c r="B269" s="978" t="str">
        <f>IF(ISBLANK('A1'!G269),"",'A1'!G269)</f>
        <v/>
      </c>
      <c r="C269" s="975" t="str">
        <f>IF(ISBLANK('A1'!H269),"",'A1'!H269)</f>
        <v/>
      </c>
      <c r="D269" s="263" t="str">
        <f>IF(ISBLANK('A2'!P269),"",'A2'!P269)</f>
        <v/>
      </c>
      <c r="E269" s="201"/>
      <c r="F269" s="202"/>
      <c r="G269" s="202"/>
      <c r="H269" s="202"/>
      <c r="I269" s="202"/>
      <c r="J269" s="202"/>
      <c r="K269" s="204"/>
      <c r="L269" s="478"/>
      <c r="M269" s="205"/>
      <c r="N269" s="203"/>
      <c r="O269" s="203"/>
      <c r="P269" s="203"/>
      <c r="Q269" s="203"/>
      <c r="R269" s="204"/>
      <c r="S269" s="202"/>
      <c r="T269" s="202"/>
      <c r="U269" s="202"/>
      <c r="V269" s="202"/>
      <c r="W269" s="205"/>
      <c r="Y269" s="156">
        <f t="shared" si="33"/>
        <v>0</v>
      </c>
      <c r="Z269" s="152">
        <f t="shared" si="34"/>
        <v>0</v>
      </c>
      <c r="AA269" s="152">
        <f t="shared" si="35"/>
        <v>0</v>
      </c>
      <c r="AB269" s="900">
        <f t="shared" si="36"/>
        <v>0</v>
      </c>
      <c r="AD269" s="156">
        <f t="shared" si="37"/>
        <v>0</v>
      </c>
      <c r="AE269" s="152">
        <f t="shared" si="38"/>
        <v>0</v>
      </c>
      <c r="AF269" s="152">
        <f t="shared" si="39"/>
        <v>0</v>
      </c>
      <c r="AG269" s="157">
        <f t="shared" si="40"/>
        <v>0</v>
      </c>
    </row>
    <row r="270" spans="1:33" x14ac:dyDescent="0.25">
      <c r="A270" s="147" t="str">
        <f>IF(ISBLANK('A1'!B270),"",IF(ISBLANK('A1'!D270),'A1'!A270&amp;"-"&amp;'A1'!B270,'A1'!A270&amp;"-"&amp;'A1'!B270&amp;"; "&amp;'A1'!D270))</f>
        <v/>
      </c>
      <c r="B270" s="978" t="str">
        <f>IF(ISBLANK('A1'!G270),"",'A1'!G270)</f>
        <v/>
      </c>
      <c r="C270" s="975" t="str">
        <f>IF(ISBLANK('A1'!H270),"",'A1'!H270)</f>
        <v/>
      </c>
      <c r="D270" s="263" t="str">
        <f>IF(ISBLANK('A2'!P270),"",'A2'!P270)</f>
        <v/>
      </c>
      <c r="E270" s="201"/>
      <c r="F270" s="202"/>
      <c r="G270" s="202"/>
      <c r="H270" s="202"/>
      <c r="I270" s="202"/>
      <c r="J270" s="202"/>
      <c r="K270" s="204"/>
      <c r="L270" s="478"/>
      <c r="M270" s="205"/>
      <c r="N270" s="203"/>
      <c r="O270" s="203"/>
      <c r="P270" s="203"/>
      <c r="Q270" s="203"/>
      <c r="R270" s="204"/>
      <c r="S270" s="202"/>
      <c r="T270" s="202"/>
      <c r="U270" s="202"/>
      <c r="V270" s="202"/>
      <c r="W270" s="205"/>
      <c r="Y270" s="156">
        <f t="shared" si="33"/>
        <v>0</v>
      </c>
      <c r="Z270" s="152">
        <f t="shared" si="34"/>
        <v>0</v>
      </c>
      <c r="AA270" s="152">
        <f t="shared" si="35"/>
        <v>0</v>
      </c>
      <c r="AB270" s="900">
        <f t="shared" si="36"/>
        <v>0</v>
      </c>
      <c r="AD270" s="156">
        <f t="shared" si="37"/>
        <v>0</v>
      </c>
      <c r="AE270" s="152">
        <f t="shared" si="38"/>
        <v>0</v>
      </c>
      <c r="AF270" s="152">
        <f t="shared" si="39"/>
        <v>0</v>
      </c>
      <c r="AG270" s="157">
        <f t="shared" si="40"/>
        <v>0</v>
      </c>
    </row>
    <row r="271" spans="1:33" x14ac:dyDescent="0.25">
      <c r="A271" s="147" t="str">
        <f>IF(ISBLANK('A1'!B271),"",IF(ISBLANK('A1'!D271),'A1'!A271&amp;"-"&amp;'A1'!B271,'A1'!A271&amp;"-"&amp;'A1'!B271&amp;"; "&amp;'A1'!D271))</f>
        <v/>
      </c>
      <c r="B271" s="978" t="str">
        <f>IF(ISBLANK('A1'!G271),"",'A1'!G271)</f>
        <v/>
      </c>
      <c r="C271" s="975" t="str">
        <f>IF(ISBLANK('A1'!H271),"",'A1'!H271)</f>
        <v/>
      </c>
      <c r="D271" s="263" t="str">
        <f>IF(ISBLANK('A2'!P271),"",'A2'!P271)</f>
        <v/>
      </c>
      <c r="E271" s="201"/>
      <c r="F271" s="202"/>
      <c r="G271" s="202"/>
      <c r="H271" s="202"/>
      <c r="I271" s="202"/>
      <c r="J271" s="202"/>
      <c r="K271" s="204"/>
      <c r="L271" s="478"/>
      <c r="M271" s="205"/>
      <c r="N271" s="203"/>
      <c r="O271" s="203"/>
      <c r="P271" s="203"/>
      <c r="Q271" s="203"/>
      <c r="R271" s="204"/>
      <c r="S271" s="202"/>
      <c r="T271" s="202"/>
      <c r="U271" s="202"/>
      <c r="V271" s="202"/>
      <c r="W271" s="205"/>
      <c r="Y271" s="156">
        <f t="shared" si="33"/>
        <v>0</v>
      </c>
      <c r="Z271" s="152">
        <f t="shared" si="34"/>
        <v>0</v>
      </c>
      <c r="AA271" s="152">
        <f t="shared" si="35"/>
        <v>0</v>
      </c>
      <c r="AB271" s="900">
        <f t="shared" si="36"/>
        <v>0</v>
      </c>
      <c r="AD271" s="156">
        <f t="shared" si="37"/>
        <v>0</v>
      </c>
      <c r="AE271" s="152">
        <f t="shared" si="38"/>
        <v>0</v>
      </c>
      <c r="AF271" s="152">
        <f t="shared" si="39"/>
        <v>0</v>
      </c>
      <c r="AG271" s="157">
        <f t="shared" si="40"/>
        <v>0</v>
      </c>
    </row>
    <row r="272" spans="1:33" x14ac:dyDescent="0.25">
      <c r="A272" s="147" t="str">
        <f>IF(ISBLANK('A1'!B272),"",IF(ISBLANK('A1'!D272),'A1'!A272&amp;"-"&amp;'A1'!B272,'A1'!A272&amp;"-"&amp;'A1'!B272&amp;"; "&amp;'A1'!D272))</f>
        <v/>
      </c>
      <c r="B272" s="978" t="str">
        <f>IF(ISBLANK('A1'!G272),"",'A1'!G272)</f>
        <v/>
      </c>
      <c r="C272" s="975" t="str">
        <f>IF(ISBLANK('A1'!H272),"",'A1'!H272)</f>
        <v/>
      </c>
      <c r="D272" s="263" t="str">
        <f>IF(ISBLANK('A2'!P272),"",'A2'!P272)</f>
        <v/>
      </c>
      <c r="E272" s="201"/>
      <c r="F272" s="202"/>
      <c r="G272" s="202"/>
      <c r="H272" s="202"/>
      <c r="I272" s="202"/>
      <c r="J272" s="202"/>
      <c r="K272" s="204"/>
      <c r="L272" s="478"/>
      <c r="M272" s="205"/>
      <c r="N272" s="203"/>
      <c r="O272" s="203"/>
      <c r="P272" s="203"/>
      <c r="Q272" s="203"/>
      <c r="R272" s="204"/>
      <c r="S272" s="202"/>
      <c r="T272" s="202"/>
      <c r="U272" s="202"/>
      <c r="V272" s="202"/>
      <c r="W272" s="205"/>
      <c r="Y272" s="156">
        <f t="shared" si="33"/>
        <v>0</v>
      </c>
      <c r="Z272" s="152">
        <f t="shared" si="34"/>
        <v>0</v>
      </c>
      <c r="AA272" s="152">
        <f t="shared" si="35"/>
        <v>0</v>
      </c>
      <c r="AB272" s="900">
        <f t="shared" si="36"/>
        <v>0</v>
      </c>
      <c r="AD272" s="156">
        <f t="shared" si="37"/>
        <v>0</v>
      </c>
      <c r="AE272" s="152">
        <f t="shared" si="38"/>
        <v>0</v>
      </c>
      <c r="AF272" s="152">
        <f t="shared" si="39"/>
        <v>0</v>
      </c>
      <c r="AG272" s="157">
        <f t="shared" si="40"/>
        <v>0</v>
      </c>
    </row>
    <row r="273" spans="1:33" x14ac:dyDescent="0.25">
      <c r="A273" s="147" t="str">
        <f>IF(ISBLANK('A1'!B273),"",IF(ISBLANK('A1'!D273),'A1'!A273&amp;"-"&amp;'A1'!B273,'A1'!A273&amp;"-"&amp;'A1'!B273&amp;"; "&amp;'A1'!D273))</f>
        <v/>
      </c>
      <c r="B273" s="978" t="str">
        <f>IF(ISBLANK('A1'!G273),"",'A1'!G273)</f>
        <v/>
      </c>
      <c r="C273" s="975" t="str">
        <f>IF(ISBLANK('A1'!H273),"",'A1'!H273)</f>
        <v/>
      </c>
      <c r="D273" s="263" t="str">
        <f>IF(ISBLANK('A2'!P273),"",'A2'!P273)</f>
        <v/>
      </c>
      <c r="E273" s="201"/>
      <c r="F273" s="202"/>
      <c r="G273" s="202"/>
      <c r="H273" s="202"/>
      <c r="I273" s="202"/>
      <c r="J273" s="202"/>
      <c r="K273" s="204"/>
      <c r="L273" s="478"/>
      <c r="M273" s="205"/>
      <c r="N273" s="203"/>
      <c r="O273" s="203"/>
      <c r="P273" s="203"/>
      <c r="Q273" s="203"/>
      <c r="R273" s="204"/>
      <c r="S273" s="202"/>
      <c r="T273" s="202"/>
      <c r="U273" s="202"/>
      <c r="V273" s="202"/>
      <c r="W273" s="205"/>
      <c r="Y273" s="156">
        <f t="shared" si="33"/>
        <v>0</v>
      </c>
      <c r="Z273" s="152">
        <f t="shared" si="34"/>
        <v>0</v>
      </c>
      <c r="AA273" s="152">
        <f t="shared" si="35"/>
        <v>0</v>
      </c>
      <c r="AB273" s="900">
        <f t="shared" si="36"/>
        <v>0</v>
      </c>
      <c r="AD273" s="156">
        <f t="shared" si="37"/>
        <v>0</v>
      </c>
      <c r="AE273" s="152">
        <f t="shared" si="38"/>
        <v>0</v>
      </c>
      <c r="AF273" s="152">
        <f t="shared" si="39"/>
        <v>0</v>
      </c>
      <c r="AG273" s="157">
        <f t="shared" si="40"/>
        <v>0</v>
      </c>
    </row>
    <row r="274" spans="1:33" x14ac:dyDescent="0.25">
      <c r="A274" s="147" t="str">
        <f>IF(ISBLANK('A1'!B274),"",IF(ISBLANK('A1'!D274),'A1'!A274&amp;"-"&amp;'A1'!B274,'A1'!A274&amp;"-"&amp;'A1'!B274&amp;"; "&amp;'A1'!D274))</f>
        <v/>
      </c>
      <c r="B274" s="978" t="str">
        <f>IF(ISBLANK('A1'!G274),"",'A1'!G274)</f>
        <v/>
      </c>
      <c r="C274" s="975" t="str">
        <f>IF(ISBLANK('A1'!H274),"",'A1'!H274)</f>
        <v/>
      </c>
      <c r="D274" s="263" t="str">
        <f>IF(ISBLANK('A2'!P274),"",'A2'!P274)</f>
        <v/>
      </c>
      <c r="E274" s="201"/>
      <c r="F274" s="202"/>
      <c r="G274" s="202"/>
      <c r="H274" s="202"/>
      <c r="I274" s="202"/>
      <c r="J274" s="202"/>
      <c r="K274" s="204"/>
      <c r="L274" s="478"/>
      <c r="M274" s="205"/>
      <c r="N274" s="203"/>
      <c r="O274" s="203"/>
      <c r="P274" s="203"/>
      <c r="Q274" s="203"/>
      <c r="R274" s="204"/>
      <c r="S274" s="202"/>
      <c r="T274" s="202"/>
      <c r="U274" s="202"/>
      <c r="V274" s="202"/>
      <c r="W274" s="205"/>
      <c r="Y274" s="156">
        <f t="shared" si="33"/>
        <v>0</v>
      </c>
      <c r="Z274" s="152">
        <f t="shared" si="34"/>
        <v>0</v>
      </c>
      <c r="AA274" s="152">
        <f t="shared" si="35"/>
        <v>0</v>
      </c>
      <c r="AB274" s="900">
        <f t="shared" si="36"/>
        <v>0</v>
      </c>
      <c r="AD274" s="156">
        <f t="shared" si="37"/>
        <v>0</v>
      </c>
      <c r="AE274" s="152">
        <f t="shared" si="38"/>
        <v>0</v>
      </c>
      <c r="AF274" s="152">
        <f t="shared" si="39"/>
        <v>0</v>
      </c>
      <c r="AG274" s="157">
        <f t="shared" si="40"/>
        <v>0</v>
      </c>
    </row>
    <row r="275" spans="1:33" x14ac:dyDescent="0.25">
      <c r="A275" s="147" t="str">
        <f>IF(ISBLANK('A1'!B275),"",IF(ISBLANK('A1'!D275),'A1'!A275&amp;"-"&amp;'A1'!B275,'A1'!A275&amp;"-"&amp;'A1'!B275&amp;"; "&amp;'A1'!D275))</f>
        <v/>
      </c>
      <c r="B275" s="978" t="str">
        <f>IF(ISBLANK('A1'!G275),"",'A1'!G275)</f>
        <v/>
      </c>
      <c r="C275" s="975" t="str">
        <f>IF(ISBLANK('A1'!H275),"",'A1'!H275)</f>
        <v/>
      </c>
      <c r="D275" s="263" t="str">
        <f>IF(ISBLANK('A2'!P275),"",'A2'!P275)</f>
        <v/>
      </c>
      <c r="E275" s="201"/>
      <c r="F275" s="202"/>
      <c r="G275" s="202"/>
      <c r="H275" s="202"/>
      <c r="I275" s="202"/>
      <c r="J275" s="202"/>
      <c r="K275" s="204"/>
      <c r="L275" s="478"/>
      <c r="M275" s="205"/>
      <c r="N275" s="203"/>
      <c r="O275" s="203"/>
      <c r="P275" s="203"/>
      <c r="Q275" s="203"/>
      <c r="R275" s="204"/>
      <c r="S275" s="202"/>
      <c r="T275" s="202"/>
      <c r="U275" s="202"/>
      <c r="V275" s="202"/>
      <c r="W275" s="205"/>
      <c r="Y275" s="156">
        <f t="shared" si="33"/>
        <v>0</v>
      </c>
      <c r="Z275" s="152">
        <f t="shared" si="34"/>
        <v>0</v>
      </c>
      <c r="AA275" s="152">
        <f t="shared" si="35"/>
        <v>0</v>
      </c>
      <c r="AB275" s="900">
        <f t="shared" si="36"/>
        <v>0</v>
      </c>
      <c r="AD275" s="156">
        <f t="shared" si="37"/>
        <v>0</v>
      </c>
      <c r="AE275" s="152">
        <f t="shared" si="38"/>
        <v>0</v>
      </c>
      <c r="AF275" s="152">
        <f t="shared" si="39"/>
        <v>0</v>
      </c>
      <c r="AG275" s="157">
        <f t="shared" si="40"/>
        <v>0</v>
      </c>
    </row>
    <row r="276" spans="1:33" x14ac:dyDescent="0.25">
      <c r="A276" s="147" t="str">
        <f>IF(ISBLANK('A1'!B276),"",IF(ISBLANK('A1'!D276),'A1'!A276&amp;"-"&amp;'A1'!B276,'A1'!A276&amp;"-"&amp;'A1'!B276&amp;"; "&amp;'A1'!D276))</f>
        <v/>
      </c>
      <c r="B276" s="978" t="str">
        <f>IF(ISBLANK('A1'!G276),"",'A1'!G276)</f>
        <v/>
      </c>
      <c r="C276" s="975" t="str">
        <f>IF(ISBLANK('A1'!H276),"",'A1'!H276)</f>
        <v/>
      </c>
      <c r="D276" s="263" t="str">
        <f>IF(ISBLANK('A2'!P276),"",'A2'!P276)</f>
        <v/>
      </c>
      <c r="E276" s="201"/>
      <c r="F276" s="202"/>
      <c r="G276" s="202"/>
      <c r="H276" s="202"/>
      <c r="I276" s="202"/>
      <c r="J276" s="202"/>
      <c r="K276" s="204"/>
      <c r="L276" s="478"/>
      <c r="M276" s="205"/>
      <c r="N276" s="203"/>
      <c r="O276" s="203"/>
      <c r="P276" s="203"/>
      <c r="Q276" s="203"/>
      <c r="R276" s="204"/>
      <c r="S276" s="202"/>
      <c r="T276" s="202"/>
      <c r="U276" s="202"/>
      <c r="V276" s="202"/>
      <c r="W276" s="205"/>
      <c r="Y276" s="156">
        <f t="shared" si="33"/>
        <v>0</v>
      </c>
      <c r="Z276" s="152">
        <f t="shared" si="34"/>
        <v>0</v>
      </c>
      <c r="AA276" s="152">
        <f t="shared" si="35"/>
        <v>0</v>
      </c>
      <c r="AB276" s="900">
        <f t="shared" si="36"/>
        <v>0</v>
      </c>
      <c r="AD276" s="156">
        <f t="shared" si="37"/>
        <v>0</v>
      </c>
      <c r="AE276" s="152">
        <f t="shared" si="38"/>
        <v>0</v>
      </c>
      <c r="AF276" s="152">
        <f t="shared" si="39"/>
        <v>0</v>
      </c>
      <c r="AG276" s="157">
        <f t="shared" si="40"/>
        <v>0</v>
      </c>
    </row>
    <row r="277" spans="1:33" x14ac:dyDescent="0.25">
      <c r="A277" s="147" t="str">
        <f>IF(ISBLANK('A1'!B277),"",IF(ISBLANK('A1'!D277),'A1'!A277&amp;"-"&amp;'A1'!B277,'A1'!A277&amp;"-"&amp;'A1'!B277&amp;"; "&amp;'A1'!D277))</f>
        <v/>
      </c>
      <c r="B277" s="978" t="str">
        <f>IF(ISBLANK('A1'!G277),"",'A1'!G277)</f>
        <v/>
      </c>
      <c r="C277" s="975" t="str">
        <f>IF(ISBLANK('A1'!H277),"",'A1'!H277)</f>
        <v/>
      </c>
      <c r="D277" s="263" t="str">
        <f>IF(ISBLANK('A2'!P277),"",'A2'!P277)</f>
        <v/>
      </c>
      <c r="E277" s="201"/>
      <c r="F277" s="202"/>
      <c r="G277" s="202"/>
      <c r="H277" s="202"/>
      <c r="I277" s="202"/>
      <c r="J277" s="202"/>
      <c r="K277" s="204"/>
      <c r="L277" s="478"/>
      <c r="M277" s="205"/>
      <c r="N277" s="203"/>
      <c r="O277" s="203"/>
      <c r="P277" s="203"/>
      <c r="Q277" s="203"/>
      <c r="R277" s="204"/>
      <c r="S277" s="202"/>
      <c r="T277" s="202"/>
      <c r="U277" s="202"/>
      <c r="V277" s="202"/>
      <c r="W277" s="205"/>
      <c r="Y277" s="156">
        <f t="shared" si="33"/>
        <v>0</v>
      </c>
      <c r="Z277" s="152">
        <f t="shared" si="34"/>
        <v>0</v>
      </c>
      <c r="AA277" s="152">
        <f t="shared" si="35"/>
        <v>0</v>
      </c>
      <c r="AB277" s="900">
        <f t="shared" si="36"/>
        <v>0</v>
      </c>
      <c r="AD277" s="156">
        <f t="shared" si="37"/>
        <v>0</v>
      </c>
      <c r="AE277" s="152">
        <f t="shared" si="38"/>
        <v>0</v>
      </c>
      <c r="AF277" s="152">
        <f t="shared" si="39"/>
        <v>0</v>
      </c>
      <c r="AG277" s="157">
        <f t="shared" si="40"/>
        <v>0</v>
      </c>
    </row>
    <row r="278" spans="1:33" x14ac:dyDescent="0.25">
      <c r="A278" s="147" t="str">
        <f>IF(ISBLANK('A1'!B278),"",IF(ISBLANK('A1'!D278),'A1'!A278&amp;"-"&amp;'A1'!B278,'A1'!A278&amp;"-"&amp;'A1'!B278&amp;"; "&amp;'A1'!D278))</f>
        <v/>
      </c>
      <c r="B278" s="978" t="str">
        <f>IF(ISBLANK('A1'!G278),"",'A1'!G278)</f>
        <v/>
      </c>
      <c r="C278" s="975" t="str">
        <f>IF(ISBLANK('A1'!H278),"",'A1'!H278)</f>
        <v/>
      </c>
      <c r="D278" s="263" t="str">
        <f>IF(ISBLANK('A2'!P278),"",'A2'!P278)</f>
        <v/>
      </c>
      <c r="E278" s="201"/>
      <c r="F278" s="202"/>
      <c r="G278" s="202"/>
      <c r="H278" s="202"/>
      <c r="I278" s="202"/>
      <c r="J278" s="202"/>
      <c r="K278" s="204"/>
      <c r="L278" s="478"/>
      <c r="M278" s="205"/>
      <c r="N278" s="203"/>
      <c r="O278" s="203"/>
      <c r="P278" s="203"/>
      <c r="Q278" s="203"/>
      <c r="R278" s="204"/>
      <c r="S278" s="202"/>
      <c r="T278" s="202"/>
      <c r="U278" s="202"/>
      <c r="V278" s="202"/>
      <c r="W278" s="205"/>
      <c r="Y278" s="156">
        <f t="shared" si="33"/>
        <v>0</v>
      </c>
      <c r="Z278" s="152">
        <f t="shared" si="34"/>
        <v>0</v>
      </c>
      <c r="AA278" s="152">
        <f t="shared" si="35"/>
        <v>0</v>
      </c>
      <c r="AB278" s="900">
        <f t="shared" si="36"/>
        <v>0</v>
      </c>
      <c r="AD278" s="156">
        <f t="shared" si="37"/>
        <v>0</v>
      </c>
      <c r="AE278" s="152">
        <f t="shared" si="38"/>
        <v>0</v>
      </c>
      <c r="AF278" s="152">
        <f t="shared" si="39"/>
        <v>0</v>
      </c>
      <c r="AG278" s="157">
        <f t="shared" si="40"/>
        <v>0</v>
      </c>
    </row>
    <row r="279" spans="1:33" x14ac:dyDescent="0.25">
      <c r="A279" s="147" t="str">
        <f>IF(ISBLANK('A1'!B279),"",IF(ISBLANK('A1'!D279),'A1'!A279&amp;"-"&amp;'A1'!B279,'A1'!A279&amp;"-"&amp;'A1'!B279&amp;"; "&amp;'A1'!D279))</f>
        <v/>
      </c>
      <c r="B279" s="978" t="str">
        <f>IF(ISBLANK('A1'!G279),"",'A1'!G279)</f>
        <v/>
      </c>
      <c r="C279" s="975" t="str">
        <f>IF(ISBLANK('A1'!H279),"",'A1'!H279)</f>
        <v/>
      </c>
      <c r="D279" s="263" t="str">
        <f>IF(ISBLANK('A2'!P279),"",'A2'!P279)</f>
        <v/>
      </c>
      <c r="E279" s="201"/>
      <c r="F279" s="202"/>
      <c r="G279" s="202"/>
      <c r="H279" s="202"/>
      <c r="I279" s="202"/>
      <c r="J279" s="202"/>
      <c r="K279" s="204"/>
      <c r="L279" s="478"/>
      <c r="M279" s="205"/>
      <c r="N279" s="203"/>
      <c r="O279" s="203"/>
      <c r="P279" s="203"/>
      <c r="Q279" s="203"/>
      <c r="R279" s="204"/>
      <c r="S279" s="202"/>
      <c r="T279" s="202"/>
      <c r="U279" s="202"/>
      <c r="V279" s="202"/>
      <c r="W279" s="205"/>
      <c r="Y279" s="156">
        <f t="shared" si="33"/>
        <v>0</v>
      </c>
      <c r="Z279" s="152">
        <f t="shared" si="34"/>
        <v>0</v>
      </c>
      <c r="AA279" s="152">
        <f t="shared" si="35"/>
        <v>0</v>
      </c>
      <c r="AB279" s="900">
        <f t="shared" si="36"/>
        <v>0</v>
      </c>
      <c r="AD279" s="156">
        <f t="shared" si="37"/>
        <v>0</v>
      </c>
      <c r="AE279" s="152">
        <f t="shared" si="38"/>
        <v>0</v>
      </c>
      <c r="AF279" s="152">
        <f t="shared" si="39"/>
        <v>0</v>
      </c>
      <c r="AG279" s="157">
        <f t="shared" si="40"/>
        <v>0</v>
      </c>
    </row>
    <row r="280" spans="1:33" x14ac:dyDescent="0.25">
      <c r="A280" s="147" t="str">
        <f>IF(ISBLANK('A1'!B280),"",IF(ISBLANK('A1'!D280),'A1'!A280&amp;"-"&amp;'A1'!B280,'A1'!A280&amp;"-"&amp;'A1'!B280&amp;"; "&amp;'A1'!D280))</f>
        <v/>
      </c>
      <c r="B280" s="978" t="str">
        <f>IF(ISBLANK('A1'!G280),"",'A1'!G280)</f>
        <v/>
      </c>
      <c r="C280" s="975" t="str">
        <f>IF(ISBLANK('A1'!H280),"",'A1'!H280)</f>
        <v/>
      </c>
      <c r="D280" s="263" t="str">
        <f>IF(ISBLANK('A2'!P280),"",'A2'!P280)</f>
        <v/>
      </c>
      <c r="E280" s="201"/>
      <c r="F280" s="202"/>
      <c r="G280" s="202"/>
      <c r="H280" s="202"/>
      <c r="I280" s="202"/>
      <c r="J280" s="202"/>
      <c r="K280" s="204"/>
      <c r="L280" s="478"/>
      <c r="M280" s="205"/>
      <c r="N280" s="203"/>
      <c r="O280" s="203"/>
      <c r="P280" s="203"/>
      <c r="Q280" s="203"/>
      <c r="R280" s="204"/>
      <c r="S280" s="202"/>
      <c r="T280" s="202"/>
      <c r="U280" s="202"/>
      <c r="V280" s="202"/>
      <c r="W280" s="205"/>
      <c r="Y280" s="156">
        <f t="shared" si="33"/>
        <v>0</v>
      </c>
      <c r="Z280" s="152">
        <f t="shared" si="34"/>
        <v>0</v>
      </c>
      <c r="AA280" s="152">
        <f t="shared" si="35"/>
        <v>0</v>
      </c>
      <c r="AB280" s="900">
        <f t="shared" si="36"/>
        <v>0</v>
      </c>
      <c r="AD280" s="156">
        <f t="shared" si="37"/>
        <v>0</v>
      </c>
      <c r="AE280" s="152">
        <f t="shared" si="38"/>
        <v>0</v>
      </c>
      <c r="AF280" s="152">
        <f t="shared" si="39"/>
        <v>0</v>
      </c>
      <c r="AG280" s="157">
        <f t="shared" si="40"/>
        <v>0</v>
      </c>
    </row>
    <row r="281" spans="1:33" x14ac:dyDescent="0.25">
      <c r="A281" s="147" t="str">
        <f>IF(ISBLANK('A1'!B281),"",IF(ISBLANK('A1'!D281),'A1'!A281&amp;"-"&amp;'A1'!B281,'A1'!A281&amp;"-"&amp;'A1'!B281&amp;"; "&amp;'A1'!D281))</f>
        <v/>
      </c>
      <c r="B281" s="978" t="str">
        <f>IF(ISBLANK('A1'!G281),"",'A1'!G281)</f>
        <v/>
      </c>
      <c r="C281" s="975" t="str">
        <f>IF(ISBLANK('A1'!H281),"",'A1'!H281)</f>
        <v/>
      </c>
      <c r="D281" s="263" t="str">
        <f>IF(ISBLANK('A2'!P281),"",'A2'!P281)</f>
        <v/>
      </c>
      <c r="E281" s="201"/>
      <c r="F281" s="202"/>
      <c r="G281" s="202"/>
      <c r="H281" s="202"/>
      <c r="I281" s="202"/>
      <c r="J281" s="202"/>
      <c r="K281" s="204"/>
      <c r="L281" s="478"/>
      <c r="M281" s="205"/>
      <c r="N281" s="203"/>
      <c r="O281" s="203"/>
      <c r="P281" s="203"/>
      <c r="Q281" s="203"/>
      <c r="R281" s="204"/>
      <c r="S281" s="202"/>
      <c r="T281" s="202"/>
      <c r="U281" s="202"/>
      <c r="V281" s="202"/>
      <c r="W281" s="205"/>
      <c r="Y281" s="156">
        <f t="shared" si="33"/>
        <v>0</v>
      </c>
      <c r="Z281" s="152">
        <f t="shared" si="34"/>
        <v>0</v>
      </c>
      <c r="AA281" s="152">
        <f t="shared" si="35"/>
        <v>0</v>
      </c>
      <c r="AB281" s="900">
        <f t="shared" si="36"/>
        <v>0</v>
      </c>
      <c r="AD281" s="156">
        <f t="shared" si="37"/>
        <v>0</v>
      </c>
      <c r="AE281" s="152">
        <f t="shared" si="38"/>
        <v>0</v>
      </c>
      <c r="AF281" s="152">
        <f t="shared" si="39"/>
        <v>0</v>
      </c>
      <c r="AG281" s="157">
        <f t="shared" si="40"/>
        <v>0</v>
      </c>
    </row>
    <row r="282" spans="1:33" x14ac:dyDescent="0.25">
      <c r="A282" s="147" t="str">
        <f>IF(ISBLANK('A1'!B282),"",IF(ISBLANK('A1'!D282),'A1'!A282&amp;"-"&amp;'A1'!B282,'A1'!A282&amp;"-"&amp;'A1'!B282&amp;"; "&amp;'A1'!D282))</f>
        <v/>
      </c>
      <c r="B282" s="978" t="str">
        <f>IF(ISBLANK('A1'!G282),"",'A1'!G282)</f>
        <v/>
      </c>
      <c r="C282" s="975" t="str">
        <f>IF(ISBLANK('A1'!H282),"",'A1'!H282)</f>
        <v/>
      </c>
      <c r="D282" s="263" t="str">
        <f>IF(ISBLANK('A2'!P282),"",'A2'!P282)</f>
        <v/>
      </c>
      <c r="E282" s="201"/>
      <c r="F282" s="202"/>
      <c r="G282" s="202"/>
      <c r="H282" s="202"/>
      <c r="I282" s="202"/>
      <c r="J282" s="202"/>
      <c r="K282" s="204"/>
      <c r="L282" s="478"/>
      <c r="M282" s="205"/>
      <c r="N282" s="203"/>
      <c r="O282" s="203"/>
      <c r="P282" s="203"/>
      <c r="Q282" s="203"/>
      <c r="R282" s="204"/>
      <c r="S282" s="202"/>
      <c r="T282" s="202"/>
      <c r="U282" s="202"/>
      <c r="V282" s="202"/>
      <c r="W282" s="205"/>
      <c r="Y282" s="156">
        <f t="shared" si="33"/>
        <v>0</v>
      </c>
      <c r="Z282" s="152">
        <f t="shared" si="34"/>
        <v>0</v>
      </c>
      <c r="AA282" s="152">
        <f t="shared" si="35"/>
        <v>0</v>
      </c>
      <c r="AB282" s="900">
        <f t="shared" si="36"/>
        <v>0</v>
      </c>
      <c r="AD282" s="156">
        <f t="shared" si="37"/>
        <v>0</v>
      </c>
      <c r="AE282" s="152">
        <f t="shared" si="38"/>
        <v>0</v>
      </c>
      <c r="AF282" s="152">
        <f t="shared" si="39"/>
        <v>0</v>
      </c>
      <c r="AG282" s="157">
        <f t="shared" si="40"/>
        <v>0</v>
      </c>
    </row>
    <row r="283" spans="1:33" x14ac:dyDescent="0.25">
      <c r="A283" s="147" t="str">
        <f>IF(ISBLANK('A1'!B283),"",IF(ISBLANK('A1'!D283),'A1'!A283&amp;"-"&amp;'A1'!B283,'A1'!A283&amp;"-"&amp;'A1'!B283&amp;"; "&amp;'A1'!D283))</f>
        <v/>
      </c>
      <c r="B283" s="978" t="str">
        <f>IF(ISBLANK('A1'!G283),"",'A1'!G283)</f>
        <v/>
      </c>
      <c r="C283" s="975" t="str">
        <f>IF(ISBLANK('A1'!H283),"",'A1'!H283)</f>
        <v/>
      </c>
      <c r="D283" s="263" t="str">
        <f>IF(ISBLANK('A2'!P283),"",'A2'!P283)</f>
        <v/>
      </c>
      <c r="E283" s="201"/>
      <c r="F283" s="202"/>
      <c r="G283" s="202"/>
      <c r="H283" s="202"/>
      <c r="I283" s="202"/>
      <c r="J283" s="202"/>
      <c r="K283" s="204"/>
      <c r="L283" s="478"/>
      <c r="M283" s="205"/>
      <c r="N283" s="203"/>
      <c r="O283" s="203"/>
      <c r="P283" s="203"/>
      <c r="Q283" s="203"/>
      <c r="R283" s="204"/>
      <c r="S283" s="202"/>
      <c r="T283" s="202"/>
      <c r="U283" s="202"/>
      <c r="V283" s="202"/>
      <c r="W283" s="205"/>
      <c r="Y283" s="156">
        <f t="shared" si="33"/>
        <v>0</v>
      </c>
      <c r="Z283" s="152">
        <f t="shared" si="34"/>
        <v>0</v>
      </c>
      <c r="AA283" s="152">
        <f t="shared" si="35"/>
        <v>0</v>
      </c>
      <c r="AB283" s="900">
        <f t="shared" si="36"/>
        <v>0</v>
      </c>
      <c r="AD283" s="156">
        <f t="shared" si="37"/>
        <v>0</v>
      </c>
      <c r="AE283" s="152">
        <f t="shared" si="38"/>
        <v>0</v>
      </c>
      <c r="AF283" s="152">
        <f t="shared" si="39"/>
        <v>0</v>
      </c>
      <c r="AG283" s="157">
        <f t="shared" si="40"/>
        <v>0</v>
      </c>
    </row>
    <row r="284" spans="1:33" x14ac:dyDescent="0.25">
      <c r="A284" s="147" t="str">
        <f>IF(ISBLANK('A1'!B284),"",IF(ISBLANK('A1'!D284),'A1'!A284&amp;"-"&amp;'A1'!B284,'A1'!A284&amp;"-"&amp;'A1'!B284&amp;"; "&amp;'A1'!D284))</f>
        <v/>
      </c>
      <c r="B284" s="978" t="str">
        <f>IF(ISBLANK('A1'!G284),"",'A1'!G284)</f>
        <v/>
      </c>
      <c r="C284" s="975" t="str">
        <f>IF(ISBLANK('A1'!H284),"",'A1'!H284)</f>
        <v/>
      </c>
      <c r="D284" s="263" t="str">
        <f>IF(ISBLANK('A2'!P284),"",'A2'!P284)</f>
        <v/>
      </c>
      <c r="E284" s="201"/>
      <c r="F284" s="202"/>
      <c r="G284" s="202"/>
      <c r="H284" s="202"/>
      <c r="I284" s="202"/>
      <c r="J284" s="202"/>
      <c r="K284" s="204"/>
      <c r="L284" s="478"/>
      <c r="M284" s="205"/>
      <c r="N284" s="203"/>
      <c r="O284" s="203"/>
      <c r="P284" s="203"/>
      <c r="Q284" s="203"/>
      <c r="R284" s="204"/>
      <c r="S284" s="202"/>
      <c r="T284" s="202"/>
      <c r="U284" s="202"/>
      <c r="V284" s="202"/>
      <c r="W284" s="205"/>
      <c r="Y284" s="156">
        <f t="shared" si="33"/>
        <v>0</v>
      </c>
      <c r="Z284" s="152">
        <f t="shared" si="34"/>
        <v>0</v>
      </c>
      <c r="AA284" s="152">
        <f t="shared" si="35"/>
        <v>0</v>
      </c>
      <c r="AB284" s="900">
        <f t="shared" si="36"/>
        <v>0</v>
      </c>
      <c r="AD284" s="156">
        <f t="shared" si="37"/>
        <v>0</v>
      </c>
      <c r="AE284" s="152">
        <f t="shared" si="38"/>
        <v>0</v>
      </c>
      <c r="AF284" s="152">
        <f t="shared" si="39"/>
        <v>0</v>
      </c>
      <c r="AG284" s="157">
        <f t="shared" si="40"/>
        <v>0</v>
      </c>
    </row>
    <row r="285" spans="1:33" x14ac:dyDescent="0.25">
      <c r="A285" s="147" t="str">
        <f>IF(ISBLANK('A1'!B285),"",IF(ISBLANK('A1'!D285),'A1'!A285&amp;"-"&amp;'A1'!B285,'A1'!A285&amp;"-"&amp;'A1'!B285&amp;"; "&amp;'A1'!D285))</f>
        <v/>
      </c>
      <c r="B285" s="978" t="str">
        <f>IF(ISBLANK('A1'!G285),"",'A1'!G285)</f>
        <v/>
      </c>
      <c r="C285" s="975" t="str">
        <f>IF(ISBLANK('A1'!H285),"",'A1'!H285)</f>
        <v/>
      </c>
      <c r="D285" s="263" t="str">
        <f>IF(ISBLANK('A2'!P285),"",'A2'!P285)</f>
        <v/>
      </c>
      <c r="E285" s="201"/>
      <c r="F285" s="202"/>
      <c r="G285" s="202"/>
      <c r="H285" s="202"/>
      <c r="I285" s="202"/>
      <c r="J285" s="202"/>
      <c r="K285" s="204"/>
      <c r="L285" s="478"/>
      <c r="M285" s="205"/>
      <c r="N285" s="203"/>
      <c r="O285" s="203"/>
      <c r="P285" s="203"/>
      <c r="Q285" s="203"/>
      <c r="R285" s="204"/>
      <c r="S285" s="202"/>
      <c r="T285" s="202"/>
      <c r="U285" s="202"/>
      <c r="V285" s="202"/>
      <c r="W285" s="205"/>
      <c r="Y285" s="156">
        <f t="shared" si="33"/>
        <v>0</v>
      </c>
      <c r="Z285" s="152">
        <f t="shared" si="34"/>
        <v>0</v>
      </c>
      <c r="AA285" s="152">
        <f t="shared" si="35"/>
        <v>0</v>
      </c>
      <c r="AB285" s="900">
        <f t="shared" si="36"/>
        <v>0</v>
      </c>
      <c r="AD285" s="156">
        <f t="shared" si="37"/>
        <v>0</v>
      </c>
      <c r="AE285" s="152">
        <f t="shared" si="38"/>
        <v>0</v>
      </c>
      <c r="AF285" s="152">
        <f t="shared" si="39"/>
        <v>0</v>
      </c>
      <c r="AG285" s="157">
        <f t="shared" si="40"/>
        <v>0</v>
      </c>
    </row>
    <row r="286" spans="1:33" x14ac:dyDescent="0.25">
      <c r="A286" s="147" t="str">
        <f>IF(ISBLANK('A1'!B286),"",IF(ISBLANK('A1'!D286),'A1'!A286&amp;"-"&amp;'A1'!B286,'A1'!A286&amp;"-"&amp;'A1'!B286&amp;"; "&amp;'A1'!D286))</f>
        <v/>
      </c>
      <c r="B286" s="978" t="str">
        <f>IF(ISBLANK('A1'!G286),"",'A1'!G286)</f>
        <v/>
      </c>
      <c r="C286" s="975" t="str">
        <f>IF(ISBLANK('A1'!H286),"",'A1'!H286)</f>
        <v/>
      </c>
      <c r="D286" s="263" t="str">
        <f>IF(ISBLANK('A2'!P286),"",'A2'!P286)</f>
        <v/>
      </c>
      <c r="E286" s="201"/>
      <c r="F286" s="202"/>
      <c r="G286" s="202"/>
      <c r="H286" s="202"/>
      <c r="I286" s="202"/>
      <c r="J286" s="202"/>
      <c r="K286" s="204"/>
      <c r="L286" s="478"/>
      <c r="M286" s="205"/>
      <c r="N286" s="203"/>
      <c r="O286" s="203"/>
      <c r="P286" s="203"/>
      <c r="Q286" s="203"/>
      <c r="R286" s="204"/>
      <c r="S286" s="202"/>
      <c r="T286" s="202"/>
      <c r="U286" s="202"/>
      <c r="V286" s="202"/>
      <c r="W286" s="205"/>
      <c r="Y286" s="156">
        <f t="shared" si="33"/>
        <v>0</v>
      </c>
      <c r="Z286" s="152">
        <f t="shared" si="34"/>
        <v>0</v>
      </c>
      <c r="AA286" s="152">
        <f t="shared" si="35"/>
        <v>0</v>
      </c>
      <c r="AB286" s="900">
        <f t="shared" si="36"/>
        <v>0</v>
      </c>
      <c r="AD286" s="156">
        <f t="shared" si="37"/>
        <v>0</v>
      </c>
      <c r="AE286" s="152">
        <f t="shared" si="38"/>
        <v>0</v>
      </c>
      <c r="AF286" s="152">
        <f t="shared" si="39"/>
        <v>0</v>
      </c>
      <c r="AG286" s="157">
        <f t="shared" si="40"/>
        <v>0</v>
      </c>
    </row>
    <row r="287" spans="1:33" x14ac:dyDescent="0.25">
      <c r="A287" s="147" t="str">
        <f>IF(ISBLANK('A1'!B287),"",IF(ISBLANK('A1'!D287),'A1'!A287&amp;"-"&amp;'A1'!B287,'A1'!A287&amp;"-"&amp;'A1'!B287&amp;"; "&amp;'A1'!D287))</f>
        <v/>
      </c>
      <c r="B287" s="978" t="str">
        <f>IF(ISBLANK('A1'!G287),"",'A1'!G287)</f>
        <v/>
      </c>
      <c r="C287" s="975" t="str">
        <f>IF(ISBLANK('A1'!H287),"",'A1'!H287)</f>
        <v/>
      </c>
      <c r="D287" s="263" t="str">
        <f>IF(ISBLANK('A2'!P287),"",'A2'!P287)</f>
        <v/>
      </c>
      <c r="E287" s="201"/>
      <c r="F287" s="202"/>
      <c r="G287" s="202"/>
      <c r="H287" s="202"/>
      <c r="I287" s="202"/>
      <c r="J287" s="202"/>
      <c r="K287" s="204"/>
      <c r="L287" s="478"/>
      <c r="M287" s="205"/>
      <c r="N287" s="203"/>
      <c r="O287" s="203"/>
      <c r="P287" s="203"/>
      <c r="Q287" s="203"/>
      <c r="R287" s="204"/>
      <c r="S287" s="202"/>
      <c r="T287" s="202"/>
      <c r="U287" s="202"/>
      <c r="V287" s="202"/>
      <c r="W287" s="205"/>
      <c r="Y287" s="156">
        <f t="shared" si="33"/>
        <v>0</v>
      </c>
      <c r="Z287" s="152">
        <f t="shared" si="34"/>
        <v>0</v>
      </c>
      <c r="AA287" s="152">
        <f t="shared" si="35"/>
        <v>0</v>
      </c>
      <c r="AB287" s="900">
        <f t="shared" si="36"/>
        <v>0</v>
      </c>
      <c r="AD287" s="156">
        <f t="shared" si="37"/>
        <v>0</v>
      </c>
      <c r="AE287" s="152">
        <f t="shared" si="38"/>
        <v>0</v>
      </c>
      <c r="AF287" s="152">
        <f t="shared" si="39"/>
        <v>0</v>
      </c>
      <c r="AG287" s="157">
        <f t="shared" si="40"/>
        <v>0</v>
      </c>
    </row>
    <row r="288" spans="1:33" x14ac:dyDescent="0.25">
      <c r="A288" s="147" t="str">
        <f>IF(ISBLANK('A1'!B288),"",IF(ISBLANK('A1'!D288),'A1'!A288&amp;"-"&amp;'A1'!B288,'A1'!A288&amp;"-"&amp;'A1'!B288&amp;"; "&amp;'A1'!D288))</f>
        <v/>
      </c>
      <c r="B288" s="978" t="str">
        <f>IF(ISBLANK('A1'!G288),"",'A1'!G288)</f>
        <v/>
      </c>
      <c r="C288" s="975" t="str">
        <f>IF(ISBLANK('A1'!H288),"",'A1'!H288)</f>
        <v/>
      </c>
      <c r="D288" s="263" t="str">
        <f>IF(ISBLANK('A2'!P288),"",'A2'!P288)</f>
        <v/>
      </c>
      <c r="E288" s="201"/>
      <c r="F288" s="202"/>
      <c r="G288" s="202"/>
      <c r="H288" s="202"/>
      <c r="I288" s="202"/>
      <c r="J288" s="202"/>
      <c r="K288" s="204"/>
      <c r="L288" s="478"/>
      <c r="M288" s="205"/>
      <c r="N288" s="203"/>
      <c r="O288" s="203"/>
      <c r="P288" s="203"/>
      <c r="Q288" s="203"/>
      <c r="R288" s="204"/>
      <c r="S288" s="202"/>
      <c r="T288" s="202"/>
      <c r="U288" s="202"/>
      <c r="V288" s="202"/>
      <c r="W288" s="205"/>
      <c r="Y288" s="156">
        <f t="shared" si="33"/>
        <v>0</v>
      </c>
      <c r="Z288" s="152">
        <f t="shared" si="34"/>
        <v>0</v>
      </c>
      <c r="AA288" s="152">
        <f t="shared" si="35"/>
        <v>0</v>
      </c>
      <c r="AB288" s="900">
        <f t="shared" si="36"/>
        <v>0</v>
      </c>
      <c r="AD288" s="156">
        <f t="shared" si="37"/>
        <v>0</v>
      </c>
      <c r="AE288" s="152">
        <f t="shared" si="38"/>
        <v>0</v>
      </c>
      <c r="AF288" s="152">
        <f t="shared" si="39"/>
        <v>0</v>
      </c>
      <c r="AG288" s="157">
        <f t="shared" si="40"/>
        <v>0</v>
      </c>
    </row>
    <row r="289" spans="1:33" x14ac:dyDescent="0.25">
      <c r="A289" s="147" t="str">
        <f>IF(ISBLANK('A1'!B289),"",IF(ISBLANK('A1'!D289),'A1'!A289&amp;"-"&amp;'A1'!B289,'A1'!A289&amp;"-"&amp;'A1'!B289&amp;"; "&amp;'A1'!D289))</f>
        <v/>
      </c>
      <c r="B289" s="978" t="str">
        <f>IF(ISBLANK('A1'!G289),"",'A1'!G289)</f>
        <v/>
      </c>
      <c r="C289" s="975" t="str">
        <f>IF(ISBLANK('A1'!H289),"",'A1'!H289)</f>
        <v/>
      </c>
      <c r="D289" s="263" t="str">
        <f>IF(ISBLANK('A2'!P289),"",'A2'!P289)</f>
        <v/>
      </c>
      <c r="E289" s="201"/>
      <c r="F289" s="202"/>
      <c r="G289" s="202"/>
      <c r="H289" s="202"/>
      <c r="I289" s="202"/>
      <c r="J289" s="202"/>
      <c r="K289" s="204"/>
      <c r="L289" s="478"/>
      <c r="M289" s="205"/>
      <c r="N289" s="203"/>
      <c r="O289" s="203"/>
      <c r="P289" s="203"/>
      <c r="Q289" s="203"/>
      <c r="R289" s="204"/>
      <c r="S289" s="202"/>
      <c r="T289" s="202"/>
      <c r="U289" s="202"/>
      <c r="V289" s="202"/>
      <c r="W289" s="205"/>
      <c r="Y289" s="156">
        <f t="shared" si="33"/>
        <v>0</v>
      </c>
      <c r="Z289" s="152">
        <f t="shared" si="34"/>
        <v>0</v>
      </c>
      <c r="AA289" s="152">
        <f t="shared" si="35"/>
        <v>0</v>
      </c>
      <c r="AB289" s="900">
        <f t="shared" si="36"/>
        <v>0</v>
      </c>
      <c r="AD289" s="156">
        <f t="shared" si="37"/>
        <v>0</v>
      </c>
      <c r="AE289" s="152">
        <f t="shared" si="38"/>
        <v>0</v>
      </c>
      <c r="AF289" s="152">
        <f t="shared" si="39"/>
        <v>0</v>
      </c>
      <c r="AG289" s="157">
        <f t="shared" si="40"/>
        <v>0</v>
      </c>
    </row>
    <row r="290" spans="1:33" x14ac:dyDescent="0.25">
      <c r="A290" s="147" t="str">
        <f>IF(ISBLANK('A1'!B290),"",IF(ISBLANK('A1'!D290),'A1'!A290&amp;"-"&amp;'A1'!B290,'A1'!A290&amp;"-"&amp;'A1'!B290&amp;"; "&amp;'A1'!D290))</f>
        <v/>
      </c>
      <c r="B290" s="978" t="str">
        <f>IF(ISBLANK('A1'!G290),"",'A1'!G290)</f>
        <v/>
      </c>
      <c r="C290" s="975" t="str">
        <f>IF(ISBLANK('A1'!H290),"",'A1'!H290)</f>
        <v/>
      </c>
      <c r="D290" s="263" t="str">
        <f>IF(ISBLANK('A2'!P290),"",'A2'!P290)</f>
        <v/>
      </c>
      <c r="E290" s="201"/>
      <c r="F290" s="202"/>
      <c r="G290" s="202"/>
      <c r="H290" s="202"/>
      <c r="I290" s="202"/>
      <c r="J290" s="202"/>
      <c r="K290" s="204"/>
      <c r="L290" s="478"/>
      <c r="M290" s="205"/>
      <c r="N290" s="203"/>
      <c r="O290" s="203"/>
      <c r="P290" s="203"/>
      <c r="Q290" s="203"/>
      <c r="R290" s="204"/>
      <c r="S290" s="202"/>
      <c r="T290" s="202"/>
      <c r="U290" s="202"/>
      <c r="V290" s="202"/>
      <c r="W290" s="205"/>
      <c r="Y290" s="156">
        <f t="shared" si="33"/>
        <v>0</v>
      </c>
      <c r="Z290" s="152">
        <f t="shared" si="34"/>
        <v>0</v>
      </c>
      <c r="AA290" s="152">
        <f t="shared" si="35"/>
        <v>0</v>
      </c>
      <c r="AB290" s="900">
        <f t="shared" si="36"/>
        <v>0</v>
      </c>
      <c r="AD290" s="156">
        <f t="shared" si="37"/>
        <v>0</v>
      </c>
      <c r="AE290" s="152">
        <f t="shared" si="38"/>
        <v>0</v>
      </c>
      <c r="AF290" s="152">
        <f t="shared" si="39"/>
        <v>0</v>
      </c>
      <c r="AG290" s="157">
        <f t="shared" si="40"/>
        <v>0</v>
      </c>
    </row>
    <row r="291" spans="1:33" x14ac:dyDescent="0.25">
      <c r="A291" s="147" t="str">
        <f>IF(ISBLANK('A1'!B291),"",IF(ISBLANK('A1'!D291),'A1'!A291&amp;"-"&amp;'A1'!B291,'A1'!A291&amp;"-"&amp;'A1'!B291&amp;"; "&amp;'A1'!D291))</f>
        <v/>
      </c>
      <c r="B291" s="978" t="str">
        <f>IF(ISBLANK('A1'!G291),"",'A1'!G291)</f>
        <v/>
      </c>
      <c r="C291" s="975" t="str">
        <f>IF(ISBLANK('A1'!H291),"",'A1'!H291)</f>
        <v/>
      </c>
      <c r="D291" s="263" t="str">
        <f>IF(ISBLANK('A2'!P291),"",'A2'!P291)</f>
        <v/>
      </c>
      <c r="E291" s="201"/>
      <c r="F291" s="202"/>
      <c r="G291" s="202"/>
      <c r="H291" s="202"/>
      <c r="I291" s="202"/>
      <c r="J291" s="202"/>
      <c r="K291" s="204"/>
      <c r="L291" s="478"/>
      <c r="M291" s="205"/>
      <c r="N291" s="203"/>
      <c r="O291" s="203"/>
      <c r="P291" s="203"/>
      <c r="Q291" s="203"/>
      <c r="R291" s="204"/>
      <c r="S291" s="202"/>
      <c r="T291" s="202"/>
      <c r="U291" s="202"/>
      <c r="V291" s="202"/>
      <c r="W291" s="205"/>
      <c r="Y291" s="156">
        <f t="shared" si="33"/>
        <v>0</v>
      </c>
      <c r="Z291" s="152">
        <f t="shared" si="34"/>
        <v>0</v>
      </c>
      <c r="AA291" s="152">
        <f t="shared" si="35"/>
        <v>0</v>
      </c>
      <c r="AB291" s="900">
        <f t="shared" si="36"/>
        <v>0</v>
      </c>
      <c r="AD291" s="156">
        <f t="shared" si="37"/>
        <v>0</v>
      </c>
      <c r="AE291" s="152">
        <f t="shared" si="38"/>
        <v>0</v>
      </c>
      <c r="AF291" s="152">
        <f t="shared" si="39"/>
        <v>0</v>
      </c>
      <c r="AG291" s="157">
        <f t="shared" si="40"/>
        <v>0</v>
      </c>
    </row>
    <row r="292" spans="1:33" x14ac:dyDescent="0.25">
      <c r="A292" s="147" t="str">
        <f>IF(ISBLANK('A1'!B292),"",IF(ISBLANK('A1'!D292),'A1'!A292&amp;"-"&amp;'A1'!B292,'A1'!A292&amp;"-"&amp;'A1'!B292&amp;"; "&amp;'A1'!D292))</f>
        <v/>
      </c>
      <c r="B292" s="978" t="str">
        <f>IF(ISBLANK('A1'!G292),"",'A1'!G292)</f>
        <v/>
      </c>
      <c r="C292" s="975" t="str">
        <f>IF(ISBLANK('A1'!H292),"",'A1'!H292)</f>
        <v/>
      </c>
      <c r="D292" s="263" t="str">
        <f>IF(ISBLANK('A2'!P292),"",'A2'!P292)</f>
        <v/>
      </c>
      <c r="E292" s="201"/>
      <c r="F292" s="202"/>
      <c r="G292" s="202"/>
      <c r="H292" s="202"/>
      <c r="I292" s="202"/>
      <c r="J292" s="202"/>
      <c r="K292" s="204"/>
      <c r="L292" s="478"/>
      <c r="M292" s="205"/>
      <c r="N292" s="203"/>
      <c r="O292" s="203"/>
      <c r="P292" s="203"/>
      <c r="Q292" s="203"/>
      <c r="R292" s="204"/>
      <c r="S292" s="202"/>
      <c r="T292" s="202"/>
      <c r="U292" s="202"/>
      <c r="V292" s="202"/>
      <c r="W292" s="205"/>
      <c r="Y292" s="156">
        <f t="shared" si="33"/>
        <v>0</v>
      </c>
      <c r="Z292" s="152">
        <f t="shared" si="34"/>
        <v>0</v>
      </c>
      <c r="AA292" s="152">
        <f t="shared" si="35"/>
        <v>0</v>
      </c>
      <c r="AB292" s="900">
        <f t="shared" si="36"/>
        <v>0</v>
      </c>
      <c r="AD292" s="156">
        <f t="shared" si="37"/>
        <v>0</v>
      </c>
      <c r="AE292" s="152">
        <f t="shared" si="38"/>
        <v>0</v>
      </c>
      <c r="AF292" s="152">
        <f t="shared" si="39"/>
        <v>0</v>
      </c>
      <c r="AG292" s="157">
        <f t="shared" si="40"/>
        <v>0</v>
      </c>
    </row>
    <row r="293" spans="1:33" x14ac:dyDescent="0.25">
      <c r="A293" s="147" t="str">
        <f>IF(ISBLANK('A1'!B293),"",IF(ISBLANK('A1'!D293),'A1'!A293&amp;"-"&amp;'A1'!B293,'A1'!A293&amp;"-"&amp;'A1'!B293&amp;"; "&amp;'A1'!D293))</f>
        <v/>
      </c>
      <c r="B293" s="978" t="str">
        <f>IF(ISBLANK('A1'!G293),"",'A1'!G293)</f>
        <v/>
      </c>
      <c r="C293" s="975" t="str">
        <f>IF(ISBLANK('A1'!H293),"",'A1'!H293)</f>
        <v/>
      </c>
      <c r="D293" s="263" t="str">
        <f>IF(ISBLANK('A2'!P293),"",'A2'!P293)</f>
        <v/>
      </c>
      <c r="E293" s="201"/>
      <c r="F293" s="202"/>
      <c r="G293" s="202"/>
      <c r="H293" s="202"/>
      <c r="I293" s="202"/>
      <c r="J293" s="202"/>
      <c r="K293" s="204"/>
      <c r="L293" s="478"/>
      <c r="M293" s="205"/>
      <c r="N293" s="203"/>
      <c r="O293" s="203"/>
      <c r="P293" s="203"/>
      <c r="Q293" s="203"/>
      <c r="R293" s="204"/>
      <c r="S293" s="202"/>
      <c r="T293" s="202"/>
      <c r="U293" s="202"/>
      <c r="V293" s="202"/>
      <c r="W293" s="205"/>
      <c r="Y293" s="156">
        <f t="shared" si="33"/>
        <v>0</v>
      </c>
      <c r="Z293" s="152">
        <f t="shared" si="34"/>
        <v>0</v>
      </c>
      <c r="AA293" s="152">
        <f t="shared" si="35"/>
        <v>0</v>
      </c>
      <c r="AB293" s="900">
        <f t="shared" si="36"/>
        <v>0</v>
      </c>
      <c r="AD293" s="156">
        <f t="shared" si="37"/>
        <v>0</v>
      </c>
      <c r="AE293" s="152">
        <f t="shared" si="38"/>
        <v>0</v>
      </c>
      <c r="AF293" s="152">
        <f t="shared" si="39"/>
        <v>0</v>
      </c>
      <c r="AG293" s="157">
        <f t="shared" si="40"/>
        <v>0</v>
      </c>
    </row>
    <row r="294" spans="1:33" x14ac:dyDescent="0.25">
      <c r="A294" s="147" t="str">
        <f>IF(ISBLANK('A1'!B294),"",IF(ISBLANK('A1'!D294),'A1'!A294&amp;"-"&amp;'A1'!B294,'A1'!A294&amp;"-"&amp;'A1'!B294&amp;"; "&amp;'A1'!D294))</f>
        <v/>
      </c>
      <c r="B294" s="978" t="str">
        <f>IF(ISBLANK('A1'!G294),"",'A1'!G294)</f>
        <v/>
      </c>
      <c r="C294" s="975" t="str">
        <f>IF(ISBLANK('A1'!H294),"",'A1'!H294)</f>
        <v/>
      </c>
      <c r="D294" s="263" t="str">
        <f>IF(ISBLANK('A2'!P294),"",'A2'!P294)</f>
        <v/>
      </c>
      <c r="E294" s="201"/>
      <c r="F294" s="202"/>
      <c r="G294" s="202"/>
      <c r="H294" s="202"/>
      <c r="I294" s="202"/>
      <c r="J294" s="202"/>
      <c r="K294" s="204"/>
      <c r="L294" s="478"/>
      <c r="M294" s="205"/>
      <c r="N294" s="203"/>
      <c r="O294" s="203"/>
      <c r="P294" s="203"/>
      <c r="Q294" s="203"/>
      <c r="R294" s="204"/>
      <c r="S294" s="202"/>
      <c r="T294" s="202"/>
      <c r="U294" s="202"/>
      <c r="V294" s="202"/>
      <c r="W294" s="205"/>
      <c r="Y294" s="156">
        <f t="shared" si="33"/>
        <v>0</v>
      </c>
      <c r="Z294" s="152">
        <f t="shared" si="34"/>
        <v>0</v>
      </c>
      <c r="AA294" s="152">
        <f t="shared" si="35"/>
        <v>0</v>
      </c>
      <c r="AB294" s="900">
        <f t="shared" si="36"/>
        <v>0</v>
      </c>
      <c r="AD294" s="156">
        <f t="shared" si="37"/>
        <v>0</v>
      </c>
      <c r="AE294" s="152">
        <f t="shared" si="38"/>
        <v>0</v>
      </c>
      <c r="AF294" s="152">
        <f t="shared" si="39"/>
        <v>0</v>
      </c>
      <c r="AG294" s="157">
        <f t="shared" si="40"/>
        <v>0</v>
      </c>
    </row>
    <row r="295" spans="1:33" x14ac:dyDescent="0.25">
      <c r="A295" s="147" t="str">
        <f>IF(ISBLANK('A1'!B295),"",IF(ISBLANK('A1'!D295),'A1'!A295&amp;"-"&amp;'A1'!B295,'A1'!A295&amp;"-"&amp;'A1'!B295&amp;"; "&amp;'A1'!D295))</f>
        <v/>
      </c>
      <c r="B295" s="978" t="str">
        <f>IF(ISBLANK('A1'!G295),"",'A1'!G295)</f>
        <v/>
      </c>
      <c r="C295" s="975" t="str">
        <f>IF(ISBLANK('A1'!H295),"",'A1'!H295)</f>
        <v/>
      </c>
      <c r="D295" s="263" t="str">
        <f>IF(ISBLANK('A2'!P295),"",'A2'!P295)</f>
        <v/>
      </c>
      <c r="E295" s="201"/>
      <c r="F295" s="202"/>
      <c r="G295" s="202"/>
      <c r="H295" s="202"/>
      <c r="I295" s="202"/>
      <c r="J295" s="202"/>
      <c r="K295" s="204"/>
      <c r="L295" s="478"/>
      <c r="M295" s="205"/>
      <c r="N295" s="203"/>
      <c r="O295" s="203"/>
      <c r="P295" s="203"/>
      <c r="Q295" s="203"/>
      <c r="R295" s="204"/>
      <c r="S295" s="202"/>
      <c r="T295" s="202"/>
      <c r="U295" s="202"/>
      <c r="V295" s="202"/>
      <c r="W295" s="205"/>
      <c r="Y295" s="156">
        <f t="shared" si="33"/>
        <v>0</v>
      </c>
      <c r="Z295" s="152">
        <f t="shared" si="34"/>
        <v>0</v>
      </c>
      <c r="AA295" s="152">
        <f t="shared" si="35"/>
        <v>0</v>
      </c>
      <c r="AB295" s="900">
        <f t="shared" si="36"/>
        <v>0</v>
      </c>
      <c r="AD295" s="156">
        <f t="shared" si="37"/>
        <v>0</v>
      </c>
      <c r="AE295" s="152">
        <f t="shared" si="38"/>
        <v>0</v>
      </c>
      <c r="AF295" s="152">
        <f t="shared" si="39"/>
        <v>0</v>
      </c>
      <c r="AG295" s="157">
        <f t="shared" si="40"/>
        <v>0</v>
      </c>
    </row>
    <row r="296" spans="1:33" x14ac:dyDescent="0.25">
      <c r="A296" s="147" t="str">
        <f>IF(ISBLANK('A1'!B296),"",IF(ISBLANK('A1'!D296),'A1'!A296&amp;"-"&amp;'A1'!B296,'A1'!A296&amp;"-"&amp;'A1'!B296&amp;"; "&amp;'A1'!D296))</f>
        <v/>
      </c>
      <c r="B296" s="978" t="str">
        <f>IF(ISBLANK('A1'!G296),"",'A1'!G296)</f>
        <v/>
      </c>
      <c r="C296" s="975" t="str">
        <f>IF(ISBLANK('A1'!H296),"",'A1'!H296)</f>
        <v/>
      </c>
      <c r="D296" s="263" t="str">
        <f>IF(ISBLANK('A2'!P296),"",'A2'!P296)</f>
        <v/>
      </c>
      <c r="E296" s="201"/>
      <c r="F296" s="202"/>
      <c r="G296" s="202"/>
      <c r="H296" s="202"/>
      <c r="I296" s="202"/>
      <c r="J296" s="202"/>
      <c r="K296" s="204"/>
      <c r="L296" s="478"/>
      <c r="M296" s="205"/>
      <c r="N296" s="203"/>
      <c r="O296" s="203"/>
      <c r="P296" s="203"/>
      <c r="Q296" s="203"/>
      <c r="R296" s="204"/>
      <c r="S296" s="202"/>
      <c r="T296" s="202"/>
      <c r="U296" s="202"/>
      <c r="V296" s="202"/>
      <c r="W296" s="205"/>
      <c r="Y296" s="156">
        <f t="shared" si="33"/>
        <v>0</v>
      </c>
      <c r="Z296" s="152">
        <f t="shared" si="34"/>
        <v>0</v>
      </c>
      <c r="AA296" s="152">
        <f t="shared" si="35"/>
        <v>0</v>
      </c>
      <c r="AB296" s="900">
        <f t="shared" si="36"/>
        <v>0</v>
      </c>
      <c r="AD296" s="156">
        <f t="shared" si="37"/>
        <v>0</v>
      </c>
      <c r="AE296" s="152">
        <f t="shared" si="38"/>
        <v>0</v>
      </c>
      <c r="AF296" s="152">
        <f t="shared" si="39"/>
        <v>0</v>
      </c>
      <c r="AG296" s="157">
        <f t="shared" si="40"/>
        <v>0</v>
      </c>
    </row>
    <row r="297" spans="1:33" x14ac:dyDescent="0.25">
      <c r="A297" s="147" t="str">
        <f>IF(ISBLANK('A1'!B297),"",IF(ISBLANK('A1'!D297),'A1'!A297&amp;"-"&amp;'A1'!B297,'A1'!A297&amp;"-"&amp;'A1'!B297&amp;"; "&amp;'A1'!D297))</f>
        <v/>
      </c>
      <c r="B297" s="978" t="str">
        <f>IF(ISBLANK('A1'!G297),"",'A1'!G297)</f>
        <v/>
      </c>
      <c r="C297" s="975" t="str">
        <f>IF(ISBLANK('A1'!H297),"",'A1'!H297)</f>
        <v/>
      </c>
      <c r="D297" s="263" t="str">
        <f>IF(ISBLANK('A2'!P297),"",'A2'!P297)</f>
        <v/>
      </c>
      <c r="E297" s="201"/>
      <c r="F297" s="202"/>
      <c r="G297" s="202"/>
      <c r="H297" s="202"/>
      <c r="I297" s="202"/>
      <c r="J297" s="202"/>
      <c r="K297" s="204"/>
      <c r="L297" s="478"/>
      <c r="M297" s="205"/>
      <c r="N297" s="203"/>
      <c r="O297" s="203"/>
      <c r="P297" s="203"/>
      <c r="Q297" s="203"/>
      <c r="R297" s="204"/>
      <c r="S297" s="202"/>
      <c r="T297" s="202"/>
      <c r="U297" s="202"/>
      <c r="V297" s="202"/>
      <c r="W297" s="205"/>
      <c r="Y297" s="156">
        <f t="shared" si="33"/>
        <v>0</v>
      </c>
      <c r="Z297" s="152">
        <f t="shared" si="34"/>
        <v>0</v>
      </c>
      <c r="AA297" s="152">
        <f t="shared" si="35"/>
        <v>0</v>
      </c>
      <c r="AB297" s="900">
        <f t="shared" si="36"/>
        <v>0</v>
      </c>
      <c r="AD297" s="156">
        <f t="shared" si="37"/>
        <v>0</v>
      </c>
      <c r="AE297" s="152">
        <f t="shared" si="38"/>
        <v>0</v>
      </c>
      <c r="AF297" s="152">
        <f t="shared" si="39"/>
        <v>0</v>
      </c>
      <c r="AG297" s="157">
        <f t="shared" si="40"/>
        <v>0</v>
      </c>
    </row>
    <row r="298" spans="1:33" x14ac:dyDescent="0.25">
      <c r="A298" s="147" t="str">
        <f>IF(ISBLANK('A1'!B298),"",IF(ISBLANK('A1'!D298),'A1'!A298&amp;"-"&amp;'A1'!B298,'A1'!A298&amp;"-"&amp;'A1'!B298&amp;"; "&amp;'A1'!D298))</f>
        <v/>
      </c>
      <c r="B298" s="978" t="str">
        <f>IF(ISBLANK('A1'!G298),"",'A1'!G298)</f>
        <v/>
      </c>
      <c r="C298" s="975" t="str">
        <f>IF(ISBLANK('A1'!H298),"",'A1'!H298)</f>
        <v/>
      </c>
      <c r="D298" s="263" t="str">
        <f>IF(ISBLANK('A2'!P298),"",'A2'!P298)</f>
        <v/>
      </c>
      <c r="E298" s="201"/>
      <c r="F298" s="202"/>
      <c r="G298" s="202"/>
      <c r="H298" s="202"/>
      <c r="I298" s="202"/>
      <c r="J298" s="202"/>
      <c r="K298" s="204"/>
      <c r="L298" s="478"/>
      <c r="M298" s="205"/>
      <c r="N298" s="203"/>
      <c r="O298" s="203"/>
      <c r="P298" s="203"/>
      <c r="Q298" s="203"/>
      <c r="R298" s="204"/>
      <c r="S298" s="202"/>
      <c r="T298" s="202"/>
      <c r="U298" s="202"/>
      <c r="V298" s="202"/>
      <c r="W298" s="205"/>
      <c r="Y298" s="156">
        <f t="shared" si="33"/>
        <v>0</v>
      </c>
      <c r="Z298" s="152">
        <f t="shared" si="34"/>
        <v>0</v>
      </c>
      <c r="AA298" s="152">
        <f t="shared" si="35"/>
        <v>0</v>
      </c>
      <c r="AB298" s="900">
        <f t="shared" si="36"/>
        <v>0</v>
      </c>
      <c r="AD298" s="156">
        <f t="shared" si="37"/>
        <v>0</v>
      </c>
      <c r="AE298" s="152">
        <f t="shared" si="38"/>
        <v>0</v>
      </c>
      <c r="AF298" s="152">
        <f t="shared" si="39"/>
        <v>0</v>
      </c>
      <c r="AG298" s="157">
        <f t="shared" si="40"/>
        <v>0</v>
      </c>
    </row>
    <row r="299" spans="1:33" x14ac:dyDescent="0.25">
      <c r="A299" s="147" t="str">
        <f>IF(ISBLANK('A1'!B299),"",IF(ISBLANK('A1'!D299),'A1'!A299&amp;"-"&amp;'A1'!B299,'A1'!A299&amp;"-"&amp;'A1'!B299&amp;"; "&amp;'A1'!D299))</f>
        <v/>
      </c>
      <c r="B299" s="978" t="str">
        <f>IF(ISBLANK('A1'!G299),"",'A1'!G299)</f>
        <v/>
      </c>
      <c r="C299" s="975" t="str">
        <f>IF(ISBLANK('A1'!H299),"",'A1'!H299)</f>
        <v/>
      </c>
      <c r="D299" s="263" t="str">
        <f>IF(ISBLANK('A2'!P299),"",'A2'!P299)</f>
        <v/>
      </c>
      <c r="E299" s="201"/>
      <c r="F299" s="202"/>
      <c r="G299" s="202"/>
      <c r="H299" s="202"/>
      <c r="I299" s="202"/>
      <c r="J299" s="202"/>
      <c r="K299" s="204"/>
      <c r="L299" s="478"/>
      <c r="M299" s="205"/>
      <c r="N299" s="203"/>
      <c r="O299" s="203"/>
      <c r="P299" s="203"/>
      <c r="Q299" s="203"/>
      <c r="R299" s="204"/>
      <c r="S299" s="202"/>
      <c r="T299" s="202"/>
      <c r="U299" s="202"/>
      <c r="V299" s="202"/>
      <c r="W299" s="205"/>
      <c r="Y299" s="156">
        <f t="shared" si="33"/>
        <v>0</v>
      </c>
      <c r="Z299" s="152">
        <f t="shared" si="34"/>
        <v>0</v>
      </c>
      <c r="AA299" s="152">
        <f t="shared" si="35"/>
        <v>0</v>
      </c>
      <c r="AB299" s="900">
        <f t="shared" si="36"/>
        <v>0</v>
      </c>
      <c r="AD299" s="156">
        <f t="shared" si="37"/>
        <v>0</v>
      </c>
      <c r="AE299" s="152">
        <f t="shared" si="38"/>
        <v>0</v>
      </c>
      <c r="AF299" s="152">
        <f t="shared" si="39"/>
        <v>0</v>
      </c>
      <c r="AG299" s="157">
        <f t="shared" si="40"/>
        <v>0</v>
      </c>
    </row>
    <row r="300" spans="1:33" x14ac:dyDescent="0.25">
      <c r="A300" s="147" t="str">
        <f>IF(ISBLANK('A1'!B300),"",IF(ISBLANK('A1'!D300),'A1'!A300&amp;"-"&amp;'A1'!B300,'A1'!A300&amp;"-"&amp;'A1'!B300&amp;"; "&amp;'A1'!D300))</f>
        <v/>
      </c>
      <c r="B300" s="978" t="str">
        <f>IF(ISBLANK('A1'!G300),"",'A1'!G300)</f>
        <v/>
      </c>
      <c r="C300" s="975" t="str">
        <f>IF(ISBLANK('A1'!H300),"",'A1'!H300)</f>
        <v/>
      </c>
      <c r="D300" s="263" t="str">
        <f>IF(ISBLANK('A2'!P300),"",'A2'!P300)</f>
        <v/>
      </c>
      <c r="E300" s="201"/>
      <c r="F300" s="202"/>
      <c r="G300" s="202"/>
      <c r="H300" s="202"/>
      <c r="I300" s="202"/>
      <c r="J300" s="202"/>
      <c r="K300" s="204"/>
      <c r="L300" s="478"/>
      <c r="M300" s="205"/>
      <c r="N300" s="203"/>
      <c r="O300" s="203"/>
      <c r="P300" s="203"/>
      <c r="Q300" s="203"/>
      <c r="R300" s="204"/>
      <c r="S300" s="202"/>
      <c r="T300" s="202"/>
      <c r="U300" s="202"/>
      <c r="V300" s="202"/>
      <c r="W300" s="205"/>
      <c r="Y300" s="156">
        <f t="shared" si="33"/>
        <v>0</v>
      </c>
      <c r="Z300" s="152">
        <f t="shared" si="34"/>
        <v>0</v>
      </c>
      <c r="AA300" s="152">
        <f t="shared" si="35"/>
        <v>0</v>
      </c>
      <c r="AB300" s="900">
        <f t="shared" si="36"/>
        <v>0</v>
      </c>
      <c r="AD300" s="156">
        <f t="shared" si="37"/>
        <v>0</v>
      </c>
      <c r="AE300" s="152">
        <f t="shared" si="38"/>
        <v>0</v>
      </c>
      <c r="AF300" s="152">
        <f t="shared" si="39"/>
        <v>0</v>
      </c>
      <c r="AG300" s="157">
        <f t="shared" si="40"/>
        <v>0</v>
      </c>
    </row>
    <row r="301" spans="1:33" x14ac:dyDescent="0.25">
      <c r="A301" s="147" t="str">
        <f>IF(ISBLANK('A1'!B301),"",IF(ISBLANK('A1'!D301),'A1'!A301&amp;"-"&amp;'A1'!B301,'A1'!A301&amp;"-"&amp;'A1'!B301&amp;"; "&amp;'A1'!D301))</f>
        <v/>
      </c>
      <c r="B301" s="978" t="str">
        <f>IF(ISBLANK('A1'!G301),"",'A1'!G301)</f>
        <v/>
      </c>
      <c r="C301" s="975" t="str">
        <f>IF(ISBLANK('A1'!H301),"",'A1'!H301)</f>
        <v/>
      </c>
      <c r="D301" s="263" t="str">
        <f>IF(ISBLANK('A2'!P301),"",'A2'!P301)</f>
        <v/>
      </c>
      <c r="E301" s="201"/>
      <c r="F301" s="202"/>
      <c r="G301" s="202"/>
      <c r="H301" s="202"/>
      <c r="I301" s="202"/>
      <c r="J301" s="202"/>
      <c r="K301" s="204"/>
      <c r="L301" s="478"/>
      <c r="M301" s="205"/>
      <c r="N301" s="203"/>
      <c r="O301" s="203"/>
      <c r="P301" s="203"/>
      <c r="Q301" s="203"/>
      <c r="R301" s="204"/>
      <c r="S301" s="202"/>
      <c r="T301" s="202"/>
      <c r="U301" s="202"/>
      <c r="V301" s="202"/>
      <c r="W301" s="205"/>
      <c r="Y301" s="156">
        <f t="shared" si="33"/>
        <v>0</v>
      </c>
      <c r="Z301" s="152">
        <f t="shared" si="34"/>
        <v>0</v>
      </c>
      <c r="AA301" s="152">
        <f t="shared" si="35"/>
        <v>0</v>
      </c>
      <c r="AB301" s="900">
        <f t="shared" si="36"/>
        <v>0</v>
      </c>
      <c r="AD301" s="156">
        <f t="shared" si="37"/>
        <v>0</v>
      </c>
      <c r="AE301" s="152">
        <f t="shared" si="38"/>
        <v>0</v>
      </c>
      <c r="AF301" s="152">
        <f t="shared" si="39"/>
        <v>0</v>
      </c>
      <c r="AG301" s="157">
        <f t="shared" si="40"/>
        <v>0</v>
      </c>
    </row>
    <row r="302" spans="1:33" x14ac:dyDescent="0.25">
      <c r="A302" s="147" t="str">
        <f>IF(ISBLANK('A1'!B302),"",IF(ISBLANK('A1'!D302),'A1'!A302&amp;"-"&amp;'A1'!B302,'A1'!A302&amp;"-"&amp;'A1'!B302&amp;"; "&amp;'A1'!D302))</f>
        <v/>
      </c>
      <c r="B302" s="978" t="str">
        <f>IF(ISBLANK('A1'!G302),"",'A1'!G302)</f>
        <v/>
      </c>
      <c r="C302" s="975" t="str">
        <f>IF(ISBLANK('A1'!H302),"",'A1'!H302)</f>
        <v/>
      </c>
      <c r="D302" s="263" t="str">
        <f>IF(ISBLANK('A2'!P302),"",'A2'!P302)</f>
        <v/>
      </c>
      <c r="E302" s="201"/>
      <c r="F302" s="202"/>
      <c r="G302" s="202"/>
      <c r="H302" s="202"/>
      <c r="I302" s="202"/>
      <c r="J302" s="202"/>
      <c r="K302" s="204"/>
      <c r="L302" s="478"/>
      <c r="M302" s="205"/>
      <c r="N302" s="203"/>
      <c r="O302" s="203"/>
      <c r="P302" s="203"/>
      <c r="Q302" s="203"/>
      <c r="R302" s="204"/>
      <c r="S302" s="202"/>
      <c r="T302" s="202"/>
      <c r="U302" s="202"/>
      <c r="V302" s="202"/>
      <c r="W302" s="205"/>
      <c r="Y302" s="156">
        <f t="shared" si="33"/>
        <v>0</v>
      </c>
      <c r="Z302" s="152">
        <f t="shared" si="34"/>
        <v>0</v>
      </c>
      <c r="AA302" s="152">
        <f t="shared" si="35"/>
        <v>0</v>
      </c>
      <c r="AB302" s="900">
        <f t="shared" si="36"/>
        <v>0</v>
      </c>
      <c r="AD302" s="156">
        <f t="shared" si="37"/>
        <v>0</v>
      </c>
      <c r="AE302" s="152">
        <f t="shared" si="38"/>
        <v>0</v>
      </c>
      <c r="AF302" s="152">
        <f t="shared" si="39"/>
        <v>0</v>
      </c>
      <c r="AG302" s="157">
        <f t="shared" si="40"/>
        <v>0</v>
      </c>
    </row>
    <row r="303" spans="1:33" x14ac:dyDescent="0.25">
      <c r="A303" s="147" t="str">
        <f>IF(ISBLANK('A1'!B303),"",IF(ISBLANK('A1'!D303),'A1'!A303&amp;"-"&amp;'A1'!B303,'A1'!A303&amp;"-"&amp;'A1'!B303&amp;"; "&amp;'A1'!D303))</f>
        <v/>
      </c>
      <c r="B303" s="978" t="str">
        <f>IF(ISBLANK('A1'!G303),"",'A1'!G303)</f>
        <v/>
      </c>
      <c r="C303" s="975" t="str">
        <f>IF(ISBLANK('A1'!H303),"",'A1'!H303)</f>
        <v/>
      </c>
      <c r="D303" s="263" t="str">
        <f>IF(ISBLANK('A2'!P303),"",'A2'!P303)</f>
        <v/>
      </c>
      <c r="E303" s="201"/>
      <c r="F303" s="202"/>
      <c r="G303" s="202"/>
      <c r="H303" s="202"/>
      <c r="I303" s="202"/>
      <c r="J303" s="202"/>
      <c r="K303" s="204"/>
      <c r="L303" s="478"/>
      <c r="M303" s="205"/>
      <c r="N303" s="203"/>
      <c r="O303" s="203"/>
      <c r="P303" s="203"/>
      <c r="Q303" s="203"/>
      <c r="R303" s="204"/>
      <c r="S303" s="202"/>
      <c r="T303" s="202"/>
      <c r="U303" s="202"/>
      <c r="V303" s="202"/>
      <c r="W303" s="205"/>
      <c r="Y303" s="156">
        <f t="shared" si="33"/>
        <v>0</v>
      </c>
      <c r="Z303" s="152">
        <f t="shared" si="34"/>
        <v>0</v>
      </c>
      <c r="AA303" s="152">
        <f t="shared" si="35"/>
        <v>0</v>
      </c>
      <c r="AB303" s="900">
        <f t="shared" si="36"/>
        <v>0</v>
      </c>
      <c r="AD303" s="156">
        <f t="shared" si="37"/>
        <v>0</v>
      </c>
      <c r="AE303" s="152">
        <f t="shared" si="38"/>
        <v>0</v>
      </c>
      <c r="AF303" s="152">
        <f t="shared" si="39"/>
        <v>0</v>
      </c>
      <c r="AG303" s="157">
        <f t="shared" si="40"/>
        <v>0</v>
      </c>
    </row>
    <row r="304" spans="1:33" x14ac:dyDescent="0.25">
      <c r="A304" s="147" t="str">
        <f>IF(ISBLANK('A1'!B304),"",IF(ISBLANK('A1'!D304),'A1'!A304&amp;"-"&amp;'A1'!B304,'A1'!A304&amp;"-"&amp;'A1'!B304&amp;"; "&amp;'A1'!D304))</f>
        <v/>
      </c>
      <c r="B304" s="978" t="str">
        <f>IF(ISBLANK('A1'!G304),"",'A1'!G304)</f>
        <v/>
      </c>
      <c r="C304" s="975" t="str">
        <f>IF(ISBLANK('A1'!H304),"",'A1'!H304)</f>
        <v/>
      </c>
      <c r="D304" s="263" t="str">
        <f>IF(ISBLANK('A2'!P304),"",'A2'!P304)</f>
        <v/>
      </c>
      <c r="E304" s="201"/>
      <c r="F304" s="202"/>
      <c r="G304" s="202"/>
      <c r="H304" s="202"/>
      <c r="I304" s="202"/>
      <c r="J304" s="202"/>
      <c r="K304" s="204"/>
      <c r="L304" s="478"/>
      <c r="M304" s="205"/>
      <c r="N304" s="203"/>
      <c r="O304" s="203"/>
      <c r="P304" s="203"/>
      <c r="Q304" s="203"/>
      <c r="R304" s="204"/>
      <c r="S304" s="202"/>
      <c r="T304" s="202"/>
      <c r="U304" s="202"/>
      <c r="V304" s="202"/>
      <c r="W304" s="205"/>
      <c r="Y304" s="156">
        <f t="shared" si="33"/>
        <v>0</v>
      </c>
      <c r="Z304" s="152">
        <f t="shared" si="34"/>
        <v>0</v>
      </c>
      <c r="AA304" s="152">
        <f t="shared" si="35"/>
        <v>0</v>
      </c>
      <c r="AB304" s="900">
        <f t="shared" si="36"/>
        <v>0</v>
      </c>
      <c r="AD304" s="156">
        <f t="shared" si="37"/>
        <v>0</v>
      </c>
      <c r="AE304" s="152">
        <f t="shared" si="38"/>
        <v>0</v>
      </c>
      <c r="AF304" s="152">
        <f t="shared" si="39"/>
        <v>0</v>
      </c>
      <c r="AG304" s="157">
        <f t="shared" si="40"/>
        <v>0</v>
      </c>
    </row>
    <row r="305" spans="1:33" x14ac:dyDescent="0.25">
      <c r="A305" s="147" t="str">
        <f>IF(ISBLANK('A1'!B305),"",IF(ISBLANK('A1'!D305),'A1'!A305&amp;"-"&amp;'A1'!B305,'A1'!A305&amp;"-"&amp;'A1'!B305&amp;"; "&amp;'A1'!D305))</f>
        <v/>
      </c>
      <c r="B305" s="978" t="str">
        <f>IF(ISBLANK('A1'!G305),"",'A1'!G305)</f>
        <v/>
      </c>
      <c r="C305" s="975" t="str">
        <f>IF(ISBLANK('A1'!H305),"",'A1'!H305)</f>
        <v/>
      </c>
      <c r="D305" s="263" t="str">
        <f>IF(ISBLANK('A2'!P305),"",'A2'!P305)</f>
        <v/>
      </c>
      <c r="E305" s="201"/>
      <c r="F305" s="202"/>
      <c r="G305" s="202"/>
      <c r="H305" s="202"/>
      <c r="I305" s="202"/>
      <c r="J305" s="202"/>
      <c r="K305" s="204"/>
      <c r="L305" s="478"/>
      <c r="M305" s="205"/>
      <c r="N305" s="203"/>
      <c r="O305" s="203"/>
      <c r="P305" s="203"/>
      <c r="Q305" s="203"/>
      <c r="R305" s="204"/>
      <c r="S305" s="202"/>
      <c r="T305" s="202"/>
      <c r="U305" s="202"/>
      <c r="V305" s="202"/>
      <c r="W305" s="205"/>
      <c r="Y305" s="156">
        <f t="shared" si="33"/>
        <v>0</v>
      </c>
      <c r="Z305" s="152">
        <f t="shared" si="34"/>
        <v>0</v>
      </c>
      <c r="AA305" s="152">
        <f t="shared" si="35"/>
        <v>0</v>
      </c>
      <c r="AB305" s="900">
        <f t="shared" si="36"/>
        <v>0</v>
      </c>
      <c r="AD305" s="156">
        <f t="shared" si="37"/>
        <v>0</v>
      </c>
      <c r="AE305" s="152">
        <f t="shared" si="38"/>
        <v>0</v>
      </c>
      <c r="AF305" s="152">
        <f t="shared" si="39"/>
        <v>0</v>
      </c>
      <c r="AG305" s="157">
        <f t="shared" si="40"/>
        <v>0</v>
      </c>
    </row>
    <row r="306" spans="1:33" x14ac:dyDescent="0.25">
      <c r="A306" s="147" t="str">
        <f>IF(ISBLANK('A1'!B306),"",IF(ISBLANK('A1'!D306),'A1'!A306&amp;"-"&amp;'A1'!B306,'A1'!A306&amp;"-"&amp;'A1'!B306&amp;"; "&amp;'A1'!D306))</f>
        <v/>
      </c>
      <c r="B306" s="978" t="str">
        <f>IF(ISBLANK('A1'!G306),"",'A1'!G306)</f>
        <v/>
      </c>
      <c r="C306" s="975" t="str">
        <f>IF(ISBLANK('A1'!H306),"",'A1'!H306)</f>
        <v/>
      </c>
      <c r="D306" s="263" t="str">
        <f>IF(ISBLANK('A2'!P306),"",'A2'!P306)</f>
        <v/>
      </c>
      <c r="E306" s="201"/>
      <c r="F306" s="202"/>
      <c r="G306" s="202"/>
      <c r="H306" s="202"/>
      <c r="I306" s="202"/>
      <c r="J306" s="202"/>
      <c r="K306" s="204"/>
      <c r="L306" s="478"/>
      <c r="M306" s="205"/>
      <c r="N306" s="203"/>
      <c r="O306" s="203"/>
      <c r="P306" s="203"/>
      <c r="Q306" s="203"/>
      <c r="R306" s="204"/>
      <c r="S306" s="202"/>
      <c r="T306" s="202"/>
      <c r="U306" s="202"/>
      <c r="V306" s="202"/>
      <c r="W306" s="205"/>
      <c r="Y306" s="156">
        <f t="shared" si="33"/>
        <v>0</v>
      </c>
      <c r="Z306" s="152">
        <f t="shared" si="34"/>
        <v>0</v>
      </c>
      <c r="AA306" s="152">
        <f t="shared" si="35"/>
        <v>0</v>
      </c>
      <c r="AB306" s="900">
        <f t="shared" si="36"/>
        <v>0</v>
      </c>
      <c r="AD306" s="156">
        <f t="shared" si="37"/>
        <v>0</v>
      </c>
      <c r="AE306" s="152">
        <f t="shared" si="38"/>
        <v>0</v>
      </c>
      <c r="AF306" s="152">
        <f t="shared" si="39"/>
        <v>0</v>
      </c>
      <c r="AG306" s="157">
        <f t="shared" si="40"/>
        <v>0</v>
      </c>
    </row>
    <row r="307" spans="1:33" x14ac:dyDescent="0.25">
      <c r="A307" s="147" t="str">
        <f>IF(ISBLANK('A1'!B307),"",IF(ISBLANK('A1'!D307),'A1'!A307&amp;"-"&amp;'A1'!B307,'A1'!A307&amp;"-"&amp;'A1'!B307&amp;"; "&amp;'A1'!D307))</f>
        <v/>
      </c>
      <c r="B307" s="978" t="str">
        <f>IF(ISBLANK('A1'!G307),"",'A1'!G307)</f>
        <v/>
      </c>
      <c r="C307" s="975" t="str">
        <f>IF(ISBLANK('A1'!H307),"",'A1'!H307)</f>
        <v/>
      </c>
      <c r="D307" s="263" t="str">
        <f>IF(ISBLANK('A2'!P307),"",'A2'!P307)</f>
        <v/>
      </c>
      <c r="E307" s="201"/>
      <c r="F307" s="202"/>
      <c r="G307" s="202"/>
      <c r="H307" s="202"/>
      <c r="I307" s="202"/>
      <c r="J307" s="202"/>
      <c r="K307" s="204"/>
      <c r="L307" s="478"/>
      <c r="M307" s="205"/>
      <c r="N307" s="203"/>
      <c r="O307" s="203"/>
      <c r="P307" s="203"/>
      <c r="Q307" s="203"/>
      <c r="R307" s="204"/>
      <c r="S307" s="202"/>
      <c r="T307" s="202"/>
      <c r="U307" s="202"/>
      <c r="V307" s="202"/>
      <c r="W307" s="205"/>
      <c r="Y307" s="156">
        <f t="shared" si="33"/>
        <v>0</v>
      </c>
      <c r="Z307" s="152">
        <f t="shared" si="34"/>
        <v>0</v>
      </c>
      <c r="AA307" s="152">
        <f t="shared" si="35"/>
        <v>0</v>
      </c>
      <c r="AB307" s="900">
        <f t="shared" si="36"/>
        <v>0</v>
      </c>
      <c r="AD307" s="156">
        <f t="shared" si="37"/>
        <v>0</v>
      </c>
      <c r="AE307" s="152">
        <f t="shared" si="38"/>
        <v>0</v>
      </c>
      <c r="AF307" s="152">
        <f t="shared" si="39"/>
        <v>0</v>
      </c>
      <c r="AG307" s="157">
        <f t="shared" si="40"/>
        <v>0</v>
      </c>
    </row>
    <row r="308" spans="1:33" x14ac:dyDescent="0.25">
      <c r="A308" s="147" t="str">
        <f>IF(ISBLANK('A1'!B308),"",IF(ISBLANK('A1'!D308),'A1'!A308&amp;"-"&amp;'A1'!B308,'A1'!A308&amp;"-"&amp;'A1'!B308&amp;"; "&amp;'A1'!D308))</f>
        <v/>
      </c>
      <c r="B308" s="978" t="str">
        <f>IF(ISBLANK('A1'!G308),"",'A1'!G308)</f>
        <v/>
      </c>
      <c r="C308" s="975" t="str">
        <f>IF(ISBLANK('A1'!H308),"",'A1'!H308)</f>
        <v/>
      </c>
      <c r="D308" s="263" t="str">
        <f>IF(ISBLANK('A2'!P308),"",'A2'!P308)</f>
        <v/>
      </c>
      <c r="E308" s="201"/>
      <c r="F308" s="202"/>
      <c r="G308" s="202"/>
      <c r="H308" s="202"/>
      <c r="I308" s="202"/>
      <c r="J308" s="202"/>
      <c r="K308" s="204"/>
      <c r="L308" s="478"/>
      <c r="M308" s="205"/>
      <c r="N308" s="203"/>
      <c r="O308" s="203"/>
      <c r="P308" s="203"/>
      <c r="Q308" s="203"/>
      <c r="R308" s="204"/>
      <c r="S308" s="202"/>
      <c r="T308" s="202"/>
      <c r="U308" s="202"/>
      <c r="V308" s="202"/>
      <c r="W308" s="205"/>
      <c r="Y308" s="156">
        <f t="shared" si="33"/>
        <v>0</v>
      </c>
      <c r="Z308" s="152">
        <f t="shared" si="34"/>
        <v>0</v>
      </c>
      <c r="AA308" s="152">
        <f t="shared" si="35"/>
        <v>0</v>
      </c>
      <c r="AB308" s="900">
        <f t="shared" si="36"/>
        <v>0</v>
      </c>
      <c r="AD308" s="156">
        <f t="shared" si="37"/>
        <v>0</v>
      </c>
      <c r="AE308" s="152">
        <f t="shared" si="38"/>
        <v>0</v>
      </c>
      <c r="AF308" s="152">
        <f t="shared" si="39"/>
        <v>0</v>
      </c>
      <c r="AG308" s="157">
        <f t="shared" si="40"/>
        <v>0</v>
      </c>
    </row>
    <row r="309" spans="1:33" x14ac:dyDescent="0.25">
      <c r="A309" s="147" t="str">
        <f>IF(ISBLANK('A1'!B309),"",IF(ISBLANK('A1'!D309),'A1'!A309&amp;"-"&amp;'A1'!B309,'A1'!A309&amp;"-"&amp;'A1'!B309&amp;"; "&amp;'A1'!D309))</f>
        <v/>
      </c>
      <c r="B309" s="978" t="str">
        <f>IF(ISBLANK('A1'!G309),"",'A1'!G309)</f>
        <v/>
      </c>
      <c r="C309" s="975" t="str">
        <f>IF(ISBLANK('A1'!H309),"",'A1'!H309)</f>
        <v/>
      </c>
      <c r="D309" s="263" t="str">
        <f>IF(ISBLANK('A2'!P309),"",'A2'!P309)</f>
        <v/>
      </c>
      <c r="E309" s="201"/>
      <c r="F309" s="202"/>
      <c r="G309" s="202"/>
      <c r="H309" s="202"/>
      <c r="I309" s="202"/>
      <c r="J309" s="202"/>
      <c r="K309" s="204"/>
      <c r="L309" s="478"/>
      <c r="M309" s="205"/>
      <c r="N309" s="203"/>
      <c r="O309" s="203"/>
      <c r="P309" s="203"/>
      <c r="Q309" s="203"/>
      <c r="R309" s="204"/>
      <c r="S309" s="202"/>
      <c r="T309" s="202"/>
      <c r="U309" s="202"/>
      <c r="V309" s="202"/>
      <c r="W309" s="205"/>
      <c r="Y309" s="156">
        <f t="shared" si="33"/>
        <v>0</v>
      </c>
      <c r="Z309" s="152">
        <f t="shared" si="34"/>
        <v>0</v>
      </c>
      <c r="AA309" s="152">
        <f t="shared" si="35"/>
        <v>0</v>
      </c>
      <c r="AB309" s="900">
        <f t="shared" si="36"/>
        <v>0</v>
      </c>
      <c r="AD309" s="156">
        <f t="shared" si="37"/>
        <v>0</v>
      </c>
      <c r="AE309" s="152">
        <f t="shared" si="38"/>
        <v>0</v>
      </c>
      <c r="AF309" s="152">
        <f t="shared" si="39"/>
        <v>0</v>
      </c>
      <c r="AG309" s="157">
        <f t="shared" si="40"/>
        <v>0</v>
      </c>
    </row>
    <row r="310" spans="1:33" x14ac:dyDescent="0.25">
      <c r="A310" s="147" t="str">
        <f>IF(ISBLANK('A1'!B310),"",IF(ISBLANK('A1'!D310),'A1'!A310&amp;"-"&amp;'A1'!B310,'A1'!A310&amp;"-"&amp;'A1'!B310&amp;"; "&amp;'A1'!D310))</f>
        <v/>
      </c>
      <c r="B310" s="978" t="str">
        <f>IF(ISBLANK('A1'!G310),"",'A1'!G310)</f>
        <v/>
      </c>
      <c r="C310" s="975" t="str">
        <f>IF(ISBLANK('A1'!H310),"",'A1'!H310)</f>
        <v/>
      </c>
      <c r="D310" s="263" t="str">
        <f>IF(ISBLANK('A2'!P310),"",'A2'!P310)</f>
        <v/>
      </c>
      <c r="E310" s="201"/>
      <c r="F310" s="202"/>
      <c r="G310" s="202"/>
      <c r="H310" s="202"/>
      <c r="I310" s="202"/>
      <c r="J310" s="202"/>
      <c r="K310" s="204"/>
      <c r="L310" s="478"/>
      <c r="M310" s="205"/>
      <c r="N310" s="203"/>
      <c r="O310" s="203"/>
      <c r="P310" s="203"/>
      <c r="Q310" s="203"/>
      <c r="R310" s="204"/>
      <c r="S310" s="202"/>
      <c r="T310" s="202"/>
      <c r="U310" s="202"/>
      <c r="V310" s="202"/>
      <c r="W310" s="205"/>
      <c r="Y310" s="156">
        <f t="shared" si="33"/>
        <v>0</v>
      </c>
      <c r="Z310" s="152">
        <f t="shared" si="34"/>
        <v>0</v>
      </c>
      <c r="AA310" s="152">
        <f t="shared" si="35"/>
        <v>0</v>
      </c>
      <c r="AB310" s="900">
        <f t="shared" si="36"/>
        <v>0</v>
      </c>
      <c r="AD310" s="156">
        <f t="shared" si="37"/>
        <v>0</v>
      </c>
      <c r="AE310" s="152">
        <f t="shared" si="38"/>
        <v>0</v>
      </c>
      <c r="AF310" s="152">
        <f t="shared" si="39"/>
        <v>0</v>
      </c>
      <c r="AG310" s="157">
        <f t="shared" si="40"/>
        <v>0</v>
      </c>
    </row>
    <row r="311" spans="1:33" x14ac:dyDescent="0.25">
      <c r="A311" s="147" t="str">
        <f>IF(ISBLANK('A1'!B311),"",IF(ISBLANK('A1'!D311),'A1'!A311&amp;"-"&amp;'A1'!B311,'A1'!A311&amp;"-"&amp;'A1'!B311&amp;"; "&amp;'A1'!D311))</f>
        <v/>
      </c>
      <c r="B311" s="978" t="str">
        <f>IF(ISBLANK('A1'!G311),"",'A1'!G311)</f>
        <v/>
      </c>
      <c r="C311" s="975" t="str">
        <f>IF(ISBLANK('A1'!H311),"",'A1'!H311)</f>
        <v/>
      </c>
      <c r="D311" s="263" t="str">
        <f>IF(ISBLANK('A2'!P311),"",'A2'!P311)</f>
        <v/>
      </c>
      <c r="E311" s="201"/>
      <c r="F311" s="202"/>
      <c r="G311" s="202"/>
      <c r="H311" s="202"/>
      <c r="I311" s="202"/>
      <c r="J311" s="202"/>
      <c r="K311" s="204"/>
      <c r="L311" s="478"/>
      <c r="M311" s="205"/>
      <c r="N311" s="203"/>
      <c r="O311" s="203"/>
      <c r="P311" s="203"/>
      <c r="Q311" s="203"/>
      <c r="R311" s="204"/>
      <c r="S311" s="202"/>
      <c r="T311" s="202"/>
      <c r="U311" s="202"/>
      <c r="V311" s="202"/>
      <c r="W311" s="205"/>
      <c r="Y311" s="156">
        <f t="shared" si="33"/>
        <v>0</v>
      </c>
      <c r="Z311" s="152">
        <f t="shared" si="34"/>
        <v>0</v>
      </c>
      <c r="AA311" s="152">
        <f t="shared" si="35"/>
        <v>0</v>
      </c>
      <c r="AB311" s="900">
        <f t="shared" si="36"/>
        <v>0</v>
      </c>
      <c r="AD311" s="156">
        <f t="shared" si="37"/>
        <v>0</v>
      </c>
      <c r="AE311" s="152">
        <f t="shared" si="38"/>
        <v>0</v>
      </c>
      <c r="AF311" s="152">
        <f t="shared" si="39"/>
        <v>0</v>
      </c>
      <c r="AG311" s="157">
        <f t="shared" si="40"/>
        <v>0</v>
      </c>
    </row>
    <row r="312" spans="1:33" x14ac:dyDescent="0.25">
      <c r="A312" s="147" t="str">
        <f>IF(ISBLANK('A1'!B312),"",IF(ISBLANK('A1'!D312),'A1'!A312&amp;"-"&amp;'A1'!B312,'A1'!A312&amp;"-"&amp;'A1'!B312&amp;"; "&amp;'A1'!D312))</f>
        <v/>
      </c>
      <c r="B312" s="978" t="str">
        <f>IF(ISBLANK('A1'!G312),"",'A1'!G312)</f>
        <v/>
      </c>
      <c r="C312" s="975" t="str">
        <f>IF(ISBLANK('A1'!H312),"",'A1'!H312)</f>
        <v/>
      </c>
      <c r="D312" s="263" t="str">
        <f>IF(ISBLANK('A2'!P312),"",'A2'!P312)</f>
        <v/>
      </c>
      <c r="E312" s="201"/>
      <c r="F312" s="202"/>
      <c r="G312" s="202"/>
      <c r="H312" s="202"/>
      <c r="I312" s="202"/>
      <c r="J312" s="202"/>
      <c r="K312" s="204"/>
      <c r="L312" s="478"/>
      <c r="M312" s="205"/>
      <c r="N312" s="203"/>
      <c r="O312" s="203"/>
      <c r="P312" s="203"/>
      <c r="Q312" s="203"/>
      <c r="R312" s="204"/>
      <c r="S312" s="202"/>
      <c r="T312" s="202"/>
      <c r="U312" s="202"/>
      <c r="V312" s="202"/>
      <c r="W312" s="205"/>
      <c r="Y312" s="156">
        <f t="shared" si="33"/>
        <v>0</v>
      </c>
      <c r="Z312" s="152">
        <f t="shared" si="34"/>
        <v>0</v>
      </c>
      <c r="AA312" s="152">
        <f t="shared" si="35"/>
        <v>0</v>
      </c>
      <c r="AB312" s="900">
        <f t="shared" si="36"/>
        <v>0</v>
      </c>
      <c r="AD312" s="156">
        <f t="shared" si="37"/>
        <v>0</v>
      </c>
      <c r="AE312" s="152">
        <f t="shared" si="38"/>
        <v>0</v>
      </c>
      <c r="AF312" s="152">
        <f t="shared" si="39"/>
        <v>0</v>
      </c>
      <c r="AG312" s="157">
        <f t="shared" si="40"/>
        <v>0</v>
      </c>
    </row>
    <row r="313" spans="1:33" x14ac:dyDescent="0.25">
      <c r="A313" s="147" t="str">
        <f>IF(ISBLANK('A1'!B313),"",IF(ISBLANK('A1'!D313),'A1'!A313&amp;"-"&amp;'A1'!B313,'A1'!A313&amp;"-"&amp;'A1'!B313&amp;"; "&amp;'A1'!D313))</f>
        <v/>
      </c>
      <c r="B313" s="978" t="str">
        <f>IF(ISBLANK('A1'!G313),"",'A1'!G313)</f>
        <v/>
      </c>
      <c r="C313" s="975" t="str">
        <f>IF(ISBLANK('A1'!H313),"",'A1'!H313)</f>
        <v/>
      </c>
      <c r="D313" s="263" t="str">
        <f>IF(ISBLANK('A2'!P313),"",'A2'!P313)</f>
        <v/>
      </c>
      <c r="E313" s="201"/>
      <c r="F313" s="202"/>
      <c r="G313" s="202"/>
      <c r="H313" s="202"/>
      <c r="I313" s="202"/>
      <c r="J313" s="202"/>
      <c r="K313" s="204"/>
      <c r="L313" s="478"/>
      <c r="M313" s="205"/>
      <c r="N313" s="203"/>
      <c r="O313" s="203"/>
      <c r="P313" s="203"/>
      <c r="Q313" s="203"/>
      <c r="R313" s="204"/>
      <c r="S313" s="202"/>
      <c r="T313" s="202"/>
      <c r="U313" s="202"/>
      <c r="V313" s="202"/>
      <c r="W313" s="205"/>
      <c r="Y313" s="156">
        <f t="shared" si="33"/>
        <v>0</v>
      </c>
      <c r="Z313" s="152">
        <f t="shared" si="34"/>
        <v>0</v>
      </c>
      <c r="AA313" s="152">
        <f t="shared" si="35"/>
        <v>0</v>
      </c>
      <c r="AB313" s="900">
        <f t="shared" si="36"/>
        <v>0</v>
      </c>
      <c r="AD313" s="156">
        <f t="shared" si="37"/>
        <v>0</v>
      </c>
      <c r="AE313" s="152">
        <f t="shared" si="38"/>
        <v>0</v>
      </c>
      <c r="AF313" s="152">
        <f t="shared" si="39"/>
        <v>0</v>
      </c>
      <c r="AG313" s="157">
        <f t="shared" si="40"/>
        <v>0</v>
      </c>
    </row>
    <row r="314" spans="1:33" x14ac:dyDescent="0.25">
      <c r="A314" s="147" t="str">
        <f>IF(ISBLANK('A1'!B314),"",IF(ISBLANK('A1'!D314),'A1'!A314&amp;"-"&amp;'A1'!B314,'A1'!A314&amp;"-"&amp;'A1'!B314&amp;"; "&amp;'A1'!D314))</f>
        <v/>
      </c>
      <c r="B314" s="978" t="str">
        <f>IF(ISBLANK('A1'!G314),"",'A1'!G314)</f>
        <v/>
      </c>
      <c r="C314" s="975" t="str">
        <f>IF(ISBLANK('A1'!H314),"",'A1'!H314)</f>
        <v/>
      </c>
      <c r="D314" s="263" t="str">
        <f>IF(ISBLANK('A2'!P314),"",'A2'!P314)</f>
        <v/>
      </c>
      <c r="E314" s="201"/>
      <c r="F314" s="202"/>
      <c r="G314" s="202"/>
      <c r="H314" s="202"/>
      <c r="I314" s="202"/>
      <c r="J314" s="202"/>
      <c r="K314" s="204"/>
      <c r="L314" s="478"/>
      <c r="M314" s="205"/>
      <c r="N314" s="203"/>
      <c r="O314" s="203"/>
      <c r="P314" s="203"/>
      <c r="Q314" s="203"/>
      <c r="R314" s="204"/>
      <c r="S314" s="202"/>
      <c r="T314" s="202"/>
      <c r="U314" s="202"/>
      <c r="V314" s="202"/>
      <c r="W314" s="205"/>
      <c r="Y314" s="156">
        <f t="shared" si="33"/>
        <v>0</v>
      </c>
      <c r="Z314" s="152">
        <f t="shared" si="34"/>
        <v>0</v>
      </c>
      <c r="AA314" s="152">
        <f t="shared" si="35"/>
        <v>0</v>
      </c>
      <c r="AB314" s="900">
        <f t="shared" si="36"/>
        <v>0</v>
      </c>
      <c r="AD314" s="156">
        <f t="shared" si="37"/>
        <v>0</v>
      </c>
      <c r="AE314" s="152">
        <f t="shared" si="38"/>
        <v>0</v>
      </c>
      <c r="AF314" s="152">
        <f t="shared" si="39"/>
        <v>0</v>
      </c>
      <c r="AG314" s="157">
        <f t="shared" si="40"/>
        <v>0</v>
      </c>
    </row>
    <row r="315" spans="1:33" x14ac:dyDescent="0.25">
      <c r="A315" s="147" t="str">
        <f>IF(ISBLANK('A1'!B315),"",IF(ISBLANK('A1'!D315),'A1'!A315&amp;"-"&amp;'A1'!B315,'A1'!A315&amp;"-"&amp;'A1'!B315&amp;"; "&amp;'A1'!D315))</f>
        <v/>
      </c>
      <c r="B315" s="978" t="str">
        <f>IF(ISBLANK('A1'!G315),"",'A1'!G315)</f>
        <v/>
      </c>
      <c r="C315" s="975" t="str">
        <f>IF(ISBLANK('A1'!H315),"",'A1'!H315)</f>
        <v/>
      </c>
      <c r="D315" s="263" t="str">
        <f>IF(ISBLANK('A2'!P315),"",'A2'!P315)</f>
        <v/>
      </c>
      <c r="E315" s="201"/>
      <c r="F315" s="202"/>
      <c r="G315" s="202"/>
      <c r="H315" s="202"/>
      <c r="I315" s="202"/>
      <c r="J315" s="202"/>
      <c r="K315" s="204"/>
      <c r="L315" s="478"/>
      <c r="M315" s="205"/>
      <c r="N315" s="203"/>
      <c r="O315" s="203"/>
      <c r="P315" s="203"/>
      <c r="Q315" s="203"/>
      <c r="R315" s="204"/>
      <c r="S315" s="202"/>
      <c r="T315" s="202"/>
      <c r="U315" s="202"/>
      <c r="V315" s="202"/>
      <c r="W315" s="205"/>
      <c r="Y315" s="156">
        <f t="shared" si="33"/>
        <v>0</v>
      </c>
      <c r="Z315" s="152">
        <f t="shared" si="34"/>
        <v>0</v>
      </c>
      <c r="AA315" s="152">
        <f t="shared" si="35"/>
        <v>0</v>
      </c>
      <c r="AB315" s="900">
        <f t="shared" si="36"/>
        <v>0</v>
      </c>
      <c r="AD315" s="156">
        <f t="shared" si="37"/>
        <v>0</v>
      </c>
      <c r="AE315" s="152">
        <f t="shared" si="38"/>
        <v>0</v>
      </c>
      <c r="AF315" s="152">
        <f t="shared" si="39"/>
        <v>0</v>
      </c>
      <c r="AG315" s="157">
        <f t="shared" si="40"/>
        <v>0</v>
      </c>
    </row>
    <row r="316" spans="1:33" x14ac:dyDescent="0.25">
      <c r="A316" s="147" t="str">
        <f>IF(ISBLANK('A1'!B316),"",IF(ISBLANK('A1'!D316),'A1'!A316&amp;"-"&amp;'A1'!B316,'A1'!A316&amp;"-"&amp;'A1'!B316&amp;"; "&amp;'A1'!D316))</f>
        <v/>
      </c>
      <c r="B316" s="978" t="str">
        <f>IF(ISBLANK('A1'!G316),"",'A1'!G316)</f>
        <v/>
      </c>
      <c r="C316" s="975" t="str">
        <f>IF(ISBLANK('A1'!H316),"",'A1'!H316)</f>
        <v/>
      </c>
      <c r="D316" s="263" t="str">
        <f>IF(ISBLANK('A2'!P316),"",'A2'!P316)</f>
        <v/>
      </c>
      <c r="E316" s="201"/>
      <c r="F316" s="202"/>
      <c r="G316" s="202"/>
      <c r="H316" s="202"/>
      <c r="I316" s="202"/>
      <c r="J316" s="202"/>
      <c r="K316" s="204"/>
      <c r="L316" s="478"/>
      <c r="M316" s="205"/>
      <c r="N316" s="203"/>
      <c r="O316" s="203"/>
      <c r="P316" s="203"/>
      <c r="Q316" s="203"/>
      <c r="R316" s="204"/>
      <c r="S316" s="202"/>
      <c r="T316" s="202"/>
      <c r="U316" s="202"/>
      <c r="V316" s="202"/>
      <c r="W316" s="205"/>
      <c r="Y316" s="156">
        <f t="shared" si="33"/>
        <v>0</v>
      </c>
      <c r="Z316" s="152">
        <f t="shared" si="34"/>
        <v>0</v>
      </c>
      <c r="AA316" s="152">
        <f t="shared" si="35"/>
        <v>0</v>
      </c>
      <c r="AB316" s="900">
        <f t="shared" si="36"/>
        <v>0</v>
      </c>
      <c r="AD316" s="156">
        <f t="shared" si="37"/>
        <v>0</v>
      </c>
      <c r="AE316" s="152">
        <f t="shared" si="38"/>
        <v>0</v>
      </c>
      <c r="AF316" s="152">
        <f t="shared" si="39"/>
        <v>0</v>
      </c>
      <c r="AG316" s="157">
        <f t="shared" si="40"/>
        <v>0</v>
      </c>
    </row>
    <row r="317" spans="1:33" x14ac:dyDescent="0.25">
      <c r="A317" s="147" t="str">
        <f>IF(ISBLANK('A1'!B317),"",IF(ISBLANK('A1'!D317),'A1'!A317&amp;"-"&amp;'A1'!B317,'A1'!A317&amp;"-"&amp;'A1'!B317&amp;"; "&amp;'A1'!D317))</f>
        <v/>
      </c>
      <c r="B317" s="978" t="str">
        <f>IF(ISBLANK('A1'!G317),"",'A1'!G317)</f>
        <v/>
      </c>
      <c r="C317" s="975" t="str">
        <f>IF(ISBLANK('A1'!H317),"",'A1'!H317)</f>
        <v/>
      </c>
      <c r="D317" s="263" t="str">
        <f>IF(ISBLANK('A2'!P317),"",'A2'!P317)</f>
        <v/>
      </c>
      <c r="E317" s="201"/>
      <c r="F317" s="202"/>
      <c r="G317" s="202"/>
      <c r="H317" s="202"/>
      <c r="I317" s="202"/>
      <c r="J317" s="202"/>
      <c r="K317" s="204"/>
      <c r="L317" s="478"/>
      <c r="M317" s="205"/>
      <c r="N317" s="203"/>
      <c r="O317" s="203"/>
      <c r="P317" s="203"/>
      <c r="Q317" s="203"/>
      <c r="R317" s="204"/>
      <c r="S317" s="202"/>
      <c r="T317" s="202"/>
      <c r="U317" s="202"/>
      <c r="V317" s="202"/>
      <c r="W317" s="205"/>
      <c r="Y317" s="156">
        <f t="shared" si="33"/>
        <v>0</v>
      </c>
      <c r="Z317" s="152">
        <f t="shared" si="34"/>
        <v>0</v>
      </c>
      <c r="AA317" s="152">
        <f t="shared" si="35"/>
        <v>0</v>
      </c>
      <c r="AB317" s="900">
        <f t="shared" si="36"/>
        <v>0</v>
      </c>
      <c r="AD317" s="156">
        <f t="shared" si="37"/>
        <v>0</v>
      </c>
      <c r="AE317" s="152">
        <f t="shared" si="38"/>
        <v>0</v>
      </c>
      <c r="AF317" s="152">
        <f t="shared" si="39"/>
        <v>0</v>
      </c>
      <c r="AG317" s="157">
        <f t="shared" si="40"/>
        <v>0</v>
      </c>
    </row>
    <row r="318" spans="1:33" x14ac:dyDescent="0.25">
      <c r="A318" s="147" t="str">
        <f>IF(ISBLANK('A1'!B318),"",IF(ISBLANK('A1'!D318),'A1'!A318&amp;"-"&amp;'A1'!B318,'A1'!A318&amp;"-"&amp;'A1'!B318&amp;"; "&amp;'A1'!D318))</f>
        <v/>
      </c>
      <c r="B318" s="978" t="str">
        <f>IF(ISBLANK('A1'!G318),"",'A1'!G318)</f>
        <v/>
      </c>
      <c r="C318" s="975" t="str">
        <f>IF(ISBLANK('A1'!H318),"",'A1'!H318)</f>
        <v/>
      </c>
      <c r="D318" s="263" t="str">
        <f>IF(ISBLANK('A2'!P318),"",'A2'!P318)</f>
        <v/>
      </c>
      <c r="E318" s="201"/>
      <c r="F318" s="202"/>
      <c r="G318" s="202"/>
      <c r="H318" s="202"/>
      <c r="I318" s="202"/>
      <c r="J318" s="202"/>
      <c r="K318" s="204"/>
      <c r="L318" s="478"/>
      <c r="M318" s="205"/>
      <c r="N318" s="203"/>
      <c r="O318" s="203"/>
      <c r="P318" s="203"/>
      <c r="Q318" s="203"/>
      <c r="R318" s="204"/>
      <c r="S318" s="202"/>
      <c r="T318" s="202"/>
      <c r="U318" s="202"/>
      <c r="V318" s="202"/>
      <c r="W318" s="205"/>
      <c r="Y318" s="156">
        <f t="shared" si="33"/>
        <v>0</v>
      </c>
      <c r="Z318" s="152">
        <f t="shared" si="34"/>
        <v>0</v>
      </c>
      <c r="AA318" s="152">
        <f t="shared" si="35"/>
        <v>0</v>
      </c>
      <c r="AB318" s="900">
        <f t="shared" si="36"/>
        <v>0</v>
      </c>
      <c r="AD318" s="156">
        <f t="shared" si="37"/>
        <v>0</v>
      </c>
      <c r="AE318" s="152">
        <f t="shared" si="38"/>
        <v>0</v>
      </c>
      <c r="AF318" s="152">
        <f t="shared" si="39"/>
        <v>0</v>
      </c>
      <c r="AG318" s="157">
        <f t="shared" si="40"/>
        <v>0</v>
      </c>
    </row>
    <row r="319" spans="1:33" x14ac:dyDescent="0.25">
      <c r="A319" s="147" t="str">
        <f>IF(ISBLANK('A1'!B319),"",IF(ISBLANK('A1'!D319),'A1'!A319&amp;"-"&amp;'A1'!B319,'A1'!A319&amp;"-"&amp;'A1'!B319&amp;"; "&amp;'A1'!D319))</f>
        <v/>
      </c>
      <c r="B319" s="978" t="str">
        <f>IF(ISBLANK('A1'!G319),"",'A1'!G319)</f>
        <v/>
      </c>
      <c r="C319" s="975" t="str">
        <f>IF(ISBLANK('A1'!H319),"",'A1'!H319)</f>
        <v/>
      </c>
      <c r="D319" s="263" t="str">
        <f>IF(ISBLANK('A2'!P319),"",'A2'!P319)</f>
        <v/>
      </c>
      <c r="E319" s="201"/>
      <c r="F319" s="202"/>
      <c r="G319" s="202"/>
      <c r="H319" s="202"/>
      <c r="I319" s="202"/>
      <c r="J319" s="202"/>
      <c r="K319" s="204"/>
      <c r="L319" s="478"/>
      <c r="M319" s="205"/>
      <c r="N319" s="203"/>
      <c r="O319" s="203"/>
      <c r="P319" s="203"/>
      <c r="Q319" s="203"/>
      <c r="R319" s="204"/>
      <c r="S319" s="202"/>
      <c r="T319" s="202"/>
      <c r="U319" s="202"/>
      <c r="V319" s="202"/>
      <c r="W319" s="205"/>
      <c r="Y319" s="156">
        <f t="shared" si="33"/>
        <v>0</v>
      </c>
      <c r="Z319" s="152">
        <f t="shared" si="34"/>
        <v>0</v>
      </c>
      <c r="AA319" s="152">
        <f t="shared" si="35"/>
        <v>0</v>
      </c>
      <c r="AB319" s="900">
        <f t="shared" si="36"/>
        <v>0</v>
      </c>
      <c r="AD319" s="156">
        <f t="shared" si="37"/>
        <v>0</v>
      </c>
      <c r="AE319" s="152">
        <f t="shared" si="38"/>
        <v>0</v>
      </c>
      <c r="AF319" s="152">
        <f t="shared" si="39"/>
        <v>0</v>
      </c>
      <c r="AG319" s="157">
        <f t="shared" si="40"/>
        <v>0</v>
      </c>
    </row>
    <row r="320" spans="1:33" x14ac:dyDescent="0.25">
      <c r="A320" s="147" t="str">
        <f>IF(ISBLANK('A1'!B320),"",IF(ISBLANK('A1'!D320),'A1'!A320&amp;"-"&amp;'A1'!B320,'A1'!A320&amp;"-"&amp;'A1'!B320&amp;"; "&amp;'A1'!D320))</f>
        <v/>
      </c>
      <c r="B320" s="978" t="str">
        <f>IF(ISBLANK('A1'!G320),"",'A1'!G320)</f>
        <v/>
      </c>
      <c r="C320" s="975" t="str">
        <f>IF(ISBLANK('A1'!H320),"",'A1'!H320)</f>
        <v/>
      </c>
      <c r="D320" s="263" t="str">
        <f>IF(ISBLANK('A2'!P320),"",'A2'!P320)</f>
        <v/>
      </c>
      <c r="E320" s="201"/>
      <c r="F320" s="202"/>
      <c r="G320" s="202"/>
      <c r="H320" s="202"/>
      <c r="I320" s="202"/>
      <c r="J320" s="202"/>
      <c r="K320" s="204"/>
      <c r="L320" s="478"/>
      <c r="M320" s="205"/>
      <c r="N320" s="203"/>
      <c r="O320" s="203"/>
      <c r="P320" s="203"/>
      <c r="Q320" s="203"/>
      <c r="R320" s="204"/>
      <c r="S320" s="202"/>
      <c r="T320" s="202"/>
      <c r="U320" s="202"/>
      <c r="V320" s="202"/>
      <c r="W320" s="205"/>
      <c r="Y320" s="156">
        <f t="shared" si="33"/>
        <v>0</v>
      </c>
      <c r="Z320" s="152">
        <f t="shared" si="34"/>
        <v>0</v>
      </c>
      <c r="AA320" s="152">
        <f t="shared" si="35"/>
        <v>0</v>
      </c>
      <c r="AB320" s="900">
        <f t="shared" si="36"/>
        <v>0</v>
      </c>
      <c r="AD320" s="156">
        <f t="shared" si="37"/>
        <v>0</v>
      </c>
      <c r="AE320" s="152">
        <f t="shared" si="38"/>
        <v>0</v>
      </c>
      <c r="AF320" s="152">
        <f t="shared" si="39"/>
        <v>0</v>
      </c>
      <c r="AG320" s="157">
        <f t="shared" si="40"/>
        <v>0</v>
      </c>
    </row>
    <row r="321" spans="1:33" x14ac:dyDescent="0.25">
      <c r="A321" s="147" t="str">
        <f>IF(ISBLANK('A1'!B321),"",IF(ISBLANK('A1'!D321),'A1'!A321&amp;"-"&amp;'A1'!B321,'A1'!A321&amp;"-"&amp;'A1'!B321&amp;"; "&amp;'A1'!D321))</f>
        <v/>
      </c>
      <c r="B321" s="978" t="str">
        <f>IF(ISBLANK('A1'!G321),"",'A1'!G321)</f>
        <v/>
      </c>
      <c r="C321" s="975" t="str">
        <f>IF(ISBLANK('A1'!H321),"",'A1'!H321)</f>
        <v/>
      </c>
      <c r="D321" s="263" t="str">
        <f>IF(ISBLANK('A2'!P321),"",'A2'!P321)</f>
        <v/>
      </c>
      <c r="E321" s="201"/>
      <c r="F321" s="202"/>
      <c r="G321" s="202"/>
      <c r="H321" s="202"/>
      <c r="I321" s="202"/>
      <c r="J321" s="202"/>
      <c r="K321" s="204"/>
      <c r="L321" s="478"/>
      <c r="M321" s="205"/>
      <c r="N321" s="203"/>
      <c r="O321" s="203"/>
      <c r="P321" s="203"/>
      <c r="Q321" s="203"/>
      <c r="R321" s="204"/>
      <c r="S321" s="202"/>
      <c r="T321" s="202"/>
      <c r="U321" s="202"/>
      <c r="V321" s="202"/>
      <c r="W321" s="205"/>
      <c r="Y321" s="156">
        <f t="shared" si="33"/>
        <v>0</v>
      </c>
      <c r="Z321" s="152">
        <f t="shared" si="34"/>
        <v>0</v>
      </c>
      <c r="AA321" s="152">
        <f t="shared" si="35"/>
        <v>0</v>
      </c>
      <c r="AB321" s="900">
        <f t="shared" si="36"/>
        <v>0</v>
      </c>
      <c r="AD321" s="156">
        <f t="shared" si="37"/>
        <v>0</v>
      </c>
      <c r="AE321" s="152">
        <f t="shared" si="38"/>
        <v>0</v>
      </c>
      <c r="AF321" s="152">
        <f t="shared" si="39"/>
        <v>0</v>
      </c>
      <c r="AG321" s="157">
        <f t="shared" si="40"/>
        <v>0</v>
      </c>
    </row>
    <row r="322" spans="1:33" x14ac:dyDescent="0.25">
      <c r="A322" s="147" t="str">
        <f>IF(ISBLANK('A1'!B322),"",IF(ISBLANK('A1'!D322),'A1'!A322&amp;"-"&amp;'A1'!B322,'A1'!A322&amp;"-"&amp;'A1'!B322&amp;"; "&amp;'A1'!D322))</f>
        <v/>
      </c>
      <c r="B322" s="978" t="str">
        <f>IF(ISBLANK('A1'!G322),"",'A1'!G322)</f>
        <v/>
      </c>
      <c r="C322" s="975" t="str">
        <f>IF(ISBLANK('A1'!H322),"",'A1'!H322)</f>
        <v/>
      </c>
      <c r="D322" s="263" t="str">
        <f>IF(ISBLANK('A2'!P322),"",'A2'!P322)</f>
        <v/>
      </c>
      <c r="E322" s="201"/>
      <c r="F322" s="202"/>
      <c r="G322" s="202"/>
      <c r="H322" s="202"/>
      <c r="I322" s="202"/>
      <c r="J322" s="202"/>
      <c r="K322" s="204"/>
      <c r="L322" s="478"/>
      <c r="M322" s="205"/>
      <c r="N322" s="203"/>
      <c r="O322" s="203"/>
      <c r="P322" s="203"/>
      <c r="Q322" s="203"/>
      <c r="R322" s="204"/>
      <c r="S322" s="202"/>
      <c r="T322" s="202"/>
      <c r="U322" s="202"/>
      <c r="V322" s="202"/>
      <c r="W322" s="205"/>
      <c r="Y322" s="156">
        <f t="shared" si="33"/>
        <v>0</v>
      </c>
      <c r="Z322" s="152">
        <f t="shared" si="34"/>
        <v>0</v>
      </c>
      <c r="AA322" s="152">
        <f t="shared" si="35"/>
        <v>0</v>
      </c>
      <c r="AB322" s="900">
        <f t="shared" si="36"/>
        <v>0</v>
      </c>
      <c r="AD322" s="156">
        <f t="shared" si="37"/>
        <v>0</v>
      </c>
      <c r="AE322" s="152">
        <f t="shared" si="38"/>
        <v>0</v>
      </c>
      <c r="AF322" s="152">
        <f t="shared" si="39"/>
        <v>0</v>
      </c>
      <c r="AG322" s="157">
        <f t="shared" si="40"/>
        <v>0</v>
      </c>
    </row>
    <row r="323" spans="1:33" x14ac:dyDescent="0.25">
      <c r="A323" s="147" t="str">
        <f>IF(ISBLANK('A1'!B323),"",IF(ISBLANK('A1'!D323),'A1'!A323&amp;"-"&amp;'A1'!B323,'A1'!A323&amp;"-"&amp;'A1'!B323&amp;"; "&amp;'A1'!D323))</f>
        <v/>
      </c>
      <c r="B323" s="978" t="str">
        <f>IF(ISBLANK('A1'!G323),"",'A1'!G323)</f>
        <v/>
      </c>
      <c r="C323" s="975" t="str">
        <f>IF(ISBLANK('A1'!H323),"",'A1'!H323)</f>
        <v/>
      </c>
      <c r="D323" s="263" t="str">
        <f>IF(ISBLANK('A2'!P323),"",'A2'!P323)</f>
        <v/>
      </c>
      <c r="E323" s="201"/>
      <c r="F323" s="202"/>
      <c r="G323" s="202"/>
      <c r="H323" s="202"/>
      <c r="I323" s="202"/>
      <c r="J323" s="202"/>
      <c r="K323" s="204"/>
      <c r="L323" s="478"/>
      <c r="M323" s="205"/>
      <c r="N323" s="203"/>
      <c r="O323" s="203"/>
      <c r="P323" s="203"/>
      <c r="Q323" s="203"/>
      <c r="R323" s="204"/>
      <c r="S323" s="202"/>
      <c r="T323" s="202"/>
      <c r="U323" s="202"/>
      <c r="V323" s="202"/>
      <c r="W323" s="205"/>
      <c r="Y323" s="156">
        <f t="shared" si="33"/>
        <v>0</v>
      </c>
      <c r="Z323" s="152">
        <f t="shared" si="34"/>
        <v>0</v>
      </c>
      <c r="AA323" s="152">
        <f t="shared" si="35"/>
        <v>0</v>
      </c>
      <c r="AB323" s="900">
        <f t="shared" si="36"/>
        <v>0</v>
      </c>
      <c r="AD323" s="156">
        <f t="shared" si="37"/>
        <v>0</v>
      </c>
      <c r="AE323" s="152">
        <f t="shared" si="38"/>
        <v>0</v>
      </c>
      <c r="AF323" s="152">
        <f t="shared" si="39"/>
        <v>0</v>
      </c>
      <c r="AG323" s="157">
        <f t="shared" si="40"/>
        <v>0</v>
      </c>
    </row>
    <row r="324" spans="1:33" x14ac:dyDescent="0.25">
      <c r="A324" s="147" t="str">
        <f>IF(ISBLANK('A1'!B324),"",IF(ISBLANK('A1'!D324),'A1'!A324&amp;"-"&amp;'A1'!B324,'A1'!A324&amp;"-"&amp;'A1'!B324&amp;"; "&amp;'A1'!D324))</f>
        <v/>
      </c>
      <c r="B324" s="978" t="str">
        <f>IF(ISBLANK('A1'!G324),"",'A1'!G324)</f>
        <v/>
      </c>
      <c r="C324" s="975" t="str">
        <f>IF(ISBLANK('A1'!H324),"",'A1'!H324)</f>
        <v/>
      </c>
      <c r="D324" s="263" t="str">
        <f>IF(ISBLANK('A2'!P324),"",'A2'!P324)</f>
        <v/>
      </c>
      <c r="E324" s="201"/>
      <c r="F324" s="202"/>
      <c r="G324" s="202"/>
      <c r="H324" s="202"/>
      <c r="I324" s="202"/>
      <c r="J324" s="202"/>
      <c r="K324" s="204"/>
      <c r="L324" s="478"/>
      <c r="M324" s="205"/>
      <c r="N324" s="203"/>
      <c r="O324" s="203"/>
      <c r="P324" s="203"/>
      <c r="Q324" s="203"/>
      <c r="R324" s="204"/>
      <c r="S324" s="202"/>
      <c r="T324" s="202"/>
      <c r="U324" s="202"/>
      <c r="V324" s="202"/>
      <c r="W324" s="205"/>
      <c r="Y324" s="156">
        <f t="shared" si="33"/>
        <v>0</v>
      </c>
      <c r="Z324" s="152">
        <f t="shared" si="34"/>
        <v>0</v>
      </c>
      <c r="AA324" s="152">
        <f t="shared" si="35"/>
        <v>0</v>
      </c>
      <c r="AB324" s="900">
        <f t="shared" si="36"/>
        <v>0</v>
      </c>
      <c r="AD324" s="156">
        <f t="shared" si="37"/>
        <v>0</v>
      </c>
      <c r="AE324" s="152">
        <f t="shared" si="38"/>
        <v>0</v>
      </c>
      <c r="AF324" s="152">
        <f t="shared" si="39"/>
        <v>0</v>
      </c>
      <c r="AG324" s="157">
        <f t="shared" si="40"/>
        <v>0</v>
      </c>
    </row>
    <row r="325" spans="1:33" x14ac:dyDescent="0.25">
      <c r="A325" s="147" t="str">
        <f>IF(ISBLANK('A1'!B325),"",IF(ISBLANK('A1'!D325),'A1'!A325&amp;"-"&amp;'A1'!B325,'A1'!A325&amp;"-"&amp;'A1'!B325&amp;"; "&amp;'A1'!D325))</f>
        <v/>
      </c>
      <c r="B325" s="978" t="str">
        <f>IF(ISBLANK('A1'!G325),"",'A1'!G325)</f>
        <v/>
      </c>
      <c r="C325" s="975" t="str">
        <f>IF(ISBLANK('A1'!H325),"",'A1'!H325)</f>
        <v/>
      </c>
      <c r="D325" s="263" t="str">
        <f>IF(ISBLANK('A2'!P325),"",'A2'!P325)</f>
        <v/>
      </c>
      <c r="E325" s="201"/>
      <c r="F325" s="202"/>
      <c r="G325" s="202"/>
      <c r="H325" s="202"/>
      <c r="I325" s="202"/>
      <c r="J325" s="202"/>
      <c r="K325" s="204"/>
      <c r="L325" s="478"/>
      <c r="M325" s="205"/>
      <c r="N325" s="203"/>
      <c r="O325" s="203"/>
      <c r="P325" s="203"/>
      <c r="Q325" s="203"/>
      <c r="R325" s="204"/>
      <c r="S325" s="202"/>
      <c r="T325" s="202"/>
      <c r="U325" s="202"/>
      <c r="V325" s="202"/>
      <c r="W325" s="205"/>
      <c r="Y325" s="156">
        <f t="shared" si="33"/>
        <v>0</v>
      </c>
      <c r="Z325" s="152">
        <f t="shared" si="34"/>
        <v>0</v>
      </c>
      <c r="AA325" s="152">
        <f t="shared" si="35"/>
        <v>0</v>
      </c>
      <c r="AB325" s="900">
        <f t="shared" si="36"/>
        <v>0</v>
      </c>
      <c r="AD325" s="156">
        <f t="shared" si="37"/>
        <v>0</v>
      </c>
      <c r="AE325" s="152">
        <f t="shared" si="38"/>
        <v>0</v>
      </c>
      <c r="AF325" s="152">
        <f t="shared" si="39"/>
        <v>0</v>
      </c>
      <c r="AG325" s="157">
        <f t="shared" si="40"/>
        <v>0</v>
      </c>
    </row>
    <row r="326" spans="1:33" x14ac:dyDescent="0.25">
      <c r="A326" s="147" t="str">
        <f>IF(ISBLANK('A1'!B326),"",IF(ISBLANK('A1'!D326),'A1'!A326&amp;"-"&amp;'A1'!B326,'A1'!A326&amp;"-"&amp;'A1'!B326&amp;"; "&amp;'A1'!D326))</f>
        <v/>
      </c>
      <c r="B326" s="978" t="str">
        <f>IF(ISBLANK('A1'!G326),"",'A1'!G326)</f>
        <v/>
      </c>
      <c r="C326" s="975" t="str">
        <f>IF(ISBLANK('A1'!H326),"",'A1'!H326)</f>
        <v/>
      </c>
      <c r="D326" s="263" t="str">
        <f>IF(ISBLANK('A2'!P326),"",'A2'!P326)</f>
        <v/>
      </c>
      <c r="E326" s="201"/>
      <c r="F326" s="202"/>
      <c r="G326" s="202"/>
      <c r="H326" s="202"/>
      <c r="I326" s="202"/>
      <c r="J326" s="202"/>
      <c r="K326" s="204"/>
      <c r="L326" s="478"/>
      <c r="M326" s="205"/>
      <c r="N326" s="203"/>
      <c r="O326" s="203"/>
      <c r="P326" s="203"/>
      <c r="Q326" s="203"/>
      <c r="R326" s="204"/>
      <c r="S326" s="202"/>
      <c r="T326" s="202"/>
      <c r="U326" s="202"/>
      <c r="V326" s="202"/>
      <c r="W326" s="205"/>
      <c r="Y326" s="156">
        <f t="shared" ref="Y326:Y350" si="41">SUM(E326:J326)</f>
        <v>0</v>
      </c>
      <c r="Z326" s="152">
        <f t="shared" ref="Z326:Z350" si="42">SUM(K326:M326)</f>
        <v>0</v>
      </c>
      <c r="AA326" s="152">
        <f t="shared" ref="AA326:AA350" si="43">SUM(N326:Q326)</f>
        <v>0</v>
      </c>
      <c r="AB326" s="900">
        <f t="shared" ref="AB326:AB350" si="44">SUM(R326:W326)</f>
        <v>0</v>
      </c>
      <c r="AD326" s="156">
        <f t="shared" ref="AD326:AD350" si="45">IF(D326="",Y326,D326-Y326)</f>
        <v>0</v>
      </c>
      <c r="AE326" s="152">
        <f t="shared" ref="AE326:AE350" si="46">IF(D326="",Z326,D326-Z326)</f>
        <v>0</v>
      </c>
      <c r="AF326" s="152">
        <f t="shared" ref="AF326:AF350" si="47">IF(D326="",AA326,D326-AA326)</f>
        <v>0</v>
      </c>
      <c r="AG326" s="157">
        <f t="shared" ref="AG326:AG350" si="48">IF(D326="",AB326,D326-AB326)</f>
        <v>0</v>
      </c>
    </row>
    <row r="327" spans="1:33" x14ac:dyDescent="0.25">
      <c r="A327" s="147" t="str">
        <f>IF(ISBLANK('A1'!B327),"",IF(ISBLANK('A1'!D327),'A1'!A327&amp;"-"&amp;'A1'!B327,'A1'!A327&amp;"-"&amp;'A1'!B327&amp;"; "&amp;'A1'!D327))</f>
        <v/>
      </c>
      <c r="B327" s="978" t="str">
        <f>IF(ISBLANK('A1'!G327),"",'A1'!G327)</f>
        <v/>
      </c>
      <c r="C327" s="975" t="str">
        <f>IF(ISBLANK('A1'!H327),"",'A1'!H327)</f>
        <v/>
      </c>
      <c r="D327" s="263" t="str">
        <f>IF(ISBLANK('A2'!P327),"",'A2'!P327)</f>
        <v/>
      </c>
      <c r="E327" s="201"/>
      <c r="F327" s="202"/>
      <c r="G327" s="202"/>
      <c r="H327" s="202"/>
      <c r="I327" s="202"/>
      <c r="J327" s="202"/>
      <c r="K327" s="204"/>
      <c r="L327" s="478"/>
      <c r="M327" s="205"/>
      <c r="N327" s="203"/>
      <c r="O327" s="203"/>
      <c r="P327" s="203"/>
      <c r="Q327" s="203"/>
      <c r="R327" s="204"/>
      <c r="S327" s="202"/>
      <c r="T327" s="202"/>
      <c r="U327" s="202"/>
      <c r="V327" s="202"/>
      <c r="W327" s="205"/>
      <c r="Y327" s="156">
        <f t="shared" si="41"/>
        <v>0</v>
      </c>
      <c r="Z327" s="152">
        <f t="shared" si="42"/>
        <v>0</v>
      </c>
      <c r="AA327" s="152">
        <f t="shared" si="43"/>
        <v>0</v>
      </c>
      <c r="AB327" s="900">
        <f t="shared" si="44"/>
        <v>0</v>
      </c>
      <c r="AD327" s="156">
        <f t="shared" si="45"/>
        <v>0</v>
      </c>
      <c r="AE327" s="152">
        <f t="shared" si="46"/>
        <v>0</v>
      </c>
      <c r="AF327" s="152">
        <f t="shared" si="47"/>
        <v>0</v>
      </c>
      <c r="AG327" s="157">
        <f t="shared" si="48"/>
        <v>0</v>
      </c>
    </row>
    <row r="328" spans="1:33" x14ac:dyDescent="0.25">
      <c r="A328" s="147" t="str">
        <f>IF(ISBLANK('A1'!B328),"",IF(ISBLANK('A1'!D328),'A1'!A328&amp;"-"&amp;'A1'!B328,'A1'!A328&amp;"-"&amp;'A1'!B328&amp;"; "&amp;'A1'!D328))</f>
        <v/>
      </c>
      <c r="B328" s="978" t="str">
        <f>IF(ISBLANK('A1'!G328),"",'A1'!G328)</f>
        <v/>
      </c>
      <c r="C328" s="975" t="str">
        <f>IF(ISBLANK('A1'!H328),"",'A1'!H328)</f>
        <v/>
      </c>
      <c r="D328" s="263" t="str">
        <f>IF(ISBLANK('A2'!P328),"",'A2'!P328)</f>
        <v/>
      </c>
      <c r="E328" s="201"/>
      <c r="F328" s="202"/>
      <c r="G328" s="202"/>
      <c r="H328" s="202"/>
      <c r="I328" s="202"/>
      <c r="J328" s="202"/>
      <c r="K328" s="204"/>
      <c r="L328" s="478"/>
      <c r="M328" s="205"/>
      <c r="N328" s="203"/>
      <c r="O328" s="203"/>
      <c r="P328" s="203"/>
      <c r="Q328" s="203"/>
      <c r="R328" s="204"/>
      <c r="S328" s="202"/>
      <c r="T328" s="202"/>
      <c r="U328" s="202"/>
      <c r="V328" s="202"/>
      <c r="W328" s="205"/>
      <c r="Y328" s="156">
        <f t="shared" si="41"/>
        <v>0</v>
      </c>
      <c r="Z328" s="152">
        <f t="shared" si="42"/>
        <v>0</v>
      </c>
      <c r="AA328" s="152">
        <f t="shared" si="43"/>
        <v>0</v>
      </c>
      <c r="AB328" s="900">
        <f t="shared" si="44"/>
        <v>0</v>
      </c>
      <c r="AD328" s="156">
        <f t="shared" si="45"/>
        <v>0</v>
      </c>
      <c r="AE328" s="152">
        <f t="shared" si="46"/>
        <v>0</v>
      </c>
      <c r="AF328" s="152">
        <f t="shared" si="47"/>
        <v>0</v>
      </c>
      <c r="AG328" s="157">
        <f t="shared" si="48"/>
        <v>0</v>
      </c>
    </row>
    <row r="329" spans="1:33" x14ac:dyDescent="0.25">
      <c r="A329" s="147" t="str">
        <f>IF(ISBLANK('A1'!B329),"",IF(ISBLANK('A1'!D329),'A1'!A329&amp;"-"&amp;'A1'!B329,'A1'!A329&amp;"-"&amp;'A1'!B329&amp;"; "&amp;'A1'!D329))</f>
        <v/>
      </c>
      <c r="B329" s="978" t="str">
        <f>IF(ISBLANK('A1'!G329),"",'A1'!G329)</f>
        <v/>
      </c>
      <c r="C329" s="975" t="str">
        <f>IF(ISBLANK('A1'!H329),"",'A1'!H329)</f>
        <v/>
      </c>
      <c r="D329" s="263" t="str">
        <f>IF(ISBLANK('A2'!P329),"",'A2'!P329)</f>
        <v/>
      </c>
      <c r="E329" s="201"/>
      <c r="F329" s="202"/>
      <c r="G329" s="202"/>
      <c r="H329" s="202"/>
      <c r="I329" s="202"/>
      <c r="J329" s="202"/>
      <c r="K329" s="204"/>
      <c r="L329" s="478"/>
      <c r="M329" s="205"/>
      <c r="N329" s="203"/>
      <c r="O329" s="203"/>
      <c r="P329" s="203"/>
      <c r="Q329" s="203"/>
      <c r="R329" s="204"/>
      <c r="S329" s="202"/>
      <c r="T329" s="202"/>
      <c r="U329" s="202"/>
      <c r="V329" s="202"/>
      <c r="W329" s="205"/>
      <c r="Y329" s="156">
        <f t="shared" si="41"/>
        <v>0</v>
      </c>
      <c r="Z329" s="152">
        <f t="shared" si="42"/>
        <v>0</v>
      </c>
      <c r="AA329" s="152">
        <f t="shared" si="43"/>
        <v>0</v>
      </c>
      <c r="AB329" s="900">
        <f t="shared" si="44"/>
        <v>0</v>
      </c>
      <c r="AD329" s="156">
        <f t="shared" si="45"/>
        <v>0</v>
      </c>
      <c r="AE329" s="152">
        <f t="shared" si="46"/>
        <v>0</v>
      </c>
      <c r="AF329" s="152">
        <f t="shared" si="47"/>
        <v>0</v>
      </c>
      <c r="AG329" s="157">
        <f t="shared" si="48"/>
        <v>0</v>
      </c>
    </row>
    <row r="330" spans="1:33" x14ac:dyDescent="0.25">
      <c r="A330" s="147" t="str">
        <f>IF(ISBLANK('A1'!B330),"",IF(ISBLANK('A1'!D330),'A1'!A330&amp;"-"&amp;'A1'!B330,'A1'!A330&amp;"-"&amp;'A1'!B330&amp;"; "&amp;'A1'!D330))</f>
        <v/>
      </c>
      <c r="B330" s="978" t="str">
        <f>IF(ISBLANK('A1'!G330),"",'A1'!G330)</f>
        <v/>
      </c>
      <c r="C330" s="975" t="str">
        <f>IF(ISBLANK('A1'!H330),"",'A1'!H330)</f>
        <v/>
      </c>
      <c r="D330" s="263" t="str">
        <f>IF(ISBLANK('A2'!P330),"",'A2'!P330)</f>
        <v/>
      </c>
      <c r="E330" s="201"/>
      <c r="F330" s="202"/>
      <c r="G330" s="202"/>
      <c r="H330" s="202"/>
      <c r="I330" s="202"/>
      <c r="J330" s="202"/>
      <c r="K330" s="204"/>
      <c r="L330" s="478"/>
      <c r="M330" s="205"/>
      <c r="N330" s="203"/>
      <c r="O330" s="203"/>
      <c r="P330" s="203"/>
      <c r="Q330" s="203"/>
      <c r="R330" s="204"/>
      <c r="S330" s="202"/>
      <c r="T330" s="202"/>
      <c r="U330" s="202"/>
      <c r="V330" s="202"/>
      <c r="W330" s="205"/>
      <c r="Y330" s="156">
        <f t="shared" si="41"/>
        <v>0</v>
      </c>
      <c r="Z330" s="152">
        <f t="shared" si="42"/>
        <v>0</v>
      </c>
      <c r="AA330" s="152">
        <f t="shared" si="43"/>
        <v>0</v>
      </c>
      <c r="AB330" s="900">
        <f t="shared" si="44"/>
        <v>0</v>
      </c>
      <c r="AD330" s="156">
        <f t="shared" si="45"/>
        <v>0</v>
      </c>
      <c r="AE330" s="152">
        <f t="shared" si="46"/>
        <v>0</v>
      </c>
      <c r="AF330" s="152">
        <f t="shared" si="47"/>
        <v>0</v>
      </c>
      <c r="AG330" s="157">
        <f t="shared" si="48"/>
        <v>0</v>
      </c>
    </row>
    <row r="331" spans="1:33" x14ac:dyDescent="0.25">
      <c r="A331" s="147" t="str">
        <f>IF(ISBLANK('A1'!B331),"",IF(ISBLANK('A1'!D331),'A1'!A331&amp;"-"&amp;'A1'!B331,'A1'!A331&amp;"-"&amp;'A1'!B331&amp;"; "&amp;'A1'!D331))</f>
        <v/>
      </c>
      <c r="B331" s="978" t="str">
        <f>IF(ISBLANK('A1'!G331),"",'A1'!G331)</f>
        <v/>
      </c>
      <c r="C331" s="975" t="str">
        <f>IF(ISBLANK('A1'!H331),"",'A1'!H331)</f>
        <v/>
      </c>
      <c r="D331" s="263" t="str">
        <f>IF(ISBLANK('A2'!P331),"",'A2'!P331)</f>
        <v/>
      </c>
      <c r="E331" s="201"/>
      <c r="F331" s="202"/>
      <c r="G331" s="202"/>
      <c r="H331" s="202"/>
      <c r="I331" s="202"/>
      <c r="J331" s="202"/>
      <c r="K331" s="204"/>
      <c r="L331" s="478"/>
      <c r="M331" s="205"/>
      <c r="N331" s="203"/>
      <c r="O331" s="203"/>
      <c r="P331" s="203"/>
      <c r="Q331" s="203"/>
      <c r="R331" s="204"/>
      <c r="S331" s="202"/>
      <c r="T331" s="202"/>
      <c r="U331" s="202"/>
      <c r="V331" s="202"/>
      <c r="W331" s="205"/>
      <c r="Y331" s="156">
        <f t="shared" si="41"/>
        <v>0</v>
      </c>
      <c r="Z331" s="152">
        <f t="shared" si="42"/>
        <v>0</v>
      </c>
      <c r="AA331" s="152">
        <f t="shared" si="43"/>
        <v>0</v>
      </c>
      <c r="AB331" s="900">
        <f t="shared" si="44"/>
        <v>0</v>
      </c>
      <c r="AD331" s="156">
        <f t="shared" si="45"/>
        <v>0</v>
      </c>
      <c r="AE331" s="152">
        <f t="shared" si="46"/>
        <v>0</v>
      </c>
      <c r="AF331" s="152">
        <f t="shared" si="47"/>
        <v>0</v>
      </c>
      <c r="AG331" s="157">
        <f t="shared" si="48"/>
        <v>0</v>
      </c>
    </row>
    <row r="332" spans="1:33" x14ac:dyDescent="0.25">
      <c r="A332" s="147" t="str">
        <f>IF(ISBLANK('A1'!B332),"",IF(ISBLANK('A1'!D332),'A1'!A332&amp;"-"&amp;'A1'!B332,'A1'!A332&amp;"-"&amp;'A1'!B332&amp;"; "&amp;'A1'!D332))</f>
        <v/>
      </c>
      <c r="B332" s="978" t="str">
        <f>IF(ISBLANK('A1'!G332),"",'A1'!G332)</f>
        <v/>
      </c>
      <c r="C332" s="975" t="str">
        <f>IF(ISBLANK('A1'!H332),"",'A1'!H332)</f>
        <v/>
      </c>
      <c r="D332" s="263" t="str">
        <f>IF(ISBLANK('A2'!P332),"",'A2'!P332)</f>
        <v/>
      </c>
      <c r="E332" s="201"/>
      <c r="F332" s="202"/>
      <c r="G332" s="202"/>
      <c r="H332" s="202"/>
      <c r="I332" s="202"/>
      <c r="J332" s="202"/>
      <c r="K332" s="204"/>
      <c r="L332" s="478"/>
      <c r="M332" s="205"/>
      <c r="N332" s="203"/>
      <c r="O332" s="203"/>
      <c r="P332" s="203"/>
      <c r="Q332" s="203"/>
      <c r="R332" s="204"/>
      <c r="S332" s="202"/>
      <c r="T332" s="202"/>
      <c r="U332" s="202"/>
      <c r="V332" s="202"/>
      <c r="W332" s="205"/>
      <c r="Y332" s="156">
        <f t="shared" si="41"/>
        <v>0</v>
      </c>
      <c r="Z332" s="152">
        <f t="shared" si="42"/>
        <v>0</v>
      </c>
      <c r="AA332" s="152">
        <f t="shared" si="43"/>
        <v>0</v>
      </c>
      <c r="AB332" s="900">
        <f t="shared" si="44"/>
        <v>0</v>
      </c>
      <c r="AD332" s="156">
        <f t="shared" si="45"/>
        <v>0</v>
      </c>
      <c r="AE332" s="152">
        <f t="shared" si="46"/>
        <v>0</v>
      </c>
      <c r="AF332" s="152">
        <f t="shared" si="47"/>
        <v>0</v>
      </c>
      <c r="AG332" s="157">
        <f t="shared" si="48"/>
        <v>0</v>
      </c>
    </row>
    <row r="333" spans="1:33" x14ac:dyDescent="0.25">
      <c r="A333" s="147" t="str">
        <f>IF(ISBLANK('A1'!B333),"",IF(ISBLANK('A1'!D333),'A1'!A333&amp;"-"&amp;'A1'!B333,'A1'!A333&amp;"-"&amp;'A1'!B333&amp;"; "&amp;'A1'!D333))</f>
        <v/>
      </c>
      <c r="B333" s="978" t="str">
        <f>IF(ISBLANK('A1'!G333),"",'A1'!G333)</f>
        <v/>
      </c>
      <c r="C333" s="975" t="str">
        <f>IF(ISBLANK('A1'!H333),"",'A1'!H333)</f>
        <v/>
      </c>
      <c r="D333" s="263" t="str">
        <f>IF(ISBLANK('A2'!P333),"",'A2'!P333)</f>
        <v/>
      </c>
      <c r="E333" s="201"/>
      <c r="F333" s="202"/>
      <c r="G333" s="202"/>
      <c r="H333" s="202"/>
      <c r="I333" s="202"/>
      <c r="J333" s="202"/>
      <c r="K333" s="204"/>
      <c r="L333" s="478"/>
      <c r="M333" s="205"/>
      <c r="N333" s="203"/>
      <c r="O333" s="203"/>
      <c r="P333" s="203"/>
      <c r="Q333" s="203"/>
      <c r="R333" s="204"/>
      <c r="S333" s="202"/>
      <c r="T333" s="202"/>
      <c r="U333" s="202"/>
      <c r="V333" s="202"/>
      <c r="W333" s="205"/>
      <c r="Y333" s="156">
        <f t="shared" si="41"/>
        <v>0</v>
      </c>
      <c r="Z333" s="152">
        <f t="shared" si="42"/>
        <v>0</v>
      </c>
      <c r="AA333" s="152">
        <f t="shared" si="43"/>
        <v>0</v>
      </c>
      <c r="AB333" s="900">
        <f t="shared" si="44"/>
        <v>0</v>
      </c>
      <c r="AD333" s="156">
        <f t="shared" si="45"/>
        <v>0</v>
      </c>
      <c r="AE333" s="152">
        <f t="shared" si="46"/>
        <v>0</v>
      </c>
      <c r="AF333" s="152">
        <f t="shared" si="47"/>
        <v>0</v>
      </c>
      <c r="AG333" s="157">
        <f t="shared" si="48"/>
        <v>0</v>
      </c>
    </row>
    <row r="334" spans="1:33" x14ac:dyDescent="0.25">
      <c r="A334" s="147" t="str">
        <f>IF(ISBLANK('A1'!B334),"",IF(ISBLANK('A1'!D334),'A1'!A334&amp;"-"&amp;'A1'!B334,'A1'!A334&amp;"-"&amp;'A1'!B334&amp;"; "&amp;'A1'!D334))</f>
        <v/>
      </c>
      <c r="B334" s="978" t="str">
        <f>IF(ISBLANK('A1'!G334),"",'A1'!G334)</f>
        <v/>
      </c>
      <c r="C334" s="975" t="str">
        <f>IF(ISBLANK('A1'!H334),"",'A1'!H334)</f>
        <v/>
      </c>
      <c r="D334" s="263" t="str">
        <f>IF(ISBLANK('A2'!P334),"",'A2'!P334)</f>
        <v/>
      </c>
      <c r="E334" s="201"/>
      <c r="F334" s="202"/>
      <c r="G334" s="202"/>
      <c r="H334" s="202"/>
      <c r="I334" s="202"/>
      <c r="J334" s="202"/>
      <c r="K334" s="204"/>
      <c r="L334" s="478"/>
      <c r="M334" s="205"/>
      <c r="N334" s="203"/>
      <c r="O334" s="203"/>
      <c r="P334" s="203"/>
      <c r="Q334" s="203"/>
      <c r="R334" s="204"/>
      <c r="S334" s="202"/>
      <c r="T334" s="202"/>
      <c r="U334" s="202"/>
      <c r="V334" s="202"/>
      <c r="W334" s="205"/>
      <c r="Y334" s="156">
        <f t="shared" si="41"/>
        <v>0</v>
      </c>
      <c r="Z334" s="152">
        <f t="shared" si="42"/>
        <v>0</v>
      </c>
      <c r="AA334" s="152">
        <f t="shared" si="43"/>
        <v>0</v>
      </c>
      <c r="AB334" s="900">
        <f t="shared" si="44"/>
        <v>0</v>
      </c>
      <c r="AD334" s="156">
        <f t="shared" si="45"/>
        <v>0</v>
      </c>
      <c r="AE334" s="152">
        <f t="shared" si="46"/>
        <v>0</v>
      </c>
      <c r="AF334" s="152">
        <f t="shared" si="47"/>
        <v>0</v>
      </c>
      <c r="AG334" s="157">
        <f t="shared" si="48"/>
        <v>0</v>
      </c>
    </row>
    <row r="335" spans="1:33" x14ac:dyDescent="0.25">
      <c r="A335" s="147" t="str">
        <f>IF(ISBLANK('A1'!B335),"",IF(ISBLANK('A1'!D335),'A1'!A335&amp;"-"&amp;'A1'!B335,'A1'!A335&amp;"-"&amp;'A1'!B335&amp;"; "&amp;'A1'!D335))</f>
        <v/>
      </c>
      <c r="B335" s="978" t="str">
        <f>IF(ISBLANK('A1'!G335),"",'A1'!G335)</f>
        <v/>
      </c>
      <c r="C335" s="975" t="str">
        <f>IF(ISBLANK('A1'!H335),"",'A1'!H335)</f>
        <v/>
      </c>
      <c r="D335" s="263" t="str">
        <f>IF(ISBLANK('A2'!P335),"",'A2'!P335)</f>
        <v/>
      </c>
      <c r="E335" s="201"/>
      <c r="F335" s="202"/>
      <c r="G335" s="202"/>
      <c r="H335" s="202"/>
      <c r="I335" s="202"/>
      <c r="J335" s="202"/>
      <c r="K335" s="204"/>
      <c r="L335" s="478"/>
      <c r="M335" s="205"/>
      <c r="N335" s="203"/>
      <c r="O335" s="203"/>
      <c r="P335" s="203"/>
      <c r="Q335" s="203"/>
      <c r="R335" s="204"/>
      <c r="S335" s="202"/>
      <c r="T335" s="202"/>
      <c r="U335" s="202"/>
      <c r="V335" s="202"/>
      <c r="W335" s="205"/>
      <c r="Y335" s="156">
        <f t="shared" si="41"/>
        <v>0</v>
      </c>
      <c r="Z335" s="152">
        <f t="shared" si="42"/>
        <v>0</v>
      </c>
      <c r="AA335" s="152">
        <f t="shared" si="43"/>
        <v>0</v>
      </c>
      <c r="AB335" s="900">
        <f t="shared" si="44"/>
        <v>0</v>
      </c>
      <c r="AD335" s="156">
        <f t="shared" si="45"/>
        <v>0</v>
      </c>
      <c r="AE335" s="152">
        <f t="shared" si="46"/>
        <v>0</v>
      </c>
      <c r="AF335" s="152">
        <f t="shared" si="47"/>
        <v>0</v>
      </c>
      <c r="AG335" s="157">
        <f t="shared" si="48"/>
        <v>0</v>
      </c>
    </row>
    <row r="336" spans="1:33" x14ac:dyDescent="0.25">
      <c r="A336" s="147" t="str">
        <f>IF(ISBLANK('A1'!B336),"",IF(ISBLANK('A1'!D336),'A1'!A336&amp;"-"&amp;'A1'!B336,'A1'!A336&amp;"-"&amp;'A1'!B336&amp;"; "&amp;'A1'!D336))</f>
        <v/>
      </c>
      <c r="B336" s="978" t="str">
        <f>IF(ISBLANK('A1'!G336),"",'A1'!G336)</f>
        <v/>
      </c>
      <c r="C336" s="975" t="str">
        <f>IF(ISBLANK('A1'!H336),"",'A1'!H336)</f>
        <v/>
      </c>
      <c r="D336" s="263" t="str">
        <f>IF(ISBLANK('A2'!P336),"",'A2'!P336)</f>
        <v/>
      </c>
      <c r="E336" s="201"/>
      <c r="F336" s="202"/>
      <c r="G336" s="202"/>
      <c r="H336" s="202"/>
      <c r="I336" s="202"/>
      <c r="J336" s="202"/>
      <c r="K336" s="204"/>
      <c r="L336" s="478"/>
      <c r="M336" s="205"/>
      <c r="N336" s="203"/>
      <c r="O336" s="203"/>
      <c r="P336" s="203"/>
      <c r="Q336" s="203"/>
      <c r="R336" s="204"/>
      <c r="S336" s="202"/>
      <c r="T336" s="202"/>
      <c r="U336" s="202"/>
      <c r="V336" s="202"/>
      <c r="W336" s="205"/>
      <c r="Y336" s="156">
        <f t="shared" si="41"/>
        <v>0</v>
      </c>
      <c r="Z336" s="152">
        <f t="shared" si="42"/>
        <v>0</v>
      </c>
      <c r="AA336" s="152">
        <f t="shared" si="43"/>
        <v>0</v>
      </c>
      <c r="AB336" s="900">
        <f t="shared" si="44"/>
        <v>0</v>
      </c>
      <c r="AD336" s="156">
        <f t="shared" si="45"/>
        <v>0</v>
      </c>
      <c r="AE336" s="152">
        <f t="shared" si="46"/>
        <v>0</v>
      </c>
      <c r="AF336" s="152">
        <f t="shared" si="47"/>
        <v>0</v>
      </c>
      <c r="AG336" s="157">
        <f t="shared" si="48"/>
        <v>0</v>
      </c>
    </row>
    <row r="337" spans="1:33" x14ac:dyDescent="0.25">
      <c r="A337" s="147" t="str">
        <f>IF(ISBLANK('A1'!B337),"",IF(ISBLANK('A1'!D337),'A1'!A337&amp;"-"&amp;'A1'!B337,'A1'!A337&amp;"-"&amp;'A1'!B337&amp;"; "&amp;'A1'!D337))</f>
        <v/>
      </c>
      <c r="B337" s="978" t="str">
        <f>IF(ISBLANK('A1'!G337),"",'A1'!G337)</f>
        <v/>
      </c>
      <c r="C337" s="975" t="str">
        <f>IF(ISBLANK('A1'!H337),"",'A1'!H337)</f>
        <v/>
      </c>
      <c r="D337" s="263" t="str">
        <f>IF(ISBLANK('A2'!P337),"",'A2'!P337)</f>
        <v/>
      </c>
      <c r="E337" s="201"/>
      <c r="F337" s="202"/>
      <c r="G337" s="202"/>
      <c r="H337" s="202"/>
      <c r="I337" s="202"/>
      <c r="J337" s="202"/>
      <c r="K337" s="204"/>
      <c r="L337" s="478"/>
      <c r="M337" s="205"/>
      <c r="N337" s="203"/>
      <c r="O337" s="203"/>
      <c r="P337" s="203"/>
      <c r="Q337" s="203"/>
      <c r="R337" s="204"/>
      <c r="S337" s="202"/>
      <c r="T337" s="202"/>
      <c r="U337" s="202"/>
      <c r="V337" s="202"/>
      <c r="W337" s="205"/>
      <c r="Y337" s="156">
        <f t="shared" si="41"/>
        <v>0</v>
      </c>
      <c r="Z337" s="152">
        <f t="shared" si="42"/>
        <v>0</v>
      </c>
      <c r="AA337" s="152">
        <f t="shared" si="43"/>
        <v>0</v>
      </c>
      <c r="AB337" s="900">
        <f t="shared" si="44"/>
        <v>0</v>
      </c>
      <c r="AD337" s="156">
        <f t="shared" si="45"/>
        <v>0</v>
      </c>
      <c r="AE337" s="152">
        <f t="shared" si="46"/>
        <v>0</v>
      </c>
      <c r="AF337" s="152">
        <f t="shared" si="47"/>
        <v>0</v>
      </c>
      <c r="AG337" s="157">
        <f t="shared" si="48"/>
        <v>0</v>
      </c>
    </row>
    <row r="338" spans="1:33" x14ac:dyDescent="0.25">
      <c r="A338" s="147" t="str">
        <f>IF(ISBLANK('A1'!B338),"",IF(ISBLANK('A1'!D338),'A1'!A338&amp;"-"&amp;'A1'!B338,'A1'!A338&amp;"-"&amp;'A1'!B338&amp;"; "&amp;'A1'!D338))</f>
        <v/>
      </c>
      <c r="B338" s="978" t="str">
        <f>IF(ISBLANK('A1'!G338),"",'A1'!G338)</f>
        <v/>
      </c>
      <c r="C338" s="975" t="str">
        <f>IF(ISBLANK('A1'!H338),"",'A1'!H338)</f>
        <v/>
      </c>
      <c r="D338" s="263" t="str">
        <f>IF(ISBLANK('A2'!P338),"",'A2'!P338)</f>
        <v/>
      </c>
      <c r="E338" s="201"/>
      <c r="F338" s="202"/>
      <c r="G338" s="202"/>
      <c r="H338" s="202"/>
      <c r="I338" s="202"/>
      <c r="J338" s="202"/>
      <c r="K338" s="204"/>
      <c r="L338" s="478"/>
      <c r="M338" s="205"/>
      <c r="N338" s="203"/>
      <c r="O338" s="203"/>
      <c r="P338" s="203"/>
      <c r="Q338" s="203"/>
      <c r="R338" s="204"/>
      <c r="S338" s="202"/>
      <c r="T338" s="202"/>
      <c r="U338" s="202"/>
      <c r="V338" s="202"/>
      <c r="W338" s="205"/>
      <c r="Y338" s="156">
        <f t="shared" si="41"/>
        <v>0</v>
      </c>
      <c r="Z338" s="152">
        <f t="shared" si="42"/>
        <v>0</v>
      </c>
      <c r="AA338" s="152">
        <f t="shared" si="43"/>
        <v>0</v>
      </c>
      <c r="AB338" s="900">
        <f t="shared" si="44"/>
        <v>0</v>
      </c>
      <c r="AD338" s="156">
        <f t="shared" si="45"/>
        <v>0</v>
      </c>
      <c r="AE338" s="152">
        <f t="shared" si="46"/>
        <v>0</v>
      </c>
      <c r="AF338" s="152">
        <f t="shared" si="47"/>
        <v>0</v>
      </c>
      <c r="AG338" s="157">
        <f t="shared" si="48"/>
        <v>0</v>
      </c>
    </row>
    <row r="339" spans="1:33" x14ac:dyDescent="0.25">
      <c r="A339" s="147" t="str">
        <f>IF(ISBLANK('A1'!B339),"",IF(ISBLANK('A1'!D339),'A1'!A339&amp;"-"&amp;'A1'!B339,'A1'!A339&amp;"-"&amp;'A1'!B339&amp;"; "&amp;'A1'!D339))</f>
        <v/>
      </c>
      <c r="B339" s="978" t="str">
        <f>IF(ISBLANK('A1'!G339),"",'A1'!G339)</f>
        <v/>
      </c>
      <c r="C339" s="975" t="str">
        <f>IF(ISBLANK('A1'!H339),"",'A1'!H339)</f>
        <v/>
      </c>
      <c r="D339" s="263" t="str">
        <f>IF(ISBLANK('A2'!P339),"",'A2'!P339)</f>
        <v/>
      </c>
      <c r="E339" s="201"/>
      <c r="F339" s="202"/>
      <c r="G339" s="202"/>
      <c r="H339" s="202"/>
      <c r="I339" s="202"/>
      <c r="J339" s="202"/>
      <c r="K339" s="204"/>
      <c r="L339" s="478"/>
      <c r="M339" s="205"/>
      <c r="N339" s="203"/>
      <c r="O339" s="203"/>
      <c r="P339" s="203"/>
      <c r="Q339" s="203"/>
      <c r="R339" s="204"/>
      <c r="S339" s="202"/>
      <c r="T339" s="202"/>
      <c r="U339" s="202"/>
      <c r="V339" s="202"/>
      <c r="W339" s="205"/>
      <c r="Y339" s="156">
        <f t="shared" si="41"/>
        <v>0</v>
      </c>
      <c r="Z339" s="152">
        <f t="shared" si="42"/>
        <v>0</v>
      </c>
      <c r="AA339" s="152">
        <f t="shared" si="43"/>
        <v>0</v>
      </c>
      <c r="AB339" s="900">
        <f t="shared" si="44"/>
        <v>0</v>
      </c>
      <c r="AD339" s="156">
        <f t="shared" si="45"/>
        <v>0</v>
      </c>
      <c r="AE339" s="152">
        <f t="shared" si="46"/>
        <v>0</v>
      </c>
      <c r="AF339" s="152">
        <f t="shared" si="47"/>
        <v>0</v>
      </c>
      <c r="AG339" s="157">
        <f t="shared" si="48"/>
        <v>0</v>
      </c>
    </row>
    <row r="340" spans="1:33" x14ac:dyDescent="0.25">
      <c r="A340" s="147" t="str">
        <f>IF(ISBLANK('A1'!B340),"",IF(ISBLANK('A1'!D340),'A1'!A340&amp;"-"&amp;'A1'!B340,'A1'!A340&amp;"-"&amp;'A1'!B340&amp;"; "&amp;'A1'!D340))</f>
        <v/>
      </c>
      <c r="B340" s="978" t="str">
        <f>IF(ISBLANK('A1'!G340),"",'A1'!G340)</f>
        <v/>
      </c>
      <c r="C340" s="975" t="str">
        <f>IF(ISBLANK('A1'!H340),"",'A1'!H340)</f>
        <v/>
      </c>
      <c r="D340" s="263" t="str">
        <f>IF(ISBLANK('A2'!P340),"",'A2'!P340)</f>
        <v/>
      </c>
      <c r="E340" s="201"/>
      <c r="F340" s="202"/>
      <c r="G340" s="202"/>
      <c r="H340" s="202"/>
      <c r="I340" s="202"/>
      <c r="J340" s="202"/>
      <c r="K340" s="204"/>
      <c r="L340" s="478"/>
      <c r="M340" s="205"/>
      <c r="N340" s="203"/>
      <c r="O340" s="203"/>
      <c r="P340" s="203"/>
      <c r="Q340" s="203"/>
      <c r="R340" s="204"/>
      <c r="S340" s="202"/>
      <c r="T340" s="202"/>
      <c r="U340" s="202"/>
      <c r="V340" s="202"/>
      <c r="W340" s="205"/>
      <c r="Y340" s="156">
        <f t="shared" si="41"/>
        <v>0</v>
      </c>
      <c r="Z340" s="152">
        <f t="shared" si="42"/>
        <v>0</v>
      </c>
      <c r="AA340" s="152">
        <f t="shared" si="43"/>
        <v>0</v>
      </c>
      <c r="AB340" s="900">
        <f t="shared" si="44"/>
        <v>0</v>
      </c>
      <c r="AD340" s="156">
        <f t="shared" si="45"/>
        <v>0</v>
      </c>
      <c r="AE340" s="152">
        <f t="shared" si="46"/>
        <v>0</v>
      </c>
      <c r="AF340" s="152">
        <f t="shared" si="47"/>
        <v>0</v>
      </c>
      <c r="AG340" s="157">
        <f t="shared" si="48"/>
        <v>0</v>
      </c>
    </row>
    <row r="341" spans="1:33" x14ac:dyDescent="0.25">
      <c r="A341" s="147" t="str">
        <f>IF(ISBLANK('A1'!B341),"",IF(ISBLANK('A1'!D341),'A1'!A341&amp;"-"&amp;'A1'!B341,'A1'!A341&amp;"-"&amp;'A1'!B341&amp;"; "&amp;'A1'!D341))</f>
        <v/>
      </c>
      <c r="B341" s="978" t="str">
        <f>IF(ISBLANK('A1'!G341),"",'A1'!G341)</f>
        <v/>
      </c>
      <c r="C341" s="975" t="str">
        <f>IF(ISBLANK('A1'!H341),"",'A1'!H341)</f>
        <v/>
      </c>
      <c r="D341" s="263" t="str">
        <f>IF(ISBLANK('A2'!P341),"",'A2'!P341)</f>
        <v/>
      </c>
      <c r="E341" s="201"/>
      <c r="F341" s="202"/>
      <c r="G341" s="202"/>
      <c r="H341" s="202"/>
      <c r="I341" s="202"/>
      <c r="J341" s="202"/>
      <c r="K341" s="204"/>
      <c r="L341" s="478"/>
      <c r="M341" s="205"/>
      <c r="N341" s="203"/>
      <c r="O341" s="203"/>
      <c r="P341" s="203"/>
      <c r="Q341" s="203"/>
      <c r="R341" s="204"/>
      <c r="S341" s="202"/>
      <c r="T341" s="202"/>
      <c r="U341" s="202"/>
      <c r="V341" s="202"/>
      <c r="W341" s="205"/>
      <c r="Y341" s="156">
        <f t="shared" si="41"/>
        <v>0</v>
      </c>
      <c r="Z341" s="152">
        <f t="shared" si="42"/>
        <v>0</v>
      </c>
      <c r="AA341" s="152">
        <f t="shared" si="43"/>
        <v>0</v>
      </c>
      <c r="AB341" s="900">
        <f t="shared" si="44"/>
        <v>0</v>
      </c>
      <c r="AD341" s="156">
        <f t="shared" si="45"/>
        <v>0</v>
      </c>
      <c r="AE341" s="152">
        <f t="shared" si="46"/>
        <v>0</v>
      </c>
      <c r="AF341" s="152">
        <f t="shared" si="47"/>
        <v>0</v>
      </c>
      <c r="AG341" s="157">
        <f t="shared" si="48"/>
        <v>0</v>
      </c>
    </row>
    <row r="342" spans="1:33" x14ac:dyDescent="0.25">
      <c r="A342" s="147" t="str">
        <f>IF(ISBLANK('A1'!B342),"",IF(ISBLANK('A1'!D342),'A1'!A342&amp;"-"&amp;'A1'!B342,'A1'!A342&amp;"-"&amp;'A1'!B342&amp;"; "&amp;'A1'!D342))</f>
        <v/>
      </c>
      <c r="B342" s="978" t="str">
        <f>IF(ISBLANK('A1'!G342),"",'A1'!G342)</f>
        <v/>
      </c>
      <c r="C342" s="975" t="str">
        <f>IF(ISBLANK('A1'!H342),"",'A1'!H342)</f>
        <v/>
      </c>
      <c r="D342" s="263" t="str">
        <f>IF(ISBLANK('A2'!P342),"",'A2'!P342)</f>
        <v/>
      </c>
      <c r="E342" s="201"/>
      <c r="F342" s="202"/>
      <c r="G342" s="202"/>
      <c r="H342" s="202"/>
      <c r="I342" s="202"/>
      <c r="J342" s="202"/>
      <c r="K342" s="204"/>
      <c r="L342" s="478"/>
      <c r="M342" s="205"/>
      <c r="N342" s="203"/>
      <c r="O342" s="203"/>
      <c r="P342" s="203"/>
      <c r="Q342" s="203"/>
      <c r="R342" s="204"/>
      <c r="S342" s="202"/>
      <c r="T342" s="202"/>
      <c r="U342" s="202"/>
      <c r="V342" s="202"/>
      <c r="W342" s="205"/>
      <c r="Y342" s="156">
        <f t="shared" si="41"/>
        <v>0</v>
      </c>
      <c r="Z342" s="152">
        <f t="shared" si="42"/>
        <v>0</v>
      </c>
      <c r="AA342" s="152">
        <f t="shared" si="43"/>
        <v>0</v>
      </c>
      <c r="AB342" s="900">
        <f t="shared" si="44"/>
        <v>0</v>
      </c>
      <c r="AD342" s="156">
        <f t="shared" si="45"/>
        <v>0</v>
      </c>
      <c r="AE342" s="152">
        <f t="shared" si="46"/>
        <v>0</v>
      </c>
      <c r="AF342" s="152">
        <f t="shared" si="47"/>
        <v>0</v>
      </c>
      <c r="AG342" s="157">
        <f t="shared" si="48"/>
        <v>0</v>
      </c>
    </row>
    <row r="343" spans="1:33" x14ac:dyDescent="0.25">
      <c r="A343" s="147" t="str">
        <f>IF(ISBLANK('A1'!B343),"",IF(ISBLANK('A1'!D343),'A1'!A343&amp;"-"&amp;'A1'!B343,'A1'!A343&amp;"-"&amp;'A1'!B343&amp;"; "&amp;'A1'!D343))</f>
        <v/>
      </c>
      <c r="B343" s="978" t="str">
        <f>IF(ISBLANK('A1'!G343),"",'A1'!G343)</f>
        <v/>
      </c>
      <c r="C343" s="975" t="str">
        <f>IF(ISBLANK('A1'!H343),"",'A1'!H343)</f>
        <v/>
      </c>
      <c r="D343" s="263" t="str">
        <f>IF(ISBLANK('A2'!P343),"",'A2'!P343)</f>
        <v/>
      </c>
      <c r="E343" s="201"/>
      <c r="F343" s="202"/>
      <c r="G343" s="202"/>
      <c r="H343" s="202"/>
      <c r="I343" s="202"/>
      <c r="J343" s="202"/>
      <c r="K343" s="204"/>
      <c r="L343" s="478"/>
      <c r="M343" s="205"/>
      <c r="N343" s="203"/>
      <c r="O343" s="203"/>
      <c r="P343" s="203"/>
      <c r="Q343" s="203"/>
      <c r="R343" s="204"/>
      <c r="S343" s="202"/>
      <c r="T343" s="202"/>
      <c r="U343" s="202"/>
      <c r="V343" s="202"/>
      <c r="W343" s="205"/>
      <c r="Y343" s="156">
        <f t="shared" si="41"/>
        <v>0</v>
      </c>
      <c r="Z343" s="152">
        <f t="shared" si="42"/>
        <v>0</v>
      </c>
      <c r="AA343" s="152">
        <f t="shared" si="43"/>
        <v>0</v>
      </c>
      <c r="AB343" s="900">
        <f t="shared" si="44"/>
        <v>0</v>
      </c>
      <c r="AD343" s="156">
        <f t="shared" si="45"/>
        <v>0</v>
      </c>
      <c r="AE343" s="152">
        <f t="shared" si="46"/>
        <v>0</v>
      </c>
      <c r="AF343" s="152">
        <f t="shared" si="47"/>
        <v>0</v>
      </c>
      <c r="AG343" s="157">
        <f t="shared" si="48"/>
        <v>0</v>
      </c>
    </row>
    <row r="344" spans="1:33" x14ac:dyDescent="0.25">
      <c r="A344" s="147" t="str">
        <f>IF(ISBLANK('A1'!B344),"",IF(ISBLANK('A1'!D344),'A1'!A344&amp;"-"&amp;'A1'!B344,'A1'!A344&amp;"-"&amp;'A1'!B344&amp;"; "&amp;'A1'!D344))</f>
        <v/>
      </c>
      <c r="B344" s="978" t="str">
        <f>IF(ISBLANK('A1'!G344),"",'A1'!G344)</f>
        <v/>
      </c>
      <c r="C344" s="975" t="str">
        <f>IF(ISBLANK('A1'!H344),"",'A1'!H344)</f>
        <v/>
      </c>
      <c r="D344" s="263" t="str">
        <f>IF(ISBLANK('A2'!P344),"",'A2'!P344)</f>
        <v/>
      </c>
      <c r="E344" s="201"/>
      <c r="F344" s="202"/>
      <c r="G344" s="202"/>
      <c r="H344" s="202"/>
      <c r="I344" s="202"/>
      <c r="J344" s="202"/>
      <c r="K344" s="204"/>
      <c r="L344" s="478"/>
      <c r="M344" s="205"/>
      <c r="N344" s="203"/>
      <c r="O344" s="203"/>
      <c r="P344" s="203"/>
      <c r="Q344" s="203"/>
      <c r="R344" s="204"/>
      <c r="S344" s="202"/>
      <c r="T344" s="202"/>
      <c r="U344" s="202"/>
      <c r="V344" s="202"/>
      <c r="W344" s="205"/>
      <c r="Y344" s="156">
        <f t="shared" si="41"/>
        <v>0</v>
      </c>
      <c r="Z344" s="152">
        <f t="shared" si="42"/>
        <v>0</v>
      </c>
      <c r="AA344" s="152">
        <f t="shared" si="43"/>
        <v>0</v>
      </c>
      <c r="AB344" s="900">
        <f t="shared" si="44"/>
        <v>0</v>
      </c>
      <c r="AD344" s="156">
        <f t="shared" si="45"/>
        <v>0</v>
      </c>
      <c r="AE344" s="152">
        <f t="shared" si="46"/>
        <v>0</v>
      </c>
      <c r="AF344" s="152">
        <f t="shared" si="47"/>
        <v>0</v>
      </c>
      <c r="AG344" s="157">
        <f t="shared" si="48"/>
        <v>0</v>
      </c>
    </row>
    <row r="345" spans="1:33" x14ac:dyDescent="0.25">
      <c r="A345" s="147" t="str">
        <f>IF(ISBLANK('A1'!B345),"",IF(ISBLANK('A1'!D345),'A1'!A345&amp;"-"&amp;'A1'!B345,'A1'!A345&amp;"-"&amp;'A1'!B345&amp;"; "&amp;'A1'!D345))</f>
        <v/>
      </c>
      <c r="B345" s="978" t="str">
        <f>IF(ISBLANK('A1'!G345),"",'A1'!G345)</f>
        <v/>
      </c>
      <c r="C345" s="975" t="str">
        <f>IF(ISBLANK('A1'!H345),"",'A1'!H345)</f>
        <v/>
      </c>
      <c r="D345" s="263" t="str">
        <f>IF(ISBLANK('A2'!P345),"",'A2'!P345)</f>
        <v/>
      </c>
      <c r="E345" s="201"/>
      <c r="F345" s="202"/>
      <c r="G345" s="202"/>
      <c r="H345" s="202"/>
      <c r="I345" s="202"/>
      <c r="J345" s="202"/>
      <c r="K345" s="204"/>
      <c r="L345" s="478"/>
      <c r="M345" s="205"/>
      <c r="N345" s="203"/>
      <c r="O345" s="203"/>
      <c r="P345" s="203"/>
      <c r="Q345" s="203"/>
      <c r="R345" s="204"/>
      <c r="S345" s="202"/>
      <c r="T345" s="202"/>
      <c r="U345" s="202"/>
      <c r="V345" s="202"/>
      <c r="W345" s="205"/>
      <c r="Y345" s="156">
        <f t="shared" si="41"/>
        <v>0</v>
      </c>
      <c r="Z345" s="152">
        <f t="shared" si="42"/>
        <v>0</v>
      </c>
      <c r="AA345" s="152">
        <f t="shared" si="43"/>
        <v>0</v>
      </c>
      <c r="AB345" s="900">
        <f t="shared" si="44"/>
        <v>0</v>
      </c>
      <c r="AD345" s="156">
        <f t="shared" si="45"/>
        <v>0</v>
      </c>
      <c r="AE345" s="152">
        <f t="shared" si="46"/>
        <v>0</v>
      </c>
      <c r="AF345" s="152">
        <f t="shared" si="47"/>
        <v>0</v>
      </c>
      <c r="AG345" s="157">
        <f t="shared" si="48"/>
        <v>0</v>
      </c>
    </row>
    <row r="346" spans="1:33" x14ac:dyDescent="0.25">
      <c r="A346" s="147" t="str">
        <f>IF(ISBLANK('A1'!B346),"",IF(ISBLANK('A1'!D346),'A1'!A346&amp;"-"&amp;'A1'!B346,'A1'!A346&amp;"-"&amp;'A1'!B346&amp;"; "&amp;'A1'!D346))</f>
        <v/>
      </c>
      <c r="B346" s="978" t="str">
        <f>IF(ISBLANK('A1'!G346),"",'A1'!G346)</f>
        <v/>
      </c>
      <c r="C346" s="975" t="str">
        <f>IF(ISBLANK('A1'!H346),"",'A1'!H346)</f>
        <v/>
      </c>
      <c r="D346" s="263" t="str">
        <f>IF(ISBLANK('A2'!P346),"",'A2'!P346)</f>
        <v/>
      </c>
      <c r="E346" s="201"/>
      <c r="F346" s="202"/>
      <c r="G346" s="202"/>
      <c r="H346" s="202"/>
      <c r="I346" s="202"/>
      <c r="J346" s="202"/>
      <c r="K346" s="204"/>
      <c r="L346" s="478"/>
      <c r="M346" s="205"/>
      <c r="N346" s="203"/>
      <c r="O346" s="203"/>
      <c r="P346" s="203"/>
      <c r="Q346" s="203"/>
      <c r="R346" s="204"/>
      <c r="S346" s="202"/>
      <c r="T346" s="202"/>
      <c r="U346" s="202"/>
      <c r="V346" s="202"/>
      <c r="W346" s="205"/>
      <c r="Y346" s="156">
        <f t="shared" si="41"/>
        <v>0</v>
      </c>
      <c r="Z346" s="152">
        <f t="shared" si="42"/>
        <v>0</v>
      </c>
      <c r="AA346" s="152">
        <f t="shared" si="43"/>
        <v>0</v>
      </c>
      <c r="AB346" s="900">
        <f t="shared" si="44"/>
        <v>0</v>
      </c>
      <c r="AD346" s="156">
        <f t="shared" si="45"/>
        <v>0</v>
      </c>
      <c r="AE346" s="152">
        <f t="shared" si="46"/>
        <v>0</v>
      </c>
      <c r="AF346" s="152">
        <f t="shared" si="47"/>
        <v>0</v>
      </c>
      <c r="AG346" s="157">
        <f t="shared" si="48"/>
        <v>0</v>
      </c>
    </row>
    <row r="347" spans="1:33" x14ac:dyDescent="0.25">
      <c r="A347" s="147" t="str">
        <f>IF(ISBLANK('A1'!B347),"",IF(ISBLANK('A1'!D347),'A1'!A347&amp;"-"&amp;'A1'!B347,'A1'!A347&amp;"-"&amp;'A1'!B347&amp;"; "&amp;'A1'!D347))</f>
        <v/>
      </c>
      <c r="B347" s="978" t="str">
        <f>IF(ISBLANK('A1'!G347),"",'A1'!G347)</f>
        <v/>
      </c>
      <c r="C347" s="975" t="str">
        <f>IF(ISBLANK('A1'!H347),"",'A1'!H347)</f>
        <v/>
      </c>
      <c r="D347" s="263" t="str">
        <f>IF(ISBLANK('A2'!P347),"",'A2'!P347)</f>
        <v/>
      </c>
      <c r="E347" s="201"/>
      <c r="F347" s="202"/>
      <c r="G347" s="202"/>
      <c r="H347" s="202"/>
      <c r="I347" s="202"/>
      <c r="J347" s="202"/>
      <c r="K347" s="204"/>
      <c r="L347" s="478"/>
      <c r="M347" s="205"/>
      <c r="N347" s="203"/>
      <c r="O347" s="203"/>
      <c r="P347" s="203"/>
      <c r="Q347" s="203"/>
      <c r="R347" s="204"/>
      <c r="S347" s="202"/>
      <c r="T347" s="202"/>
      <c r="U347" s="202"/>
      <c r="V347" s="202"/>
      <c r="W347" s="205"/>
      <c r="Y347" s="156">
        <f t="shared" si="41"/>
        <v>0</v>
      </c>
      <c r="Z347" s="152">
        <f t="shared" si="42"/>
        <v>0</v>
      </c>
      <c r="AA347" s="152">
        <f t="shared" si="43"/>
        <v>0</v>
      </c>
      <c r="AB347" s="900">
        <f t="shared" si="44"/>
        <v>0</v>
      </c>
      <c r="AD347" s="156">
        <f t="shared" si="45"/>
        <v>0</v>
      </c>
      <c r="AE347" s="152">
        <f t="shared" si="46"/>
        <v>0</v>
      </c>
      <c r="AF347" s="152">
        <f t="shared" si="47"/>
        <v>0</v>
      </c>
      <c r="AG347" s="157">
        <f t="shared" si="48"/>
        <v>0</v>
      </c>
    </row>
    <row r="348" spans="1:33" x14ac:dyDescent="0.25">
      <c r="A348" s="147" t="str">
        <f>IF(ISBLANK('A1'!B348),"",IF(ISBLANK('A1'!D348),'A1'!A348&amp;"-"&amp;'A1'!B348,'A1'!A348&amp;"-"&amp;'A1'!B348&amp;"; "&amp;'A1'!D348))</f>
        <v/>
      </c>
      <c r="B348" s="978" t="str">
        <f>IF(ISBLANK('A1'!G348),"",'A1'!G348)</f>
        <v/>
      </c>
      <c r="C348" s="975" t="str">
        <f>IF(ISBLANK('A1'!H348),"",'A1'!H348)</f>
        <v/>
      </c>
      <c r="D348" s="263" t="str">
        <f>IF(ISBLANK('A2'!P348),"",'A2'!P348)</f>
        <v/>
      </c>
      <c r="E348" s="201"/>
      <c r="F348" s="202"/>
      <c r="G348" s="202"/>
      <c r="H348" s="202"/>
      <c r="I348" s="202"/>
      <c r="J348" s="202"/>
      <c r="K348" s="204"/>
      <c r="L348" s="478"/>
      <c r="M348" s="205"/>
      <c r="N348" s="203"/>
      <c r="O348" s="203"/>
      <c r="P348" s="203"/>
      <c r="Q348" s="203"/>
      <c r="R348" s="204"/>
      <c r="S348" s="202"/>
      <c r="T348" s="202"/>
      <c r="U348" s="202"/>
      <c r="V348" s="202"/>
      <c r="W348" s="205"/>
      <c r="Y348" s="156">
        <f t="shared" si="41"/>
        <v>0</v>
      </c>
      <c r="Z348" s="152">
        <f t="shared" si="42"/>
        <v>0</v>
      </c>
      <c r="AA348" s="152">
        <f t="shared" si="43"/>
        <v>0</v>
      </c>
      <c r="AB348" s="900">
        <f t="shared" si="44"/>
        <v>0</v>
      </c>
      <c r="AD348" s="156">
        <f t="shared" si="45"/>
        <v>0</v>
      </c>
      <c r="AE348" s="152">
        <f t="shared" si="46"/>
        <v>0</v>
      </c>
      <c r="AF348" s="152">
        <f t="shared" si="47"/>
        <v>0</v>
      </c>
      <c r="AG348" s="157">
        <f t="shared" si="48"/>
        <v>0</v>
      </c>
    </row>
    <row r="349" spans="1:33" x14ac:dyDescent="0.25">
      <c r="A349" s="147" t="str">
        <f>IF(ISBLANK('A1'!B349),"",IF(ISBLANK('A1'!D349),'A1'!A349&amp;"-"&amp;'A1'!B349,'A1'!A349&amp;"-"&amp;'A1'!B349&amp;"; "&amp;'A1'!D349))</f>
        <v/>
      </c>
      <c r="B349" s="978" t="str">
        <f>IF(ISBLANK('A1'!G349),"",'A1'!G349)</f>
        <v/>
      </c>
      <c r="C349" s="975" t="str">
        <f>IF(ISBLANK('A1'!H349),"",'A1'!H349)</f>
        <v/>
      </c>
      <c r="D349" s="263" t="str">
        <f>IF(ISBLANK('A2'!P349),"",'A2'!P349)</f>
        <v/>
      </c>
      <c r="E349" s="201"/>
      <c r="F349" s="202"/>
      <c r="G349" s="202"/>
      <c r="H349" s="202"/>
      <c r="I349" s="202"/>
      <c r="J349" s="202"/>
      <c r="K349" s="204"/>
      <c r="L349" s="478"/>
      <c r="M349" s="205"/>
      <c r="N349" s="203"/>
      <c r="O349" s="203"/>
      <c r="P349" s="203"/>
      <c r="Q349" s="203"/>
      <c r="R349" s="204"/>
      <c r="S349" s="202"/>
      <c r="T349" s="202"/>
      <c r="U349" s="202"/>
      <c r="V349" s="202"/>
      <c r="W349" s="205"/>
      <c r="Y349" s="156">
        <f t="shared" si="41"/>
        <v>0</v>
      </c>
      <c r="Z349" s="152">
        <f t="shared" si="42"/>
        <v>0</v>
      </c>
      <c r="AA349" s="152">
        <f t="shared" si="43"/>
        <v>0</v>
      </c>
      <c r="AB349" s="900">
        <f t="shared" si="44"/>
        <v>0</v>
      </c>
      <c r="AD349" s="156">
        <f t="shared" si="45"/>
        <v>0</v>
      </c>
      <c r="AE349" s="152">
        <f t="shared" si="46"/>
        <v>0</v>
      </c>
      <c r="AF349" s="152">
        <f t="shared" si="47"/>
        <v>0</v>
      </c>
      <c r="AG349" s="157">
        <f t="shared" si="48"/>
        <v>0</v>
      </c>
    </row>
    <row r="350" spans="1:33" ht="15.75" thickBot="1" x14ac:dyDescent="0.3">
      <c r="A350" s="148" t="str">
        <f>IF(ISBLANK('A1'!B350),"",IF(ISBLANK('A1'!D350),'A1'!A350&amp;"-"&amp;'A1'!B350,'A1'!A350&amp;"-"&amp;'A1'!B350&amp;"; "&amp;'A1'!D350))</f>
        <v/>
      </c>
      <c r="B350" s="979" t="str">
        <f>IF(ISBLANK('A1'!G350),"",'A1'!G350)</f>
        <v/>
      </c>
      <c r="C350" s="976" t="str">
        <f>IF(ISBLANK('A1'!H350),"",'A1'!H350)</f>
        <v/>
      </c>
      <c r="D350" s="264" t="str">
        <f>IF(ISBLANK('A2'!P350),"",'A2'!P350)</f>
        <v/>
      </c>
      <c r="E350" s="207"/>
      <c r="F350" s="208"/>
      <c r="G350" s="208"/>
      <c r="H350" s="208"/>
      <c r="I350" s="208"/>
      <c r="J350" s="208"/>
      <c r="K350" s="210"/>
      <c r="L350" s="479"/>
      <c r="M350" s="211"/>
      <c r="N350" s="209"/>
      <c r="O350" s="209"/>
      <c r="P350" s="209"/>
      <c r="Q350" s="209"/>
      <c r="R350" s="210"/>
      <c r="S350" s="208"/>
      <c r="T350" s="208"/>
      <c r="U350" s="208"/>
      <c r="V350" s="208"/>
      <c r="W350" s="211"/>
      <c r="Y350" s="156">
        <f t="shared" si="41"/>
        <v>0</v>
      </c>
      <c r="Z350" s="152">
        <f t="shared" si="42"/>
        <v>0</v>
      </c>
      <c r="AA350" s="152">
        <f t="shared" si="43"/>
        <v>0</v>
      </c>
      <c r="AB350" s="900">
        <f t="shared" si="44"/>
        <v>0</v>
      </c>
      <c r="AD350" s="156">
        <f t="shared" si="45"/>
        <v>0</v>
      </c>
      <c r="AE350" s="152">
        <f t="shared" si="46"/>
        <v>0</v>
      </c>
      <c r="AF350" s="152">
        <f t="shared" si="47"/>
        <v>0</v>
      </c>
      <c r="AG350" s="157">
        <f t="shared" si="48"/>
        <v>0</v>
      </c>
    </row>
  </sheetData>
  <mergeCells count="10">
    <mergeCell ref="A10:D10"/>
    <mergeCell ref="A9:D9"/>
    <mergeCell ref="N13:Q13"/>
    <mergeCell ref="E13:J13"/>
    <mergeCell ref="K13:M13"/>
    <mergeCell ref="C12:C15"/>
    <mergeCell ref="D12:D15"/>
    <mergeCell ref="A12:A15"/>
    <mergeCell ref="E12:W12"/>
    <mergeCell ref="R13:W13"/>
  </mergeCells>
  <conditionalFormatting sqref="E17:J350">
    <cfRule type="expression" dxfId="21" priority="8">
      <formula>IF($AD17=0,FALSE,TRUE)</formula>
    </cfRule>
  </conditionalFormatting>
  <conditionalFormatting sqref="K17:M350">
    <cfRule type="expression" dxfId="20" priority="7">
      <formula>IF($AE17=0,FALSE,TRUE)</formula>
    </cfRule>
  </conditionalFormatting>
  <conditionalFormatting sqref="N17:Q350">
    <cfRule type="expression" dxfId="19" priority="6">
      <formula>IF($AF17=0,FALSE,TRUE)</formula>
    </cfRule>
  </conditionalFormatting>
  <conditionalFormatting sqref="R17:W350">
    <cfRule type="expression" dxfId="18"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000-000000000000}">
      <formula1>0</formula1>
    </dataValidation>
  </dataValidations>
  <pageMargins left="0.7" right="0.7" top="0.75" bottom="0.75" header="0.3" footer="0.3"/>
  <pageSetup paperSize="5" scale="63"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AG350"/>
  <sheetViews>
    <sheetView topLeftCell="A31" zoomScaleNormal="100" workbookViewId="0">
      <selection activeCell="B13" sqref="B13"/>
    </sheetView>
  </sheetViews>
  <sheetFormatPr defaultColWidth="9.140625" defaultRowHeight="15" x14ac:dyDescent="0.25"/>
  <cols>
    <col min="1" max="2" width="40.7109375" style="38" customWidth="1"/>
    <col min="3" max="4" width="13.7109375" style="38" customWidth="1"/>
    <col min="5" max="23" width="9.7109375" style="38" customWidth="1"/>
    <col min="24" max="24" width="9.140625" style="38"/>
    <col min="25" max="28" width="10.7109375" style="38" hidden="1" customWidth="1"/>
    <col min="29" max="29" width="2.85546875" style="38" hidden="1" customWidth="1"/>
    <col min="30" max="33" width="10.7109375" style="38" hidden="1" customWidth="1"/>
    <col min="34" max="16384" width="9.140625" style="38"/>
  </cols>
  <sheetData>
    <row r="1" spans="1:33" s="36" customFormat="1" x14ac:dyDescent="0.25"/>
    <row r="2" spans="1:33" s="36" customFormat="1" x14ac:dyDescent="0.25"/>
    <row r="3" spans="1:33" s="36" customFormat="1" x14ac:dyDescent="0.25"/>
    <row r="4" spans="1:33" s="36" customFormat="1" x14ac:dyDescent="0.25"/>
    <row r="5" spans="1:33" s="36" customFormat="1" x14ac:dyDescent="0.25"/>
    <row r="6" spans="1:33" s="36" customFormat="1" x14ac:dyDescent="0.25"/>
    <row r="7" spans="1:33" s="36" customFormat="1" hidden="1" x14ac:dyDescent="0.25"/>
    <row r="8" spans="1:33" s="36" customFormat="1" hidden="1" x14ac:dyDescent="0.25"/>
    <row r="9" spans="1:33" ht="18.75" x14ac:dyDescent="0.25">
      <c r="A9" s="1172" t="s">
        <v>291</v>
      </c>
      <c r="B9" s="1172"/>
      <c r="C9" s="1172"/>
      <c r="D9" s="1172"/>
      <c r="E9" s="37"/>
      <c r="F9" s="37"/>
      <c r="G9" s="37"/>
      <c r="H9" s="37"/>
      <c r="I9" s="37"/>
      <c r="J9" s="37"/>
      <c r="K9" s="37"/>
      <c r="L9" s="37"/>
      <c r="M9" s="37"/>
      <c r="N9" s="37"/>
      <c r="O9" s="37"/>
      <c r="P9" s="37"/>
      <c r="Q9" s="37"/>
      <c r="R9" s="37"/>
      <c r="S9" s="37"/>
      <c r="T9" s="37"/>
      <c r="U9" s="37"/>
      <c r="V9" s="37"/>
      <c r="W9" s="37"/>
    </row>
    <row r="10" spans="1:33" ht="18.75" x14ac:dyDescent="0.25">
      <c r="A10" s="1172" t="s">
        <v>282</v>
      </c>
      <c r="B10" s="1172"/>
      <c r="C10" s="1172"/>
      <c r="D10" s="1172"/>
      <c r="E10" s="37"/>
      <c r="F10" s="37"/>
      <c r="G10" s="37"/>
      <c r="H10" s="37"/>
      <c r="I10" s="37"/>
      <c r="J10" s="37"/>
      <c r="K10" s="37"/>
      <c r="L10" s="37"/>
      <c r="M10" s="37"/>
      <c r="N10" s="37"/>
      <c r="O10" s="37"/>
      <c r="P10" s="37"/>
      <c r="Q10" s="37"/>
      <c r="R10" s="37"/>
      <c r="S10" s="37"/>
      <c r="T10" s="37"/>
      <c r="U10" s="37"/>
      <c r="V10" s="37"/>
      <c r="W10" s="37"/>
    </row>
    <row r="11" spans="1:33" ht="15.75" thickBot="1" x14ac:dyDescent="0.3">
      <c r="A11" s="989" t="s">
        <v>767</v>
      </c>
      <c r="B11" s="858"/>
      <c r="C11" s="37"/>
      <c r="D11" s="37"/>
      <c r="E11" s="37"/>
      <c r="F11" s="37"/>
      <c r="G11" s="37"/>
      <c r="H11" s="37"/>
      <c r="I11" s="37"/>
      <c r="J11" s="37"/>
      <c r="K11" s="37"/>
      <c r="L11" s="37"/>
      <c r="M11" s="37"/>
      <c r="N11" s="37"/>
      <c r="O11" s="37"/>
      <c r="P11" s="37"/>
      <c r="Q11" s="37"/>
      <c r="R11" s="37"/>
      <c r="S11" s="37"/>
      <c r="T11" s="37"/>
      <c r="U11" s="37"/>
      <c r="V11" s="37"/>
      <c r="W11" s="37"/>
    </row>
    <row r="12" spans="1:33" ht="45.75" customHeight="1" thickBot="1" x14ac:dyDescent="0.3">
      <c r="A12" s="1222" t="s">
        <v>927</v>
      </c>
      <c r="B12" s="938"/>
      <c r="C12" s="1214" t="s">
        <v>25</v>
      </c>
      <c r="D12" s="1183" t="s">
        <v>768</v>
      </c>
      <c r="E12" s="1357" t="s">
        <v>946</v>
      </c>
      <c r="F12" s="1358"/>
      <c r="G12" s="1358"/>
      <c r="H12" s="1358"/>
      <c r="I12" s="1358"/>
      <c r="J12" s="1358"/>
      <c r="K12" s="1358"/>
      <c r="L12" s="1358"/>
      <c r="M12" s="1358"/>
      <c r="N12" s="1358"/>
      <c r="O12" s="1358"/>
      <c r="P12" s="1358"/>
      <c r="Q12" s="1358"/>
      <c r="R12" s="1358"/>
      <c r="S12" s="1358"/>
      <c r="T12" s="1358"/>
      <c r="U12" s="1358"/>
      <c r="V12" s="1358"/>
      <c r="W12" s="1359"/>
    </row>
    <row r="13" spans="1:33" x14ac:dyDescent="0.25">
      <c r="A13" s="1223"/>
      <c r="B13" s="939" t="s">
        <v>960</v>
      </c>
      <c r="C13" s="1215"/>
      <c r="D13" s="1184"/>
      <c r="E13" s="1354" t="s">
        <v>278</v>
      </c>
      <c r="F13" s="1355"/>
      <c r="G13" s="1355"/>
      <c r="H13" s="1355"/>
      <c r="I13" s="1355"/>
      <c r="J13" s="1356"/>
      <c r="K13" s="1354" t="s">
        <v>169</v>
      </c>
      <c r="L13" s="1355"/>
      <c r="M13" s="1356"/>
      <c r="N13" s="1354" t="s">
        <v>277</v>
      </c>
      <c r="O13" s="1355"/>
      <c r="P13" s="1355"/>
      <c r="Q13" s="1356"/>
      <c r="R13" s="1360" t="s">
        <v>279</v>
      </c>
      <c r="S13" s="1361"/>
      <c r="T13" s="1361"/>
      <c r="U13" s="1361"/>
      <c r="V13" s="1361"/>
      <c r="W13" s="1362"/>
    </row>
    <row r="14" spans="1:33" ht="51.75" customHeight="1" thickBot="1" x14ac:dyDescent="0.3">
      <c r="A14" s="1223"/>
      <c r="B14" s="939"/>
      <c r="C14" s="1215"/>
      <c r="D14" s="1184"/>
      <c r="E14" s="71" t="s">
        <v>267</v>
      </c>
      <c r="F14" s="72" t="s">
        <v>268</v>
      </c>
      <c r="G14" s="69" t="s">
        <v>269</v>
      </c>
      <c r="H14" s="69" t="s">
        <v>270</v>
      </c>
      <c r="I14" s="73" t="s">
        <v>271</v>
      </c>
      <c r="J14" s="84" t="s">
        <v>272</v>
      </c>
      <c r="K14" s="139" t="s">
        <v>171</v>
      </c>
      <c r="L14" s="476" t="s">
        <v>170</v>
      </c>
      <c r="M14" s="68" t="s">
        <v>476</v>
      </c>
      <c r="N14" s="140" t="s">
        <v>273</v>
      </c>
      <c r="O14" s="141" t="s">
        <v>274</v>
      </c>
      <c r="P14" s="141" t="s">
        <v>275</v>
      </c>
      <c r="Q14" s="142" t="s">
        <v>276</v>
      </c>
      <c r="R14" s="83" t="s">
        <v>217</v>
      </c>
      <c r="S14" s="73" t="s">
        <v>218</v>
      </c>
      <c r="T14" s="73" t="s">
        <v>220</v>
      </c>
      <c r="U14" s="894" t="s">
        <v>280</v>
      </c>
      <c r="V14" s="894" t="s">
        <v>281</v>
      </c>
      <c r="W14" s="896" t="s">
        <v>757</v>
      </c>
    </row>
    <row r="15" spans="1:33" ht="15.75" thickBot="1" x14ac:dyDescent="0.3">
      <c r="A15" s="1224"/>
      <c r="B15" s="940"/>
      <c r="C15" s="1216"/>
      <c r="D15" s="1185"/>
      <c r="E15" s="74" t="s">
        <v>178</v>
      </c>
      <c r="F15" s="77" t="s">
        <v>178</v>
      </c>
      <c r="G15" s="75" t="s">
        <v>178</v>
      </c>
      <c r="H15" s="75" t="s">
        <v>178</v>
      </c>
      <c r="I15" s="75" t="s">
        <v>178</v>
      </c>
      <c r="J15" s="76" t="s">
        <v>178</v>
      </c>
      <c r="K15" s="77" t="s">
        <v>178</v>
      </c>
      <c r="L15" s="75" t="s">
        <v>178</v>
      </c>
      <c r="M15" s="145" t="s">
        <v>178</v>
      </c>
      <c r="N15" s="74" t="s">
        <v>178</v>
      </c>
      <c r="O15" s="75" t="s">
        <v>178</v>
      </c>
      <c r="P15" s="75" t="s">
        <v>178</v>
      </c>
      <c r="Q15" s="76" t="s">
        <v>178</v>
      </c>
      <c r="R15" s="74" t="s">
        <v>178</v>
      </c>
      <c r="S15" s="75" t="s">
        <v>178</v>
      </c>
      <c r="T15" s="75" t="s">
        <v>178</v>
      </c>
      <c r="U15" s="75" t="s">
        <v>178</v>
      </c>
      <c r="V15" s="145" t="s">
        <v>178</v>
      </c>
      <c r="W15" s="76" t="s">
        <v>178</v>
      </c>
      <c r="Y15" s="149" t="s">
        <v>283</v>
      </c>
      <c r="Z15" s="150" t="s">
        <v>284</v>
      </c>
      <c r="AA15" s="150" t="s">
        <v>285</v>
      </c>
      <c r="AB15" s="151" t="s">
        <v>286</v>
      </c>
      <c r="AD15" s="149" t="s">
        <v>287</v>
      </c>
      <c r="AE15" s="150" t="s">
        <v>288</v>
      </c>
      <c r="AF15" s="150" t="s">
        <v>289</v>
      </c>
      <c r="AG15" s="151" t="s">
        <v>290</v>
      </c>
    </row>
    <row r="16" spans="1:33" ht="15.75" thickBot="1" x14ac:dyDescent="0.3">
      <c r="A16" s="228"/>
      <c r="B16" s="228"/>
      <c r="C16" s="260"/>
      <c r="D16" s="261" t="s">
        <v>174</v>
      </c>
      <c r="E16" s="234">
        <f>SUM(E17:E196)</f>
        <v>0</v>
      </c>
      <c r="F16" s="234">
        <f t="shared" ref="F16:V16" si="0">SUM(F17:F196)</f>
        <v>0</v>
      </c>
      <c r="G16" s="234">
        <f t="shared" si="0"/>
        <v>0</v>
      </c>
      <c r="H16" s="234">
        <f t="shared" si="0"/>
        <v>0</v>
      </c>
      <c r="I16" s="234">
        <f t="shared" si="0"/>
        <v>0</v>
      </c>
      <c r="J16" s="234">
        <f t="shared" si="0"/>
        <v>0</v>
      </c>
      <c r="K16" s="234">
        <f t="shared" si="0"/>
        <v>0</v>
      </c>
      <c r="L16" s="234">
        <f t="shared" si="0"/>
        <v>0</v>
      </c>
      <c r="M16" s="234">
        <f t="shared" si="0"/>
        <v>0</v>
      </c>
      <c r="N16" s="234">
        <f t="shared" si="0"/>
        <v>0</v>
      </c>
      <c r="O16" s="234">
        <f t="shared" si="0"/>
        <v>0</v>
      </c>
      <c r="P16" s="234">
        <f t="shared" si="0"/>
        <v>0</v>
      </c>
      <c r="Q16" s="234">
        <f t="shared" si="0"/>
        <v>0</v>
      </c>
      <c r="R16" s="234">
        <f t="shared" si="0"/>
        <v>0</v>
      </c>
      <c r="S16" s="234">
        <f t="shared" si="0"/>
        <v>0</v>
      </c>
      <c r="T16" s="234">
        <f t="shared" si="0"/>
        <v>0</v>
      </c>
      <c r="U16" s="234">
        <f t="shared" si="0"/>
        <v>0</v>
      </c>
      <c r="V16" s="234">
        <f t="shared" si="0"/>
        <v>0</v>
      </c>
      <c r="W16" s="897">
        <f>SUM(W17:W196)</f>
        <v>0</v>
      </c>
    </row>
    <row r="17" spans="1:33" x14ac:dyDescent="0.25">
      <c r="A17" s="146" t="str">
        <f>IF(ISBLANK('B1'!A17),"",'B1'!A17)</f>
        <v/>
      </c>
      <c r="B17" s="977" t="str">
        <f>IF(ISBLANK('B1'!B17),"",'B1'!B17)</f>
        <v/>
      </c>
      <c r="C17" s="974" t="str">
        <f>IF(ISBLANK('B1'!C17),"",'B1'!C17)</f>
        <v/>
      </c>
      <c r="D17" s="262" t="str">
        <f>IF(ISBLANK('B1'!Q17),"",'B1'!Q17)</f>
        <v/>
      </c>
      <c r="E17" s="195"/>
      <c r="F17" s="196"/>
      <c r="G17" s="196"/>
      <c r="H17" s="196"/>
      <c r="I17" s="196"/>
      <c r="J17" s="196"/>
      <c r="K17" s="198"/>
      <c r="L17" s="477"/>
      <c r="M17" s="199"/>
      <c r="N17" s="197"/>
      <c r="O17" s="197"/>
      <c r="P17" s="197"/>
      <c r="Q17" s="197"/>
      <c r="R17" s="198"/>
      <c r="S17" s="196"/>
      <c r="T17" s="196"/>
      <c r="U17" s="196"/>
      <c r="V17" s="196"/>
      <c r="W17" s="199"/>
      <c r="Y17" s="153">
        <f>SUM(E17:J17)</f>
        <v>0</v>
      </c>
      <c r="Z17" s="154">
        <f>SUM(K17:M17)</f>
        <v>0</v>
      </c>
      <c r="AA17" s="154">
        <f>SUM(N17:Q17)</f>
        <v>0</v>
      </c>
      <c r="AB17" s="899">
        <f>SUM(R17:W17)</f>
        <v>0</v>
      </c>
      <c r="AD17" s="153">
        <f>IF(D17="",Y17,D17-Y17)</f>
        <v>0</v>
      </c>
      <c r="AE17" s="154">
        <f>IF(D17="",Z17,D17-Z17)</f>
        <v>0</v>
      </c>
      <c r="AF17" s="154">
        <f>IF(D17="",AA17,D17-AA17)</f>
        <v>0</v>
      </c>
      <c r="AG17" s="155">
        <f>IF(D17="",AB17,D17-AB17)</f>
        <v>0</v>
      </c>
    </row>
    <row r="18" spans="1:33" x14ac:dyDescent="0.25">
      <c r="A18" s="147" t="str">
        <f>IF(ISBLANK('B1'!A18),"",'B1'!A18)</f>
        <v/>
      </c>
      <c r="B18" s="978" t="str">
        <f>IF(ISBLANK('B1'!B18),"",'B1'!B18)</f>
        <v/>
      </c>
      <c r="C18" s="975" t="str">
        <f>IF(ISBLANK('B1'!C18),"",'B1'!C18)</f>
        <v/>
      </c>
      <c r="D18" s="263" t="str">
        <f>IF(ISBLANK('B1'!Q18),"",'B1'!Q18)</f>
        <v/>
      </c>
      <c r="E18" s="201"/>
      <c r="F18" s="202"/>
      <c r="G18" s="202"/>
      <c r="H18" s="202"/>
      <c r="I18" s="202"/>
      <c r="J18" s="202"/>
      <c r="K18" s="204"/>
      <c r="L18" s="478"/>
      <c r="M18" s="205"/>
      <c r="N18" s="203"/>
      <c r="O18" s="203"/>
      <c r="P18" s="203"/>
      <c r="Q18" s="203"/>
      <c r="R18" s="204"/>
      <c r="S18" s="202"/>
      <c r="T18" s="202"/>
      <c r="U18" s="202"/>
      <c r="V18" s="202"/>
      <c r="W18" s="205"/>
      <c r="Y18" s="156">
        <f t="shared" ref="Y18:Y81" si="1">SUM(E18:J18)</f>
        <v>0</v>
      </c>
      <c r="Z18" s="152">
        <f t="shared" ref="Z18:Z81" si="2">SUM(K18:M18)</f>
        <v>0</v>
      </c>
      <c r="AA18" s="152">
        <f t="shared" ref="AA18:AA81" si="3">SUM(N18:Q18)</f>
        <v>0</v>
      </c>
      <c r="AB18" s="900">
        <f t="shared" ref="AB18:AB81" si="4">SUM(R18:W18)</f>
        <v>0</v>
      </c>
      <c r="AD18" s="156">
        <f t="shared" ref="AD18:AD81" si="5">IF(D18="",Y18,D18-Y18)</f>
        <v>0</v>
      </c>
      <c r="AE18" s="152">
        <f t="shared" ref="AE18:AE81" si="6">IF(D18="",Z18,D18-Z18)</f>
        <v>0</v>
      </c>
      <c r="AF18" s="152">
        <f t="shared" ref="AF18:AF81" si="7">IF(D18="",AA18,D18-AA18)</f>
        <v>0</v>
      </c>
      <c r="AG18" s="157">
        <f t="shared" ref="AG18:AG81" si="8">IF(D18="",AB18,D18-AB18)</f>
        <v>0</v>
      </c>
    </row>
    <row r="19" spans="1:33" x14ac:dyDescent="0.25">
      <c r="A19" s="147" t="str">
        <f>IF(ISBLANK('B1'!A19),"",'B1'!A19)</f>
        <v/>
      </c>
      <c r="B19" s="978" t="str">
        <f>IF(ISBLANK('B1'!B19),"",'B1'!B19)</f>
        <v/>
      </c>
      <c r="C19" s="975" t="str">
        <f>IF(ISBLANK('B1'!C19),"",'B1'!C19)</f>
        <v/>
      </c>
      <c r="D19" s="263" t="str">
        <f>IF(ISBLANK('B1'!Q19),"",'B1'!Q19)</f>
        <v/>
      </c>
      <c r="E19" s="201"/>
      <c r="F19" s="202"/>
      <c r="G19" s="202"/>
      <c r="H19" s="202"/>
      <c r="I19" s="202"/>
      <c r="J19" s="202"/>
      <c r="K19" s="204"/>
      <c r="L19" s="478"/>
      <c r="M19" s="205"/>
      <c r="N19" s="203"/>
      <c r="O19" s="203"/>
      <c r="P19" s="203"/>
      <c r="Q19" s="203"/>
      <c r="R19" s="204"/>
      <c r="S19" s="202"/>
      <c r="T19" s="202"/>
      <c r="U19" s="202"/>
      <c r="V19" s="202"/>
      <c r="W19" s="205"/>
      <c r="Y19" s="156">
        <f t="shared" si="1"/>
        <v>0</v>
      </c>
      <c r="Z19" s="152">
        <f t="shared" si="2"/>
        <v>0</v>
      </c>
      <c r="AA19" s="152">
        <f t="shared" si="3"/>
        <v>0</v>
      </c>
      <c r="AB19" s="900">
        <f t="shared" si="4"/>
        <v>0</v>
      </c>
      <c r="AD19" s="156">
        <f t="shared" si="5"/>
        <v>0</v>
      </c>
      <c r="AE19" s="152">
        <f t="shared" si="6"/>
        <v>0</v>
      </c>
      <c r="AF19" s="152">
        <f t="shared" si="7"/>
        <v>0</v>
      </c>
      <c r="AG19" s="157">
        <f t="shared" si="8"/>
        <v>0</v>
      </c>
    </row>
    <row r="20" spans="1:33" x14ac:dyDescent="0.25">
      <c r="A20" s="147" t="str">
        <f>IF(ISBLANK('B1'!A20),"",'B1'!A20)</f>
        <v/>
      </c>
      <c r="B20" s="978" t="str">
        <f>IF(ISBLANK('B1'!B20),"",'B1'!B20)</f>
        <v/>
      </c>
      <c r="C20" s="975" t="str">
        <f>IF(ISBLANK('B1'!C20),"",'B1'!C20)</f>
        <v/>
      </c>
      <c r="D20" s="263" t="str">
        <f>IF(ISBLANK('B1'!Q20),"",'B1'!Q20)</f>
        <v/>
      </c>
      <c r="E20" s="201"/>
      <c r="F20" s="202"/>
      <c r="G20" s="202"/>
      <c r="H20" s="202"/>
      <c r="I20" s="202"/>
      <c r="J20" s="202"/>
      <c r="K20" s="204"/>
      <c r="L20" s="478"/>
      <c r="M20" s="205"/>
      <c r="N20" s="203"/>
      <c r="O20" s="203"/>
      <c r="P20" s="203"/>
      <c r="Q20" s="203"/>
      <c r="R20" s="204"/>
      <c r="S20" s="202"/>
      <c r="T20" s="202"/>
      <c r="U20" s="202"/>
      <c r="V20" s="202"/>
      <c r="W20" s="205"/>
      <c r="Y20" s="156">
        <f t="shared" si="1"/>
        <v>0</v>
      </c>
      <c r="Z20" s="152">
        <f t="shared" si="2"/>
        <v>0</v>
      </c>
      <c r="AA20" s="152">
        <f t="shared" si="3"/>
        <v>0</v>
      </c>
      <c r="AB20" s="900">
        <f t="shared" si="4"/>
        <v>0</v>
      </c>
      <c r="AD20" s="156">
        <f t="shared" si="5"/>
        <v>0</v>
      </c>
      <c r="AE20" s="152">
        <f t="shared" si="6"/>
        <v>0</v>
      </c>
      <c r="AF20" s="152">
        <f t="shared" si="7"/>
        <v>0</v>
      </c>
      <c r="AG20" s="157">
        <f t="shared" si="8"/>
        <v>0</v>
      </c>
    </row>
    <row r="21" spans="1:33" x14ac:dyDescent="0.25">
      <c r="A21" s="147" t="str">
        <f>IF(ISBLANK('B1'!A21),"",'B1'!A21)</f>
        <v/>
      </c>
      <c r="B21" s="978" t="str">
        <f>IF(ISBLANK('B1'!B21),"",'B1'!B21)</f>
        <v/>
      </c>
      <c r="C21" s="975" t="str">
        <f>IF(ISBLANK('B1'!C21),"",'B1'!C21)</f>
        <v/>
      </c>
      <c r="D21" s="263" t="str">
        <f>IF(ISBLANK('B1'!Q21),"",'B1'!Q21)</f>
        <v/>
      </c>
      <c r="E21" s="201"/>
      <c r="F21" s="202"/>
      <c r="G21" s="202"/>
      <c r="H21" s="202"/>
      <c r="I21" s="202"/>
      <c r="J21" s="202"/>
      <c r="K21" s="204"/>
      <c r="L21" s="478"/>
      <c r="M21" s="205"/>
      <c r="N21" s="203"/>
      <c r="O21" s="203"/>
      <c r="P21" s="203"/>
      <c r="Q21" s="203"/>
      <c r="R21" s="204"/>
      <c r="S21" s="202"/>
      <c r="T21" s="202"/>
      <c r="U21" s="202"/>
      <c r="V21" s="202"/>
      <c r="W21" s="205"/>
      <c r="Y21" s="156">
        <f t="shared" si="1"/>
        <v>0</v>
      </c>
      <c r="Z21" s="152">
        <f t="shared" si="2"/>
        <v>0</v>
      </c>
      <c r="AA21" s="152">
        <f t="shared" si="3"/>
        <v>0</v>
      </c>
      <c r="AB21" s="900">
        <f t="shared" si="4"/>
        <v>0</v>
      </c>
      <c r="AD21" s="156">
        <f t="shared" si="5"/>
        <v>0</v>
      </c>
      <c r="AE21" s="152">
        <f t="shared" si="6"/>
        <v>0</v>
      </c>
      <c r="AF21" s="152">
        <f t="shared" si="7"/>
        <v>0</v>
      </c>
      <c r="AG21" s="157">
        <f t="shared" si="8"/>
        <v>0</v>
      </c>
    </row>
    <row r="22" spans="1:33" x14ac:dyDescent="0.25">
      <c r="A22" s="147" t="str">
        <f>IF(ISBLANK('B1'!A22),"",'B1'!A22)</f>
        <v/>
      </c>
      <c r="B22" s="978" t="str">
        <f>IF(ISBLANK('B1'!B22),"",'B1'!B22)</f>
        <v/>
      </c>
      <c r="C22" s="975" t="str">
        <f>IF(ISBLANK('B1'!C22),"",'B1'!C22)</f>
        <v/>
      </c>
      <c r="D22" s="263" t="str">
        <f>IF(ISBLANK('B1'!Q22),"",'B1'!Q22)</f>
        <v/>
      </c>
      <c r="E22" s="201"/>
      <c r="F22" s="202"/>
      <c r="G22" s="202"/>
      <c r="H22" s="202"/>
      <c r="I22" s="202"/>
      <c r="J22" s="202"/>
      <c r="K22" s="204"/>
      <c r="L22" s="478"/>
      <c r="M22" s="205"/>
      <c r="N22" s="203"/>
      <c r="O22" s="203"/>
      <c r="P22" s="203"/>
      <c r="Q22" s="203"/>
      <c r="R22" s="204"/>
      <c r="S22" s="202"/>
      <c r="T22" s="202"/>
      <c r="U22" s="202"/>
      <c r="V22" s="202"/>
      <c r="W22" s="205"/>
      <c r="Y22" s="156">
        <f t="shared" si="1"/>
        <v>0</v>
      </c>
      <c r="Z22" s="152">
        <f t="shared" si="2"/>
        <v>0</v>
      </c>
      <c r="AA22" s="152">
        <f t="shared" si="3"/>
        <v>0</v>
      </c>
      <c r="AB22" s="900">
        <f t="shared" si="4"/>
        <v>0</v>
      </c>
      <c r="AD22" s="156">
        <f t="shared" si="5"/>
        <v>0</v>
      </c>
      <c r="AE22" s="152">
        <f t="shared" si="6"/>
        <v>0</v>
      </c>
      <c r="AF22" s="152">
        <f t="shared" si="7"/>
        <v>0</v>
      </c>
      <c r="AG22" s="157">
        <f t="shared" si="8"/>
        <v>0</v>
      </c>
    </row>
    <row r="23" spans="1:33" x14ac:dyDescent="0.25">
      <c r="A23" s="147" t="str">
        <f>IF(ISBLANK('B1'!A23),"",'B1'!A23)</f>
        <v/>
      </c>
      <c r="B23" s="978" t="str">
        <f>IF(ISBLANK('B1'!B23),"",'B1'!B23)</f>
        <v/>
      </c>
      <c r="C23" s="975" t="str">
        <f>IF(ISBLANK('B1'!C23),"",'B1'!C23)</f>
        <v/>
      </c>
      <c r="D23" s="263" t="str">
        <f>IF(ISBLANK('B1'!Q23),"",'B1'!Q23)</f>
        <v/>
      </c>
      <c r="E23" s="201"/>
      <c r="F23" s="202"/>
      <c r="G23" s="202"/>
      <c r="H23" s="202"/>
      <c r="I23" s="202"/>
      <c r="J23" s="202"/>
      <c r="K23" s="204"/>
      <c r="L23" s="478"/>
      <c r="M23" s="205"/>
      <c r="N23" s="203"/>
      <c r="O23" s="203"/>
      <c r="P23" s="203"/>
      <c r="Q23" s="203"/>
      <c r="R23" s="204"/>
      <c r="S23" s="202"/>
      <c r="T23" s="202"/>
      <c r="U23" s="202"/>
      <c r="V23" s="202"/>
      <c r="W23" s="205"/>
      <c r="Y23" s="156">
        <f t="shared" si="1"/>
        <v>0</v>
      </c>
      <c r="Z23" s="152">
        <f t="shared" si="2"/>
        <v>0</v>
      </c>
      <c r="AA23" s="152">
        <f t="shared" si="3"/>
        <v>0</v>
      </c>
      <c r="AB23" s="900">
        <f t="shared" si="4"/>
        <v>0</v>
      </c>
      <c r="AD23" s="156">
        <f t="shared" si="5"/>
        <v>0</v>
      </c>
      <c r="AE23" s="152">
        <f t="shared" si="6"/>
        <v>0</v>
      </c>
      <c r="AF23" s="152">
        <f t="shared" si="7"/>
        <v>0</v>
      </c>
      <c r="AG23" s="157">
        <f t="shared" si="8"/>
        <v>0</v>
      </c>
    </row>
    <row r="24" spans="1:33" x14ac:dyDescent="0.25">
      <c r="A24" s="147" t="str">
        <f>IF(ISBLANK('B1'!A24),"",'B1'!A24)</f>
        <v/>
      </c>
      <c r="B24" s="978" t="str">
        <f>IF(ISBLANK('B1'!B24),"",'B1'!B24)</f>
        <v/>
      </c>
      <c r="C24" s="975" t="str">
        <f>IF(ISBLANK('B1'!C24),"",'B1'!C24)</f>
        <v/>
      </c>
      <c r="D24" s="263" t="str">
        <f>IF(ISBLANK('B1'!Q24),"",'B1'!Q24)</f>
        <v/>
      </c>
      <c r="E24" s="201"/>
      <c r="F24" s="202"/>
      <c r="G24" s="202"/>
      <c r="H24" s="202"/>
      <c r="I24" s="202"/>
      <c r="J24" s="202"/>
      <c r="K24" s="204"/>
      <c r="L24" s="478"/>
      <c r="M24" s="205"/>
      <c r="N24" s="203"/>
      <c r="O24" s="203"/>
      <c r="P24" s="203"/>
      <c r="Q24" s="203"/>
      <c r="R24" s="204"/>
      <c r="S24" s="202"/>
      <c r="T24" s="202"/>
      <c r="U24" s="202"/>
      <c r="V24" s="202"/>
      <c r="W24" s="205"/>
      <c r="Y24" s="156">
        <f t="shared" si="1"/>
        <v>0</v>
      </c>
      <c r="Z24" s="152">
        <f t="shared" si="2"/>
        <v>0</v>
      </c>
      <c r="AA24" s="152">
        <f t="shared" si="3"/>
        <v>0</v>
      </c>
      <c r="AB24" s="900">
        <f t="shared" si="4"/>
        <v>0</v>
      </c>
      <c r="AD24" s="156">
        <f t="shared" si="5"/>
        <v>0</v>
      </c>
      <c r="AE24" s="152">
        <f t="shared" si="6"/>
        <v>0</v>
      </c>
      <c r="AF24" s="152">
        <f t="shared" si="7"/>
        <v>0</v>
      </c>
      <c r="AG24" s="157">
        <f t="shared" si="8"/>
        <v>0</v>
      </c>
    </row>
    <row r="25" spans="1:33" x14ac:dyDescent="0.25">
      <c r="A25" s="147" t="str">
        <f>IF(ISBLANK('B1'!A25),"",'B1'!A25)</f>
        <v/>
      </c>
      <c r="B25" s="978" t="str">
        <f>IF(ISBLANK('B1'!B25),"",'B1'!B25)</f>
        <v/>
      </c>
      <c r="C25" s="975" t="str">
        <f>IF(ISBLANK('B1'!C25),"",'B1'!C25)</f>
        <v/>
      </c>
      <c r="D25" s="263" t="str">
        <f>IF(ISBLANK('B1'!Q25),"",'B1'!Q25)</f>
        <v/>
      </c>
      <c r="E25" s="201"/>
      <c r="F25" s="202"/>
      <c r="G25" s="202"/>
      <c r="H25" s="202"/>
      <c r="I25" s="202"/>
      <c r="J25" s="202"/>
      <c r="K25" s="204"/>
      <c r="L25" s="478"/>
      <c r="M25" s="205"/>
      <c r="N25" s="203"/>
      <c r="O25" s="203"/>
      <c r="P25" s="203"/>
      <c r="Q25" s="203"/>
      <c r="R25" s="204"/>
      <c r="S25" s="202"/>
      <c r="T25" s="202"/>
      <c r="U25" s="202"/>
      <c r="V25" s="202"/>
      <c r="W25" s="205"/>
      <c r="Y25" s="156">
        <f t="shared" si="1"/>
        <v>0</v>
      </c>
      <c r="Z25" s="152">
        <f t="shared" si="2"/>
        <v>0</v>
      </c>
      <c r="AA25" s="152">
        <f t="shared" si="3"/>
        <v>0</v>
      </c>
      <c r="AB25" s="900">
        <f t="shared" si="4"/>
        <v>0</v>
      </c>
      <c r="AD25" s="156">
        <f t="shared" si="5"/>
        <v>0</v>
      </c>
      <c r="AE25" s="152">
        <f t="shared" si="6"/>
        <v>0</v>
      </c>
      <c r="AF25" s="152">
        <f t="shared" si="7"/>
        <v>0</v>
      </c>
      <c r="AG25" s="157">
        <f t="shared" si="8"/>
        <v>0</v>
      </c>
    </row>
    <row r="26" spans="1:33" x14ac:dyDescent="0.25">
      <c r="A26" s="147" t="str">
        <f>IF(ISBLANK('B1'!A26),"",'B1'!A26)</f>
        <v/>
      </c>
      <c r="B26" s="978" t="str">
        <f>IF(ISBLANK('B1'!B26),"",'B1'!B26)</f>
        <v/>
      </c>
      <c r="C26" s="975" t="str">
        <f>IF(ISBLANK('B1'!C26),"",'B1'!C26)</f>
        <v/>
      </c>
      <c r="D26" s="263" t="str">
        <f>IF(ISBLANK('B1'!Q26),"",'B1'!Q26)</f>
        <v/>
      </c>
      <c r="E26" s="201"/>
      <c r="F26" s="202"/>
      <c r="G26" s="202"/>
      <c r="H26" s="202"/>
      <c r="I26" s="202"/>
      <c r="J26" s="202"/>
      <c r="K26" s="204"/>
      <c r="L26" s="478"/>
      <c r="M26" s="205"/>
      <c r="N26" s="203"/>
      <c r="O26" s="203"/>
      <c r="P26" s="203"/>
      <c r="Q26" s="203"/>
      <c r="R26" s="204"/>
      <c r="S26" s="202"/>
      <c r="T26" s="202"/>
      <c r="U26" s="202"/>
      <c r="V26" s="202"/>
      <c r="W26" s="205"/>
      <c r="Y26" s="156">
        <f t="shared" si="1"/>
        <v>0</v>
      </c>
      <c r="Z26" s="152">
        <f t="shared" si="2"/>
        <v>0</v>
      </c>
      <c r="AA26" s="152">
        <f t="shared" si="3"/>
        <v>0</v>
      </c>
      <c r="AB26" s="900">
        <f t="shared" si="4"/>
        <v>0</v>
      </c>
      <c r="AD26" s="156">
        <f t="shared" si="5"/>
        <v>0</v>
      </c>
      <c r="AE26" s="152">
        <f t="shared" si="6"/>
        <v>0</v>
      </c>
      <c r="AF26" s="152">
        <f t="shared" si="7"/>
        <v>0</v>
      </c>
      <c r="AG26" s="157">
        <f t="shared" si="8"/>
        <v>0</v>
      </c>
    </row>
    <row r="27" spans="1:33" x14ac:dyDescent="0.25">
      <c r="A27" s="147" t="str">
        <f>IF(ISBLANK('B1'!A27),"",'B1'!A27)</f>
        <v/>
      </c>
      <c r="B27" s="978" t="str">
        <f>IF(ISBLANK('B1'!B27),"",'B1'!B27)</f>
        <v/>
      </c>
      <c r="C27" s="975" t="str">
        <f>IF(ISBLANK('B1'!C27),"",'B1'!C27)</f>
        <v/>
      </c>
      <c r="D27" s="263" t="str">
        <f>IF(ISBLANK('B1'!Q27),"",'B1'!Q27)</f>
        <v/>
      </c>
      <c r="E27" s="201"/>
      <c r="F27" s="202"/>
      <c r="G27" s="202"/>
      <c r="H27" s="202"/>
      <c r="I27" s="202"/>
      <c r="J27" s="202"/>
      <c r="K27" s="204"/>
      <c r="L27" s="478"/>
      <c r="M27" s="205"/>
      <c r="N27" s="203"/>
      <c r="O27" s="203"/>
      <c r="P27" s="203"/>
      <c r="Q27" s="203"/>
      <c r="R27" s="204"/>
      <c r="S27" s="202"/>
      <c r="T27" s="202"/>
      <c r="U27" s="202"/>
      <c r="V27" s="202"/>
      <c r="W27" s="205"/>
      <c r="Y27" s="156">
        <f t="shared" si="1"/>
        <v>0</v>
      </c>
      <c r="Z27" s="152">
        <f t="shared" si="2"/>
        <v>0</v>
      </c>
      <c r="AA27" s="152">
        <f t="shared" si="3"/>
        <v>0</v>
      </c>
      <c r="AB27" s="900">
        <f t="shared" si="4"/>
        <v>0</v>
      </c>
      <c r="AD27" s="156">
        <f t="shared" si="5"/>
        <v>0</v>
      </c>
      <c r="AE27" s="152">
        <f t="shared" si="6"/>
        <v>0</v>
      </c>
      <c r="AF27" s="152">
        <f t="shared" si="7"/>
        <v>0</v>
      </c>
      <c r="AG27" s="157">
        <f t="shared" si="8"/>
        <v>0</v>
      </c>
    </row>
    <row r="28" spans="1:33" x14ac:dyDescent="0.25">
      <c r="A28" s="147" t="str">
        <f>IF(ISBLANK('B1'!A28),"",'B1'!A28)</f>
        <v/>
      </c>
      <c r="B28" s="978" t="str">
        <f>IF(ISBLANK('B1'!B28),"",'B1'!B28)</f>
        <v/>
      </c>
      <c r="C28" s="975" t="str">
        <f>IF(ISBLANK('B1'!C28),"",'B1'!C28)</f>
        <v/>
      </c>
      <c r="D28" s="263" t="str">
        <f>IF(ISBLANK('B1'!Q28),"",'B1'!Q28)</f>
        <v/>
      </c>
      <c r="E28" s="201"/>
      <c r="F28" s="202"/>
      <c r="G28" s="202"/>
      <c r="H28" s="202"/>
      <c r="I28" s="202"/>
      <c r="J28" s="202"/>
      <c r="K28" s="204"/>
      <c r="L28" s="478"/>
      <c r="M28" s="205"/>
      <c r="N28" s="203"/>
      <c r="O28" s="203"/>
      <c r="P28" s="203"/>
      <c r="Q28" s="203"/>
      <c r="R28" s="204"/>
      <c r="S28" s="202"/>
      <c r="T28" s="202"/>
      <c r="U28" s="202"/>
      <c r="V28" s="202"/>
      <c r="W28" s="205"/>
      <c r="Y28" s="156">
        <f t="shared" si="1"/>
        <v>0</v>
      </c>
      <c r="Z28" s="152">
        <f t="shared" si="2"/>
        <v>0</v>
      </c>
      <c r="AA28" s="152">
        <f t="shared" si="3"/>
        <v>0</v>
      </c>
      <c r="AB28" s="900">
        <f t="shared" si="4"/>
        <v>0</v>
      </c>
      <c r="AD28" s="156">
        <f t="shared" si="5"/>
        <v>0</v>
      </c>
      <c r="AE28" s="152">
        <f t="shared" si="6"/>
        <v>0</v>
      </c>
      <c r="AF28" s="152">
        <f t="shared" si="7"/>
        <v>0</v>
      </c>
      <c r="AG28" s="157">
        <f t="shared" si="8"/>
        <v>0</v>
      </c>
    </row>
    <row r="29" spans="1:33" x14ac:dyDescent="0.25">
      <c r="A29" s="147" t="str">
        <f>IF(ISBLANK('B1'!A29),"",'B1'!A29)</f>
        <v/>
      </c>
      <c r="B29" s="978" t="str">
        <f>IF(ISBLANK('B1'!B29),"",'B1'!B29)</f>
        <v/>
      </c>
      <c r="C29" s="975" t="str">
        <f>IF(ISBLANK('B1'!C29),"",'B1'!C29)</f>
        <v/>
      </c>
      <c r="D29" s="263" t="str">
        <f>IF(ISBLANK('B1'!Q29),"",'B1'!Q29)</f>
        <v/>
      </c>
      <c r="E29" s="201"/>
      <c r="F29" s="202"/>
      <c r="G29" s="202"/>
      <c r="H29" s="202"/>
      <c r="I29" s="202"/>
      <c r="J29" s="202"/>
      <c r="K29" s="204"/>
      <c r="L29" s="478"/>
      <c r="M29" s="205"/>
      <c r="N29" s="203"/>
      <c r="O29" s="203"/>
      <c r="P29" s="203"/>
      <c r="Q29" s="203"/>
      <c r="R29" s="204"/>
      <c r="S29" s="202"/>
      <c r="T29" s="202"/>
      <c r="U29" s="202"/>
      <c r="V29" s="202"/>
      <c r="W29" s="205"/>
      <c r="Y29" s="156">
        <f t="shared" si="1"/>
        <v>0</v>
      </c>
      <c r="Z29" s="152">
        <f t="shared" si="2"/>
        <v>0</v>
      </c>
      <c r="AA29" s="152">
        <f t="shared" si="3"/>
        <v>0</v>
      </c>
      <c r="AB29" s="900">
        <f t="shared" si="4"/>
        <v>0</v>
      </c>
      <c r="AD29" s="156">
        <f t="shared" si="5"/>
        <v>0</v>
      </c>
      <c r="AE29" s="152">
        <f t="shared" si="6"/>
        <v>0</v>
      </c>
      <c r="AF29" s="152">
        <f t="shared" si="7"/>
        <v>0</v>
      </c>
      <c r="AG29" s="157">
        <f t="shared" si="8"/>
        <v>0</v>
      </c>
    </row>
    <row r="30" spans="1:33" x14ac:dyDescent="0.25">
      <c r="A30" s="147" t="str">
        <f>IF(ISBLANK('B1'!A30),"",'B1'!A30)</f>
        <v/>
      </c>
      <c r="B30" s="978" t="str">
        <f>IF(ISBLANK('B1'!B30),"",'B1'!B30)</f>
        <v/>
      </c>
      <c r="C30" s="975" t="str">
        <f>IF(ISBLANK('B1'!C30),"",'B1'!C30)</f>
        <v/>
      </c>
      <c r="D30" s="263" t="str">
        <f>IF(ISBLANK('B1'!Q30),"",'B1'!Q30)</f>
        <v/>
      </c>
      <c r="E30" s="201"/>
      <c r="F30" s="202"/>
      <c r="G30" s="202"/>
      <c r="H30" s="202"/>
      <c r="I30" s="202"/>
      <c r="J30" s="202"/>
      <c r="K30" s="204"/>
      <c r="L30" s="478"/>
      <c r="M30" s="205"/>
      <c r="N30" s="203"/>
      <c r="O30" s="203"/>
      <c r="P30" s="203"/>
      <c r="Q30" s="203"/>
      <c r="R30" s="204"/>
      <c r="S30" s="202"/>
      <c r="T30" s="202"/>
      <c r="U30" s="202"/>
      <c r="V30" s="202"/>
      <c r="W30" s="205"/>
      <c r="Y30" s="156">
        <f t="shared" si="1"/>
        <v>0</v>
      </c>
      <c r="Z30" s="152">
        <f t="shared" si="2"/>
        <v>0</v>
      </c>
      <c r="AA30" s="152">
        <f t="shared" si="3"/>
        <v>0</v>
      </c>
      <c r="AB30" s="900">
        <f t="shared" si="4"/>
        <v>0</v>
      </c>
      <c r="AD30" s="156">
        <f t="shared" si="5"/>
        <v>0</v>
      </c>
      <c r="AE30" s="152">
        <f t="shared" si="6"/>
        <v>0</v>
      </c>
      <c r="AF30" s="152">
        <f t="shared" si="7"/>
        <v>0</v>
      </c>
      <c r="AG30" s="157">
        <f t="shared" si="8"/>
        <v>0</v>
      </c>
    </row>
    <row r="31" spans="1:33" x14ac:dyDescent="0.25">
      <c r="A31" s="147" t="str">
        <f>IF(ISBLANK('B1'!A31),"",'B1'!A31)</f>
        <v/>
      </c>
      <c r="B31" s="978" t="str">
        <f>IF(ISBLANK('B1'!B31),"",'B1'!B31)</f>
        <v/>
      </c>
      <c r="C31" s="975" t="str">
        <f>IF(ISBLANK('B1'!C31),"",'B1'!C31)</f>
        <v/>
      </c>
      <c r="D31" s="263" t="str">
        <f>IF(ISBLANK('B1'!Q31),"",'B1'!Q31)</f>
        <v/>
      </c>
      <c r="E31" s="201"/>
      <c r="F31" s="202"/>
      <c r="G31" s="202"/>
      <c r="H31" s="202"/>
      <c r="I31" s="202"/>
      <c r="J31" s="202"/>
      <c r="K31" s="204"/>
      <c r="L31" s="478"/>
      <c r="M31" s="205"/>
      <c r="N31" s="203"/>
      <c r="O31" s="203"/>
      <c r="P31" s="203"/>
      <c r="Q31" s="203"/>
      <c r="R31" s="204"/>
      <c r="S31" s="202"/>
      <c r="T31" s="202"/>
      <c r="U31" s="202"/>
      <c r="V31" s="202"/>
      <c r="W31" s="205"/>
      <c r="Y31" s="156">
        <f t="shared" si="1"/>
        <v>0</v>
      </c>
      <c r="Z31" s="152">
        <f t="shared" si="2"/>
        <v>0</v>
      </c>
      <c r="AA31" s="152">
        <f t="shared" si="3"/>
        <v>0</v>
      </c>
      <c r="AB31" s="900">
        <f t="shared" si="4"/>
        <v>0</v>
      </c>
      <c r="AD31" s="156">
        <f t="shared" si="5"/>
        <v>0</v>
      </c>
      <c r="AE31" s="152">
        <f t="shared" si="6"/>
        <v>0</v>
      </c>
      <c r="AF31" s="152">
        <f t="shared" si="7"/>
        <v>0</v>
      </c>
      <c r="AG31" s="157">
        <f t="shared" si="8"/>
        <v>0</v>
      </c>
    </row>
    <row r="32" spans="1:33" x14ac:dyDescent="0.25">
      <c r="A32" s="147" t="str">
        <f>IF(ISBLANK('B1'!A32),"",'B1'!A32)</f>
        <v/>
      </c>
      <c r="B32" s="978" t="str">
        <f>IF(ISBLANK('B1'!B32),"",'B1'!B32)</f>
        <v/>
      </c>
      <c r="C32" s="975" t="str">
        <f>IF(ISBLANK('B1'!C32),"",'B1'!C32)</f>
        <v/>
      </c>
      <c r="D32" s="263" t="str">
        <f>IF(ISBLANK('B1'!Q32),"",'B1'!Q32)</f>
        <v/>
      </c>
      <c r="E32" s="201"/>
      <c r="F32" s="202"/>
      <c r="G32" s="202"/>
      <c r="H32" s="202"/>
      <c r="I32" s="202"/>
      <c r="J32" s="202"/>
      <c r="K32" s="204"/>
      <c r="L32" s="478"/>
      <c r="M32" s="205"/>
      <c r="N32" s="203"/>
      <c r="O32" s="203"/>
      <c r="P32" s="203"/>
      <c r="Q32" s="203"/>
      <c r="R32" s="204"/>
      <c r="S32" s="202"/>
      <c r="T32" s="202"/>
      <c r="U32" s="202"/>
      <c r="V32" s="202"/>
      <c r="W32" s="205"/>
      <c r="Y32" s="156">
        <f t="shared" si="1"/>
        <v>0</v>
      </c>
      <c r="Z32" s="152">
        <f t="shared" si="2"/>
        <v>0</v>
      </c>
      <c r="AA32" s="152">
        <f t="shared" si="3"/>
        <v>0</v>
      </c>
      <c r="AB32" s="900">
        <f t="shared" si="4"/>
        <v>0</v>
      </c>
      <c r="AD32" s="156">
        <f t="shared" si="5"/>
        <v>0</v>
      </c>
      <c r="AE32" s="152">
        <f t="shared" si="6"/>
        <v>0</v>
      </c>
      <c r="AF32" s="152">
        <f t="shared" si="7"/>
        <v>0</v>
      </c>
      <c r="AG32" s="157">
        <f t="shared" si="8"/>
        <v>0</v>
      </c>
    </row>
    <row r="33" spans="1:33" x14ac:dyDescent="0.25">
      <c r="A33" s="147" t="str">
        <f>IF(ISBLANK('B1'!A33),"",'B1'!A33)</f>
        <v/>
      </c>
      <c r="B33" s="978" t="str">
        <f>IF(ISBLANK('B1'!B33),"",'B1'!B33)</f>
        <v/>
      </c>
      <c r="C33" s="975" t="str">
        <f>IF(ISBLANK('B1'!C33),"",'B1'!C33)</f>
        <v/>
      </c>
      <c r="D33" s="263" t="str">
        <f>IF(ISBLANK('B1'!Q33),"",'B1'!Q33)</f>
        <v/>
      </c>
      <c r="E33" s="201"/>
      <c r="F33" s="202"/>
      <c r="G33" s="202"/>
      <c r="H33" s="202"/>
      <c r="I33" s="202"/>
      <c r="J33" s="202"/>
      <c r="K33" s="204"/>
      <c r="L33" s="478"/>
      <c r="M33" s="205"/>
      <c r="N33" s="203"/>
      <c r="O33" s="203"/>
      <c r="P33" s="203"/>
      <c r="Q33" s="203"/>
      <c r="R33" s="204"/>
      <c r="S33" s="202"/>
      <c r="T33" s="202"/>
      <c r="U33" s="202"/>
      <c r="V33" s="202"/>
      <c r="W33" s="205"/>
      <c r="Y33" s="156">
        <f t="shared" si="1"/>
        <v>0</v>
      </c>
      <c r="Z33" s="152">
        <f t="shared" si="2"/>
        <v>0</v>
      </c>
      <c r="AA33" s="152">
        <f t="shared" si="3"/>
        <v>0</v>
      </c>
      <c r="AB33" s="900">
        <f t="shared" si="4"/>
        <v>0</v>
      </c>
      <c r="AD33" s="156">
        <f t="shared" si="5"/>
        <v>0</v>
      </c>
      <c r="AE33" s="152">
        <f t="shared" si="6"/>
        <v>0</v>
      </c>
      <c r="AF33" s="152">
        <f t="shared" si="7"/>
        <v>0</v>
      </c>
      <c r="AG33" s="157">
        <f t="shared" si="8"/>
        <v>0</v>
      </c>
    </row>
    <row r="34" spans="1:33" x14ac:dyDescent="0.25">
      <c r="A34" s="147" t="str">
        <f>IF(ISBLANK('B1'!A34),"",'B1'!A34)</f>
        <v/>
      </c>
      <c r="B34" s="978" t="str">
        <f>IF(ISBLANK('B1'!B34),"",'B1'!B34)</f>
        <v/>
      </c>
      <c r="C34" s="975" t="str">
        <f>IF(ISBLANK('B1'!C34),"",'B1'!C34)</f>
        <v/>
      </c>
      <c r="D34" s="263" t="str">
        <f>IF(ISBLANK('B1'!Q34),"",'B1'!Q34)</f>
        <v/>
      </c>
      <c r="E34" s="201"/>
      <c r="F34" s="202"/>
      <c r="G34" s="202"/>
      <c r="H34" s="202"/>
      <c r="I34" s="202"/>
      <c r="J34" s="202"/>
      <c r="K34" s="204"/>
      <c r="L34" s="478"/>
      <c r="M34" s="205"/>
      <c r="N34" s="203"/>
      <c r="O34" s="203"/>
      <c r="P34" s="203"/>
      <c r="Q34" s="203"/>
      <c r="R34" s="204"/>
      <c r="S34" s="202"/>
      <c r="T34" s="202"/>
      <c r="U34" s="202"/>
      <c r="V34" s="202"/>
      <c r="W34" s="205"/>
      <c r="Y34" s="156">
        <f t="shared" si="1"/>
        <v>0</v>
      </c>
      <c r="Z34" s="152">
        <f t="shared" si="2"/>
        <v>0</v>
      </c>
      <c r="AA34" s="152">
        <f t="shared" si="3"/>
        <v>0</v>
      </c>
      <c r="AB34" s="900">
        <f t="shared" si="4"/>
        <v>0</v>
      </c>
      <c r="AD34" s="156">
        <f t="shared" si="5"/>
        <v>0</v>
      </c>
      <c r="AE34" s="152">
        <f t="shared" si="6"/>
        <v>0</v>
      </c>
      <c r="AF34" s="152">
        <f t="shared" si="7"/>
        <v>0</v>
      </c>
      <c r="AG34" s="157">
        <f t="shared" si="8"/>
        <v>0</v>
      </c>
    </row>
    <row r="35" spans="1:33" x14ac:dyDescent="0.25">
      <c r="A35" s="147" t="str">
        <f>IF(ISBLANK('B1'!A35),"",'B1'!A35)</f>
        <v/>
      </c>
      <c r="B35" s="978" t="str">
        <f>IF(ISBLANK('B1'!B35),"",'B1'!B35)</f>
        <v/>
      </c>
      <c r="C35" s="975" t="str">
        <f>IF(ISBLANK('B1'!C35),"",'B1'!C35)</f>
        <v/>
      </c>
      <c r="D35" s="263" t="str">
        <f>IF(ISBLANK('B1'!Q35),"",'B1'!Q35)</f>
        <v/>
      </c>
      <c r="E35" s="201"/>
      <c r="F35" s="202"/>
      <c r="G35" s="202"/>
      <c r="H35" s="202"/>
      <c r="I35" s="202"/>
      <c r="J35" s="202"/>
      <c r="K35" s="204"/>
      <c r="L35" s="478"/>
      <c r="M35" s="205"/>
      <c r="N35" s="203"/>
      <c r="O35" s="203"/>
      <c r="P35" s="203"/>
      <c r="Q35" s="203"/>
      <c r="R35" s="204"/>
      <c r="S35" s="202"/>
      <c r="T35" s="202"/>
      <c r="U35" s="202"/>
      <c r="V35" s="202"/>
      <c r="W35" s="205"/>
      <c r="Y35" s="156">
        <f t="shared" si="1"/>
        <v>0</v>
      </c>
      <c r="Z35" s="152">
        <f t="shared" si="2"/>
        <v>0</v>
      </c>
      <c r="AA35" s="152">
        <f t="shared" si="3"/>
        <v>0</v>
      </c>
      <c r="AB35" s="900">
        <f t="shared" si="4"/>
        <v>0</v>
      </c>
      <c r="AD35" s="156">
        <f t="shared" si="5"/>
        <v>0</v>
      </c>
      <c r="AE35" s="152">
        <f t="shared" si="6"/>
        <v>0</v>
      </c>
      <c r="AF35" s="152">
        <f t="shared" si="7"/>
        <v>0</v>
      </c>
      <c r="AG35" s="157">
        <f t="shared" si="8"/>
        <v>0</v>
      </c>
    </row>
    <row r="36" spans="1:33" x14ac:dyDescent="0.25">
      <c r="A36" s="147" t="str">
        <f>IF(ISBLANK('B1'!A36),"",'B1'!A36)</f>
        <v/>
      </c>
      <c r="B36" s="978" t="str">
        <f>IF(ISBLANK('B1'!B36),"",'B1'!B36)</f>
        <v/>
      </c>
      <c r="C36" s="975" t="str">
        <f>IF(ISBLANK('B1'!C36),"",'B1'!C36)</f>
        <v/>
      </c>
      <c r="D36" s="263" t="str">
        <f>IF(ISBLANK('B1'!Q36),"",'B1'!Q36)</f>
        <v/>
      </c>
      <c r="E36" s="201"/>
      <c r="F36" s="202"/>
      <c r="G36" s="202"/>
      <c r="H36" s="202"/>
      <c r="I36" s="202"/>
      <c r="J36" s="202"/>
      <c r="K36" s="204"/>
      <c r="L36" s="478"/>
      <c r="M36" s="205"/>
      <c r="N36" s="203"/>
      <c r="O36" s="203"/>
      <c r="P36" s="203"/>
      <c r="Q36" s="203"/>
      <c r="R36" s="204"/>
      <c r="S36" s="202"/>
      <c r="T36" s="202"/>
      <c r="U36" s="202"/>
      <c r="V36" s="202"/>
      <c r="W36" s="205"/>
      <c r="Y36" s="156">
        <f t="shared" si="1"/>
        <v>0</v>
      </c>
      <c r="Z36" s="152">
        <f t="shared" si="2"/>
        <v>0</v>
      </c>
      <c r="AA36" s="152">
        <f t="shared" si="3"/>
        <v>0</v>
      </c>
      <c r="AB36" s="900">
        <f t="shared" si="4"/>
        <v>0</v>
      </c>
      <c r="AD36" s="156">
        <f t="shared" si="5"/>
        <v>0</v>
      </c>
      <c r="AE36" s="152">
        <f t="shared" si="6"/>
        <v>0</v>
      </c>
      <c r="AF36" s="152">
        <f t="shared" si="7"/>
        <v>0</v>
      </c>
      <c r="AG36" s="157">
        <f t="shared" si="8"/>
        <v>0</v>
      </c>
    </row>
    <row r="37" spans="1:33" x14ac:dyDescent="0.25">
      <c r="A37" s="147" t="str">
        <f>IF(ISBLANK('B1'!A37),"",'B1'!A37)</f>
        <v/>
      </c>
      <c r="B37" s="978" t="str">
        <f>IF(ISBLANK('B1'!B37),"",'B1'!B37)</f>
        <v/>
      </c>
      <c r="C37" s="975" t="str">
        <f>IF(ISBLANK('B1'!C37),"",'B1'!C37)</f>
        <v/>
      </c>
      <c r="D37" s="263" t="str">
        <f>IF(ISBLANK('B1'!Q37),"",'B1'!Q37)</f>
        <v/>
      </c>
      <c r="E37" s="201"/>
      <c r="F37" s="202"/>
      <c r="G37" s="202"/>
      <c r="H37" s="202"/>
      <c r="I37" s="202"/>
      <c r="J37" s="202"/>
      <c r="K37" s="204"/>
      <c r="L37" s="478"/>
      <c r="M37" s="205"/>
      <c r="N37" s="203"/>
      <c r="O37" s="203"/>
      <c r="P37" s="203"/>
      <c r="Q37" s="203"/>
      <c r="R37" s="204"/>
      <c r="S37" s="202"/>
      <c r="T37" s="202"/>
      <c r="U37" s="202"/>
      <c r="V37" s="202"/>
      <c r="W37" s="205"/>
      <c r="Y37" s="156">
        <f t="shared" si="1"/>
        <v>0</v>
      </c>
      <c r="Z37" s="152">
        <f t="shared" si="2"/>
        <v>0</v>
      </c>
      <c r="AA37" s="152">
        <f t="shared" si="3"/>
        <v>0</v>
      </c>
      <c r="AB37" s="900">
        <f t="shared" si="4"/>
        <v>0</v>
      </c>
      <c r="AD37" s="156">
        <f t="shared" si="5"/>
        <v>0</v>
      </c>
      <c r="AE37" s="152">
        <f t="shared" si="6"/>
        <v>0</v>
      </c>
      <c r="AF37" s="152">
        <f t="shared" si="7"/>
        <v>0</v>
      </c>
      <c r="AG37" s="157">
        <f t="shared" si="8"/>
        <v>0</v>
      </c>
    </row>
    <row r="38" spans="1:33" x14ac:dyDescent="0.25">
      <c r="A38" s="147" t="str">
        <f>IF(ISBLANK('B1'!A38),"",'B1'!A38)</f>
        <v/>
      </c>
      <c r="B38" s="978" t="str">
        <f>IF(ISBLANK('B1'!B38),"",'B1'!B38)</f>
        <v/>
      </c>
      <c r="C38" s="975" t="str">
        <f>IF(ISBLANK('B1'!C38),"",'B1'!C38)</f>
        <v/>
      </c>
      <c r="D38" s="263" t="str">
        <f>IF(ISBLANK('B1'!Q38),"",'B1'!Q38)</f>
        <v/>
      </c>
      <c r="E38" s="201"/>
      <c r="F38" s="202"/>
      <c r="G38" s="202"/>
      <c r="H38" s="202"/>
      <c r="I38" s="202"/>
      <c r="J38" s="202"/>
      <c r="K38" s="204"/>
      <c r="L38" s="478"/>
      <c r="M38" s="205"/>
      <c r="N38" s="203"/>
      <c r="O38" s="203"/>
      <c r="P38" s="203"/>
      <c r="Q38" s="203"/>
      <c r="R38" s="204"/>
      <c r="S38" s="202"/>
      <c r="T38" s="202"/>
      <c r="U38" s="202"/>
      <c r="V38" s="202"/>
      <c r="W38" s="205"/>
      <c r="Y38" s="156">
        <f t="shared" si="1"/>
        <v>0</v>
      </c>
      <c r="Z38" s="152">
        <f t="shared" si="2"/>
        <v>0</v>
      </c>
      <c r="AA38" s="152">
        <f t="shared" si="3"/>
        <v>0</v>
      </c>
      <c r="AB38" s="900">
        <f t="shared" si="4"/>
        <v>0</v>
      </c>
      <c r="AD38" s="156">
        <f t="shared" si="5"/>
        <v>0</v>
      </c>
      <c r="AE38" s="152">
        <f t="shared" si="6"/>
        <v>0</v>
      </c>
      <c r="AF38" s="152">
        <f t="shared" si="7"/>
        <v>0</v>
      </c>
      <c r="AG38" s="157">
        <f t="shared" si="8"/>
        <v>0</v>
      </c>
    </row>
    <row r="39" spans="1:33" x14ac:dyDescent="0.25">
      <c r="A39" s="147" t="str">
        <f>IF(ISBLANK('B1'!A39),"",'B1'!A39)</f>
        <v/>
      </c>
      <c r="B39" s="978" t="str">
        <f>IF(ISBLANK('B1'!B39),"",'B1'!B39)</f>
        <v/>
      </c>
      <c r="C39" s="975" t="str">
        <f>IF(ISBLANK('B1'!C39),"",'B1'!C39)</f>
        <v/>
      </c>
      <c r="D39" s="263" t="str">
        <f>IF(ISBLANK('B1'!Q39),"",'B1'!Q39)</f>
        <v/>
      </c>
      <c r="E39" s="201"/>
      <c r="F39" s="202"/>
      <c r="G39" s="202"/>
      <c r="H39" s="202"/>
      <c r="I39" s="202"/>
      <c r="J39" s="202"/>
      <c r="K39" s="204"/>
      <c r="L39" s="478"/>
      <c r="M39" s="205"/>
      <c r="N39" s="203"/>
      <c r="O39" s="203"/>
      <c r="P39" s="203"/>
      <c r="Q39" s="203"/>
      <c r="R39" s="204"/>
      <c r="S39" s="202"/>
      <c r="T39" s="202"/>
      <c r="U39" s="202"/>
      <c r="V39" s="202"/>
      <c r="W39" s="205"/>
      <c r="Y39" s="156">
        <f t="shared" si="1"/>
        <v>0</v>
      </c>
      <c r="Z39" s="152">
        <f t="shared" si="2"/>
        <v>0</v>
      </c>
      <c r="AA39" s="152">
        <f t="shared" si="3"/>
        <v>0</v>
      </c>
      <c r="AB39" s="900">
        <f t="shared" si="4"/>
        <v>0</v>
      </c>
      <c r="AD39" s="156">
        <f t="shared" si="5"/>
        <v>0</v>
      </c>
      <c r="AE39" s="152">
        <f t="shared" si="6"/>
        <v>0</v>
      </c>
      <c r="AF39" s="152">
        <f t="shared" si="7"/>
        <v>0</v>
      </c>
      <c r="AG39" s="157">
        <f t="shared" si="8"/>
        <v>0</v>
      </c>
    </row>
    <row r="40" spans="1:33" x14ac:dyDescent="0.25">
      <c r="A40" s="147" t="str">
        <f>IF(ISBLANK('B1'!A40),"",'B1'!A40)</f>
        <v/>
      </c>
      <c r="B40" s="978" t="str">
        <f>IF(ISBLANK('B1'!B40),"",'B1'!B40)</f>
        <v/>
      </c>
      <c r="C40" s="975" t="str">
        <f>IF(ISBLANK('B1'!C40),"",'B1'!C40)</f>
        <v/>
      </c>
      <c r="D40" s="263" t="str">
        <f>IF(ISBLANK('B1'!Q40),"",'B1'!Q40)</f>
        <v/>
      </c>
      <c r="E40" s="201"/>
      <c r="F40" s="202"/>
      <c r="G40" s="202"/>
      <c r="H40" s="202"/>
      <c r="I40" s="202"/>
      <c r="J40" s="202"/>
      <c r="K40" s="204"/>
      <c r="L40" s="478"/>
      <c r="M40" s="205"/>
      <c r="N40" s="203"/>
      <c r="O40" s="203"/>
      <c r="P40" s="203"/>
      <c r="Q40" s="203"/>
      <c r="R40" s="204"/>
      <c r="S40" s="202"/>
      <c r="T40" s="202"/>
      <c r="U40" s="202"/>
      <c r="V40" s="202"/>
      <c r="W40" s="205"/>
      <c r="Y40" s="156">
        <f t="shared" si="1"/>
        <v>0</v>
      </c>
      <c r="Z40" s="152">
        <f t="shared" si="2"/>
        <v>0</v>
      </c>
      <c r="AA40" s="152">
        <f t="shared" si="3"/>
        <v>0</v>
      </c>
      <c r="AB40" s="900">
        <f t="shared" si="4"/>
        <v>0</v>
      </c>
      <c r="AD40" s="156">
        <f t="shared" si="5"/>
        <v>0</v>
      </c>
      <c r="AE40" s="152">
        <f t="shared" si="6"/>
        <v>0</v>
      </c>
      <c r="AF40" s="152">
        <f t="shared" si="7"/>
        <v>0</v>
      </c>
      <c r="AG40" s="157">
        <f t="shared" si="8"/>
        <v>0</v>
      </c>
    </row>
    <row r="41" spans="1:33" x14ac:dyDescent="0.25">
      <c r="A41" s="147" t="str">
        <f>IF(ISBLANK('B1'!A41),"",'B1'!A41)</f>
        <v/>
      </c>
      <c r="B41" s="978" t="str">
        <f>IF(ISBLANK('B1'!B41),"",'B1'!B41)</f>
        <v/>
      </c>
      <c r="C41" s="975" t="str">
        <f>IF(ISBLANK('B1'!C41),"",'B1'!C41)</f>
        <v/>
      </c>
      <c r="D41" s="263" t="str">
        <f>IF(ISBLANK('B1'!Q41),"",'B1'!Q41)</f>
        <v/>
      </c>
      <c r="E41" s="201"/>
      <c r="F41" s="202"/>
      <c r="G41" s="202"/>
      <c r="H41" s="202"/>
      <c r="I41" s="202"/>
      <c r="J41" s="202"/>
      <c r="K41" s="204"/>
      <c r="L41" s="478"/>
      <c r="M41" s="205"/>
      <c r="N41" s="203"/>
      <c r="O41" s="203"/>
      <c r="P41" s="203"/>
      <c r="Q41" s="203"/>
      <c r="R41" s="204"/>
      <c r="S41" s="202"/>
      <c r="T41" s="202"/>
      <c r="U41" s="202"/>
      <c r="V41" s="202"/>
      <c r="W41" s="205"/>
      <c r="Y41" s="156">
        <f t="shared" si="1"/>
        <v>0</v>
      </c>
      <c r="Z41" s="152">
        <f t="shared" si="2"/>
        <v>0</v>
      </c>
      <c r="AA41" s="152">
        <f t="shared" si="3"/>
        <v>0</v>
      </c>
      <c r="AB41" s="900">
        <f t="shared" si="4"/>
        <v>0</v>
      </c>
      <c r="AD41" s="156">
        <f t="shared" si="5"/>
        <v>0</v>
      </c>
      <c r="AE41" s="152">
        <f t="shared" si="6"/>
        <v>0</v>
      </c>
      <c r="AF41" s="152">
        <f t="shared" si="7"/>
        <v>0</v>
      </c>
      <c r="AG41" s="157">
        <f t="shared" si="8"/>
        <v>0</v>
      </c>
    </row>
    <row r="42" spans="1:33" x14ac:dyDescent="0.25">
      <c r="A42" s="147" t="str">
        <f>IF(ISBLANK('B1'!A42),"",'B1'!A42)</f>
        <v/>
      </c>
      <c r="B42" s="978" t="str">
        <f>IF(ISBLANK('B1'!B42),"",'B1'!B42)</f>
        <v/>
      </c>
      <c r="C42" s="975" t="str">
        <f>IF(ISBLANK('B1'!C42),"",'B1'!C42)</f>
        <v/>
      </c>
      <c r="D42" s="263" t="str">
        <f>IF(ISBLANK('B1'!Q42),"",'B1'!Q42)</f>
        <v/>
      </c>
      <c r="E42" s="201"/>
      <c r="F42" s="202"/>
      <c r="G42" s="202"/>
      <c r="H42" s="202"/>
      <c r="I42" s="202"/>
      <c r="J42" s="202"/>
      <c r="K42" s="204"/>
      <c r="L42" s="478"/>
      <c r="M42" s="205"/>
      <c r="N42" s="203"/>
      <c r="O42" s="203"/>
      <c r="P42" s="203"/>
      <c r="Q42" s="203"/>
      <c r="R42" s="204"/>
      <c r="S42" s="202"/>
      <c r="T42" s="202"/>
      <c r="U42" s="202"/>
      <c r="V42" s="202"/>
      <c r="W42" s="205"/>
      <c r="Y42" s="156">
        <f t="shared" si="1"/>
        <v>0</v>
      </c>
      <c r="Z42" s="152">
        <f t="shared" si="2"/>
        <v>0</v>
      </c>
      <c r="AA42" s="152">
        <f t="shared" si="3"/>
        <v>0</v>
      </c>
      <c r="AB42" s="900">
        <f t="shared" si="4"/>
        <v>0</v>
      </c>
      <c r="AD42" s="156">
        <f t="shared" si="5"/>
        <v>0</v>
      </c>
      <c r="AE42" s="152">
        <f t="shared" si="6"/>
        <v>0</v>
      </c>
      <c r="AF42" s="152">
        <f t="shared" si="7"/>
        <v>0</v>
      </c>
      <c r="AG42" s="157">
        <f t="shared" si="8"/>
        <v>0</v>
      </c>
    </row>
    <row r="43" spans="1:33" x14ac:dyDescent="0.25">
      <c r="A43" s="147" t="str">
        <f>IF(ISBLANK('B1'!A43),"",'B1'!A43)</f>
        <v/>
      </c>
      <c r="B43" s="978" t="str">
        <f>IF(ISBLANK('B1'!B43),"",'B1'!B43)</f>
        <v/>
      </c>
      <c r="C43" s="975" t="str">
        <f>IF(ISBLANK('B1'!C43),"",'B1'!C43)</f>
        <v/>
      </c>
      <c r="D43" s="263" t="str">
        <f>IF(ISBLANK('B1'!Q43),"",'B1'!Q43)</f>
        <v/>
      </c>
      <c r="E43" s="201"/>
      <c r="F43" s="202"/>
      <c r="G43" s="202"/>
      <c r="H43" s="202"/>
      <c r="I43" s="202"/>
      <c r="J43" s="202"/>
      <c r="K43" s="204"/>
      <c r="L43" s="478"/>
      <c r="M43" s="205"/>
      <c r="N43" s="203"/>
      <c r="O43" s="203"/>
      <c r="P43" s="203"/>
      <c r="Q43" s="203"/>
      <c r="R43" s="204"/>
      <c r="S43" s="202"/>
      <c r="T43" s="202"/>
      <c r="U43" s="202"/>
      <c r="V43" s="202"/>
      <c r="W43" s="205"/>
      <c r="Y43" s="156">
        <f t="shared" si="1"/>
        <v>0</v>
      </c>
      <c r="Z43" s="152">
        <f t="shared" si="2"/>
        <v>0</v>
      </c>
      <c r="AA43" s="152">
        <f t="shared" si="3"/>
        <v>0</v>
      </c>
      <c r="AB43" s="900">
        <f t="shared" si="4"/>
        <v>0</v>
      </c>
      <c r="AD43" s="156">
        <f t="shared" si="5"/>
        <v>0</v>
      </c>
      <c r="AE43" s="152">
        <f t="shared" si="6"/>
        <v>0</v>
      </c>
      <c r="AF43" s="152">
        <f t="shared" si="7"/>
        <v>0</v>
      </c>
      <c r="AG43" s="157">
        <f t="shared" si="8"/>
        <v>0</v>
      </c>
    </row>
    <row r="44" spans="1:33" x14ac:dyDescent="0.25">
      <c r="A44" s="147" t="str">
        <f>IF(ISBLANK('B1'!A44),"",'B1'!A44)</f>
        <v/>
      </c>
      <c r="B44" s="978" t="str">
        <f>IF(ISBLANK('B1'!B44),"",'B1'!B44)</f>
        <v/>
      </c>
      <c r="C44" s="975" t="str">
        <f>IF(ISBLANK('B1'!C44),"",'B1'!C44)</f>
        <v/>
      </c>
      <c r="D44" s="263" t="str">
        <f>IF(ISBLANK('B1'!Q44),"",'B1'!Q44)</f>
        <v/>
      </c>
      <c r="E44" s="201"/>
      <c r="F44" s="202"/>
      <c r="G44" s="202"/>
      <c r="H44" s="202"/>
      <c r="I44" s="202"/>
      <c r="J44" s="202"/>
      <c r="K44" s="204"/>
      <c r="L44" s="478"/>
      <c r="M44" s="205"/>
      <c r="N44" s="203"/>
      <c r="O44" s="203"/>
      <c r="P44" s="203"/>
      <c r="Q44" s="203"/>
      <c r="R44" s="204"/>
      <c r="S44" s="202"/>
      <c r="T44" s="202"/>
      <c r="U44" s="202"/>
      <c r="V44" s="202"/>
      <c r="W44" s="205"/>
      <c r="Y44" s="156">
        <f t="shared" si="1"/>
        <v>0</v>
      </c>
      <c r="Z44" s="152">
        <f t="shared" si="2"/>
        <v>0</v>
      </c>
      <c r="AA44" s="152">
        <f t="shared" si="3"/>
        <v>0</v>
      </c>
      <c r="AB44" s="900">
        <f t="shared" si="4"/>
        <v>0</v>
      </c>
      <c r="AD44" s="156">
        <f t="shared" si="5"/>
        <v>0</v>
      </c>
      <c r="AE44" s="152">
        <f t="shared" si="6"/>
        <v>0</v>
      </c>
      <c r="AF44" s="152">
        <f t="shared" si="7"/>
        <v>0</v>
      </c>
      <c r="AG44" s="157">
        <f t="shared" si="8"/>
        <v>0</v>
      </c>
    </row>
    <row r="45" spans="1:33" x14ac:dyDescent="0.25">
      <c r="A45" s="147" t="str">
        <f>IF(ISBLANK('B1'!A45),"",'B1'!A45)</f>
        <v/>
      </c>
      <c r="B45" s="978" t="str">
        <f>IF(ISBLANK('B1'!B45),"",'B1'!B45)</f>
        <v/>
      </c>
      <c r="C45" s="975" t="str">
        <f>IF(ISBLANK('B1'!C45),"",'B1'!C45)</f>
        <v/>
      </c>
      <c r="D45" s="263" t="str">
        <f>IF(ISBLANK('B1'!Q45),"",'B1'!Q45)</f>
        <v/>
      </c>
      <c r="E45" s="201"/>
      <c r="F45" s="202"/>
      <c r="G45" s="202"/>
      <c r="H45" s="202"/>
      <c r="I45" s="202"/>
      <c r="J45" s="202"/>
      <c r="K45" s="204"/>
      <c r="L45" s="478"/>
      <c r="M45" s="205"/>
      <c r="N45" s="203"/>
      <c r="O45" s="203"/>
      <c r="P45" s="203"/>
      <c r="Q45" s="203"/>
      <c r="R45" s="204"/>
      <c r="S45" s="202"/>
      <c r="T45" s="202"/>
      <c r="U45" s="202"/>
      <c r="V45" s="202"/>
      <c r="W45" s="205"/>
      <c r="Y45" s="156">
        <f t="shared" si="1"/>
        <v>0</v>
      </c>
      <c r="Z45" s="152">
        <f t="shared" si="2"/>
        <v>0</v>
      </c>
      <c r="AA45" s="152">
        <f t="shared" si="3"/>
        <v>0</v>
      </c>
      <c r="AB45" s="900">
        <f t="shared" si="4"/>
        <v>0</v>
      </c>
      <c r="AD45" s="156">
        <f t="shared" si="5"/>
        <v>0</v>
      </c>
      <c r="AE45" s="152">
        <f t="shared" si="6"/>
        <v>0</v>
      </c>
      <c r="AF45" s="152">
        <f t="shared" si="7"/>
        <v>0</v>
      </c>
      <c r="AG45" s="157">
        <f t="shared" si="8"/>
        <v>0</v>
      </c>
    </row>
    <row r="46" spans="1:33" x14ac:dyDescent="0.25">
      <c r="A46" s="147" t="str">
        <f>IF(ISBLANK('B1'!A46),"",'B1'!A46)</f>
        <v/>
      </c>
      <c r="B46" s="978" t="str">
        <f>IF(ISBLANK('B1'!B46),"",'B1'!B46)</f>
        <v/>
      </c>
      <c r="C46" s="975" t="str">
        <f>IF(ISBLANK('B1'!C46),"",'B1'!C46)</f>
        <v/>
      </c>
      <c r="D46" s="263" t="str">
        <f>IF(ISBLANK('B1'!Q46),"",'B1'!Q46)</f>
        <v/>
      </c>
      <c r="E46" s="201"/>
      <c r="F46" s="202"/>
      <c r="G46" s="202"/>
      <c r="H46" s="202"/>
      <c r="I46" s="202"/>
      <c r="J46" s="202"/>
      <c r="K46" s="204"/>
      <c r="L46" s="478"/>
      <c r="M46" s="205"/>
      <c r="N46" s="203"/>
      <c r="O46" s="203"/>
      <c r="P46" s="203"/>
      <c r="Q46" s="203"/>
      <c r="R46" s="204"/>
      <c r="S46" s="202"/>
      <c r="T46" s="202"/>
      <c r="U46" s="202"/>
      <c r="V46" s="202"/>
      <c r="W46" s="205"/>
      <c r="Y46" s="156">
        <f t="shared" si="1"/>
        <v>0</v>
      </c>
      <c r="Z46" s="152">
        <f t="shared" si="2"/>
        <v>0</v>
      </c>
      <c r="AA46" s="152">
        <f t="shared" si="3"/>
        <v>0</v>
      </c>
      <c r="AB46" s="900">
        <f t="shared" si="4"/>
        <v>0</v>
      </c>
      <c r="AD46" s="156">
        <f t="shared" si="5"/>
        <v>0</v>
      </c>
      <c r="AE46" s="152">
        <f t="shared" si="6"/>
        <v>0</v>
      </c>
      <c r="AF46" s="152">
        <f t="shared" si="7"/>
        <v>0</v>
      </c>
      <c r="AG46" s="157">
        <f t="shared" si="8"/>
        <v>0</v>
      </c>
    </row>
    <row r="47" spans="1:33" x14ac:dyDescent="0.25">
      <c r="A47" s="147" t="str">
        <f>IF(ISBLANK('B1'!A47),"",'B1'!A47)</f>
        <v/>
      </c>
      <c r="B47" s="978" t="str">
        <f>IF(ISBLANK('B1'!B47),"",'B1'!B47)</f>
        <v/>
      </c>
      <c r="C47" s="975" t="str">
        <f>IF(ISBLANK('B1'!C47),"",'B1'!C47)</f>
        <v/>
      </c>
      <c r="D47" s="263" t="str">
        <f>IF(ISBLANK('B1'!Q47),"",'B1'!Q47)</f>
        <v/>
      </c>
      <c r="E47" s="201"/>
      <c r="F47" s="202"/>
      <c r="G47" s="202"/>
      <c r="H47" s="202"/>
      <c r="I47" s="202"/>
      <c r="J47" s="202"/>
      <c r="K47" s="204"/>
      <c r="L47" s="478"/>
      <c r="M47" s="205"/>
      <c r="N47" s="203"/>
      <c r="O47" s="203"/>
      <c r="P47" s="203"/>
      <c r="Q47" s="203"/>
      <c r="R47" s="204"/>
      <c r="S47" s="202"/>
      <c r="T47" s="202"/>
      <c r="U47" s="202"/>
      <c r="V47" s="202"/>
      <c r="W47" s="205"/>
      <c r="Y47" s="156">
        <f t="shared" si="1"/>
        <v>0</v>
      </c>
      <c r="Z47" s="152">
        <f t="shared" si="2"/>
        <v>0</v>
      </c>
      <c r="AA47" s="152">
        <f t="shared" si="3"/>
        <v>0</v>
      </c>
      <c r="AB47" s="900">
        <f t="shared" si="4"/>
        <v>0</v>
      </c>
      <c r="AD47" s="156">
        <f t="shared" si="5"/>
        <v>0</v>
      </c>
      <c r="AE47" s="152">
        <f t="shared" si="6"/>
        <v>0</v>
      </c>
      <c r="AF47" s="152">
        <f t="shared" si="7"/>
        <v>0</v>
      </c>
      <c r="AG47" s="157">
        <f t="shared" si="8"/>
        <v>0</v>
      </c>
    </row>
    <row r="48" spans="1:33" x14ac:dyDescent="0.25">
      <c r="A48" s="147" t="str">
        <f>IF(ISBLANK('B1'!A48),"",'B1'!A48)</f>
        <v/>
      </c>
      <c r="B48" s="978" t="str">
        <f>IF(ISBLANK('B1'!B48),"",'B1'!B48)</f>
        <v/>
      </c>
      <c r="C48" s="975" t="str">
        <f>IF(ISBLANK('B1'!C48),"",'B1'!C48)</f>
        <v/>
      </c>
      <c r="D48" s="263" t="str">
        <f>IF(ISBLANK('B1'!Q48),"",'B1'!Q48)</f>
        <v/>
      </c>
      <c r="E48" s="201"/>
      <c r="F48" s="202"/>
      <c r="G48" s="202"/>
      <c r="H48" s="202"/>
      <c r="I48" s="202"/>
      <c r="J48" s="202"/>
      <c r="K48" s="204"/>
      <c r="L48" s="478"/>
      <c r="M48" s="205"/>
      <c r="N48" s="203"/>
      <c r="O48" s="203"/>
      <c r="P48" s="203"/>
      <c r="Q48" s="203"/>
      <c r="R48" s="204"/>
      <c r="S48" s="202"/>
      <c r="T48" s="202"/>
      <c r="U48" s="202"/>
      <c r="V48" s="202"/>
      <c r="W48" s="205"/>
      <c r="Y48" s="156">
        <f t="shared" si="1"/>
        <v>0</v>
      </c>
      <c r="Z48" s="152">
        <f t="shared" si="2"/>
        <v>0</v>
      </c>
      <c r="AA48" s="152">
        <f t="shared" si="3"/>
        <v>0</v>
      </c>
      <c r="AB48" s="900">
        <f t="shared" si="4"/>
        <v>0</v>
      </c>
      <c r="AD48" s="156">
        <f t="shared" si="5"/>
        <v>0</v>
      </c>
      <c r="AE48" s="152">
        <f t="shared" si="6"/>
        <v>0</v>
      </c>
      <c r="AF48" s="152">
        <f t="shared" si="7"/>
        <v>0</v>
      </c>
      <c r="AG48" s="157">
        <f t="shared" si="8"/>
        <v>0</v>
      </c>
    </row>
    <row r="49" spans="1:33" x14ac:dyDescent="0.25">
      <c r="A49" s="147" t="str">
        <f>IF(ISBLANK('B1'!A49),"",'B1'!A49)</f>
        <v/>
      </c>
      <c r="B49" s="978" t="str">
        <f>IF(ISBLANK('B1'!B49),"",'B1'!B49)</f>
        <v/>
      </c>
      <c r="C49" s="975" t="str">
        <f>IF(ISBLANK('B1'!C49),"",'B1'!C49)</f>
        <v/>
      </c>
      <c r="D49" s="263" t="str">
        <f>IF(ISBLANK('B1'!Q49),"",'B1'!Q49)</f>
        <v/>
      </c>
      <c r="E49" s="201"/>
      <c r="F49" s="202"/>
      <c r="G49" s="202"/>
      <c r="H49" s="202"/>
      <c r="I49" s="202"/>
      <c r="J49" s="202"/>
      <c r="K49" s="204"/>
      <c r="L49" s="478"/>
      <c r="M49" s="205"/>
      <c r="N49" s="203"/>
      <c r="O49" s="203"/>
      <c r="P49" s="203"/>
      <c r="Q49" s="203"/>
      <c r="R49" s="204"/>
      <c r="S49" s="202"/>
      <c r="T49" s="202"/>
      <c r="U49" s="202"/>
      <c r="V49" s="202"/>
      <c r="W49" s="205"/>
      <c r="Y49" s="156">
        <f t="shared" si="1"/>
        <v>0</v>
      </c>
      <c r="Z49" s="152">
        <f t="shared" si="2"/>
        <v>0</v>
      </c>
      <c r="AA49" s="152">
        <f t="shared" si="3"/>
        <v>0</v>
      </c>
      <c r="AB49" s="900">
        <f t="shared" si="4"/>
        <v>0</v>
      </c>
      <c r="AD49" s="156">
        <f t="shared" si="5"/>
        <v>0</v>
      </c>
      <c r="AE49" s="152">
        <f t="shared" si="6"/>
        <v>0</v>
      </c>
      <c r="AF49" s="152">
        <f t="shared" si="7"/>
        <v>0</v>
      </c>
      <c r="AG49" s="157">
        <f t="shared" si="8"/>
        <v>0</v>
      </c>
    </row>
    <row r="50" spans="1:33" x14ac:dyDescent="0.25">
      <c r="A50" s="147" t="str">
        <f>IF(ISBLANK('B1'!A50),"",'B1'!A50)</f>
        <v/>
      </c>
      <c r="B50" s="978" t="str">
        <f>IF(ISBLANK('B1'!B50),"",'B1'!B50)</f>
        <v/>
      </c>
      <c r="C50" s="975" t="str">
        <f>IF(ISBLANK('B1'!C50),"",'B1'!C50)</f>
        <v/>
      </c>
      <c r="D50" s="263" t="str">
        <f>IF(ISBLANK('B1'!Q50),"",'B1'!Q50)</f>
        <v/>
      </c>
      <c r="E50" s="201"/>
      <c r="F50" s="202"/>
      <c r="G50" s="202"/>
      <c r="H50" s="202"/>
      <c r="I50" s="202"/>
      <c r="J50" s="202"/>
      <c r="K50" s="204"/>
      <c r="L50" s="478"/>
      <c r="M50" s="205"/>
      <c r="N50" s="203"/>
      <c r="O50" s="203"/>
      <c r="P50" s="203"/>
      <c r="Q50" s="203"/>
      <c r="R50" s="204"/>
      <c r="S50" s="202"/>
      <c r="T50" s="202"/>
      <c r="U50" s="202"/>
      <c r="V50" s="202"/>
      <c r="W50" s="205"/>
      <c r="Y50" s="156">
        <f t="shared" si="1"/>
        <v>0</v>
      </c>
      <c r="Z50" s="152">
        <f t="shared" si="2"/>
        <v>0</v>
      </c>
      <c r="AA50" s="152">
        <f t="shared" si="3"/>
        <v>0</v>
      </c>
      <c r="AB50" s="900">
        <f t="shared" si="4"/>
        <v>0</v>
      </c>
      <c r="AD50" s="156">
        <f t="shared" si="5"/>
        <v>0</v>
      </c>
      <c r="AE50" s="152">
        <f t="shared" si="6"/>
        <v>0</v>
      </c>
      <c r="AF50" s="152">
        <f t="shared" si="7"/>
        <v>0</v>
      </c>
      <c r="AG50" s="157">
        <f t="shared" si="8"/>
        <v>0</v>
      </c>
    </row>
    <row r="51" spans="1:33" x14ac:dyDescent="0.25">
      <c r="A51" s="147" t="str">
        <f>IF(ISBLANK('B1'!A51),"",'B1'!A51)</f>
        <v/>
      </c>
      <c r="B51" s="978" t="str">
        <f>IF(ISBLANK('B1'!B51),"",'B1'!B51)</f>
        <v/>
      </c>
      <c r="C51" s="975" t="str">
        <f>IF(ISBLANK('B1'!C51),"",'B1'!C51)</f>
        <v/>
      </c>
      <c r="D51" s="263" t="str">
        <f>IF(ISBLANK('B1'!Q51),"",'B1'!Q51)</f>
        <v/>
      </c>
      <c r="E51" s="201"/>
      <c r="F51" s="202"/>
      <c r="G51" s="202"/>
      <c r="H51" s="202"/>
      <c r="I51" s="202"/>
      <c r="J51" s="202"/>
      <c r="K51" s="204"/>
      <c r="L51" s="478"/>
      <c r="M51" s="205"/>
      <c r="N51" s="203"/>
      <c r="O51" s="203"/>
      <c r="P51" s="203"/>
      <c r="Q51" s="203"/>
      <c r="R51" s="204"/>
      <c r="S51" s="202"/>
      <c r="T51" s="202"/>
      <c r="U51" s="202"/>
      <c r="V51" s="202"/>
      <c r="W51" s="205"/>
      <c r="Y51" s="156">
        <f t="shared" si="1"/>
        <v>0</v>
      </c>
      <c r="Z51" s="152">
        <f t="shared" si="2"/>
        <v>0</v>
      </c>
      <c r="AA51" s="152">
        <f t="shared" si="3"/>
        <v>0</v>
      </c>
      <c r="AB51" s="900">
        <f t="shared" si="4"/>
        <v>0</v>
      </c>
      <c r="AD51" s="156">
        <f t="shared" si="5"/>
        <v>0</v>
      </c>
      <c r="AE51" s="152">
        <f t="shared" si="6"/>
        <v>0</v>
      </c>
      <c r="AF51" s="152">
        <f t="shared" si="7"/>
        <v>0</v>
      </c>
      <c r="AG51" s="157">
        <f t="shared" si="8"/>
        <v>0</v>
      </c>
    </row>
    <row r="52" spans="1:33" x14ac:dyDescent="0.25">
      <c r="A52" s="147" t="str">
        <f>IF(ISBLANK('B1'!A52),"",'B1'!A52)</f>
        <v/>
      </c>
      <c r="B52" s="978" t="str">
        <f>IF(ISBLANK('B1'!B52),"",'B1'!B52)</f>
        <v/>
      </c>
      <c r="C52" s="975" t="str">
        <f>IF(ISBLANK('B1'!C52),"",'B1'!C52)</f>
        <v/>
      </c>
      <c r="D52" s="263" t="str">
        <f>IF(ISBLANK('B1'!Q52),"",'B1'!Q52)</f>
        <v/>
      </c>
      <c r="E52" s="201"/>
      <c r="F52" s="202"/>
      <c r="G52" s="202"/>
      <c r="H52" s="202"/>
      <c r="I52" s="202"/>
      <c r="J52" s="202"/>
      <c r="K52" s="204"/>
      <c r="L52" s="478"/>
      <c r="M52" s="205"/>
      <c r="N52" s="203"/>
      <c r="O52" s="203"/>
      <c r="P52" s="203"/>
      <c r="Q52" s="203"/>
      <c r="R52" s="204"/>
      <c r="S52" s="202"/>
      <c r="T52" s="202"/>
      <c r="U52" s="202"/>
      <c r="V52" s="202"/>
      <c r="W52" s="205"/>
      <c r="Y52" s="156">
        <f t="shared" si="1"/>
        <v>0</v>
      </c>
      <c r="Z52" s="152">
        <f t="shared" si="2"/>
        <v>0</v>
      </c>
      <c r="AA52" s="152">
        <f t="shared" si="3"/>
        <v>0</v>
      </c>
      <c r="AB52" s="900">
        <f t="shared" si="4"/>
        <v>0</v>
      </c>
      <c r="AD52" s="156">
        <f t="shared" si="5"/>
        <v>0</v>
      </c>
      <c r="AE52" s="152">
        <f t="shared" si="6"/>
        <v>0</v>
      </c>
      <c r="AF52" s="152">
        <f t="shared" si="7"/>
        <v>0</v>
      </c>
      <c r="AG52" s="157">
        <f t="shared" si="8"/>
        <v>0</v>
      </c>
    </row>
    <row r="53" spans="1:33" x14ac:dyDescent="0.25">
      <c r="A53" s="147" t="str">
        <f>IF(ISBLANK('B1'!A53),"",'B1'!A53)</f>
        <v/>
      </c>
      <c r="B53" s="978" t="str">
        <f>IF(ISBLANK('B1'!B53),"",'B1'!B53)</f>
        <v/>
      </c>
      <c r="C53" s="975" t="str">
        <f>IF(ISBLANK('B1'!C53),"",'B1'!C53)</f>
        <v/>
      </c>
      <c r="D53" s="263" t="str">
        <f>IF(ISBLANK('B1'!Q53),"",'B1'!Q53)</f>
        <v/>
      </c>
      <c r="E53" s="201"/>
      <c r="F53" s="202"/>
      <c r="G53" s="202"/>
      <c r="H53" s="202"/>
      <c r="I53" s="202"/>
      <c r="J53" s="202"/>
      <c r="K53" s="204"/>
      <c r="L53" s="478"/>
      <c r="M53" s="205"/>
      <c r="N53" s="203"/>
      <c r="O53" s="203"/>
      <c r="P53" s="203"/>
      <c r="Q53" s="203"/>
      <c r="R53" s="204"/>
      <c r="S53" s="202"/>
      <c r="T53" s="202"/>
      <c r="U53" s="202"/>
      <c r="V53" s="202"/>
      <c r="W53" s="205"/>
      <c r="Y53" s="156">
        <f t="shared" si="1"/>
        <v>0</v>
      </c>
      <c r="Z53" s="152">
        <f t="shared" si="2"/>
        <v>0</v>
      </c>
      <c r="AA53" s="152">
        <f t="shared" si="3"/>
        <v>0</v>
      </c>
      <c r="AB53" s="900">
        <f t="shared" si="4"/>
        <v>0</v>
      </c>
      <c r="AD53" s="156">
        <f t="shared" si="5"/>
        <v>0</v>
      </c>
      <c r="AE53" s="152">
        <f t="shared" si="6"/>
        <v>0</v>
      </c>
      <c r="AF53" s="152">
        <f t="shared" si="7"/>
        <v>0</v>
      </c>
      <c r="AG53" s="157">
        <f t="shared" si="8"/>
        <v>0</v>
      </c>
    </row>
    <row r="54" spans="1:33" x14ac:dyDescent="0.25">
      <c r="A54" s="147" t="str">
        <f>IF(ISBLANK('B1'!A54),"",'B1'!A54)</f>
        <v/>
      </c>
      <c r="B54" s="978" t="str">
        <f>IF(ISBLANK('B1'!B54),"",'B1'!B54)</f>
        <v/>
      </c>
      <c r="C54" s="975" t="str">
        <f>IF(ISBLANK('B1'!C54),"",'B1'!C54)</f>
        <v/>
      </c>
      <c r="D54" s="263" t="str">
        <f>IF(ISBLANK('B1'!Q54),"",'B1'!Q54)</f>
        <v/>
      </c>
      <c r="E54" s="201"/>
      <c r="F54" s="202"/>
      <c r="G54" s="202"/>
      <c r="H54" s="202"/>
      <c r="I54" s="202"/>
      <c r="J54" s="202"/>
      <c r="K54" s="204"/>
      <c r="L54" s="478"/>
      <c r="M54" s="205"/>
      <c r="N54" s="203"/>
      <c r="O54" s="203"/>
      <c r="P54" s="203"/>
      <c r="Q54" s="203"/>
      <c r="R54" s="204"/>
      <c r="S54" s="202"/>
      <c r="T54" s="202"/>
      <c r="U54" s="202"/>
      <c r="V54" s="202"/>
      <c r="W54" s="205"/>
      <c r="Y54" s="156">
        <f t="shared" si="1"/>
        <v>0</v>
      </c>
      <c r="Z54" s="152">
        <f t="shared" si="2"/>
        <v>0</v>
      </c>
      <c r="AA54" s="152">
        <f t="shared" si="3"/>
        <v>0</v>
      </c>
      <c r="AB54" s="900">
        <f t="shared" si="4"/>
        <v>0</v>
      </c>
      <c r="AD54" s="156">
        <f t="shared" si="5"/>
        <v>0</v>
      </c>
      <c r="AE54" s="152">
        <f t="shared" si="6"/>
        <v>0</v>
      </c>
      <c r="AF54" s="152">
        <f t="shared" si="7"/>
        <v>0</v>
      </c>
      <c r="AG54" s="157">
        <f t="shared" si="8"/>
        <v>0</v>
      </c>
    </row>
    <row r="55" spans="1:33" x14ac:dyDescent="0.25">
      <c r="A55" s="147" t="str">
        <f>IF(ISBLANK('B1'!A55),"",'B1'!A55)</f>
        <v/>
      </c>
      <c r="B55" s="978" t="str">
        <f>IF(ISBLANK('B1'!B55),"",'B1'!B55)</f>
        <v/>
      </c>
      <c r="C55" s="975" t="str">
        <f>IF(ISBLANK('B1'!C55),"",'B1'!C55)</f>
        <v/>
      </c>
      <c r="D55" s="263" t="str">
        <f>IF(ISBLANK('B1'!Q55),"",'B1'!Q55)</f>
        <v/>
      </c>
      <c r="E55" s="201"/>
      <c r="F55" s="202"/>
      <c r="G55" s="202"/>
      <c r="H55" s="202"/>
      <c r="I55" s="202"/>
      <c r="J55" s="202"/>
      <c r="K55" s="204"/>
      <c r="L55" s="478"/>
      <c r="M55" s="205"/>
      <c r="N55" s="203"/>
      <c r="O55" s="203"/>
      <c r="P55" s="203"/>
      <c r="Q55" s="203"/>
      <c r="R55" s="204"/>
      <c r="S55" s="202"/>
      <c r="T55" s="202"/>
      <c r="U55" s="202"/>
      <c r="V55" s="202"/>
      <c r="W55" s="205"/>
      <c r="Y55" s="156">
        <f t="shared" si="1"/>
        <v>0</v>
      </c>
      <c r="Z55" s="152">
        <f t="shared" si="2"/>
        <v>0</v>
      </c>
      <c r="AA55" s="152">
        <f t="shared" si="3"/>
        <v>0</v>
      </c>
      <c r="AB55" s="900">
        <f t="shared" si="4"/>
        <v>0</v>
      </c>
      <c r="AD55" s="156">
        <f t="shared" si="5"/>
        <v>0</v>
      </c>
      <c r="AE55" s="152">
        <f t="shared" si="6"/>
        <v>0</v>
      </c>
      <c r="AF55" s="152">
        <f t="shared" si="7"/>
        <v>0</v>
      </c>
      <c r="AG55" s="157">
        <f t="shared" si="8"/>
        <v>0</v>
      </c>
    </row>
    <row r="56" spans="1:33" x14ac:dyDescent="0.25">
      <c r="A56" s="147" t="str">
        <f>IF(ISBLANK('B1'!A56),"",'B1'!A56)</f>
        <v/>
      </c>
      <c r="B56" s="978" t="str">
        <f>IF(ISBLANK('B1'!B56),"",'B1'!B56)</f>
        <v/>
      </c>
      <c r="C56" s="975" t="str">
        <f>IF(ISBLANK('B1'!C56),"",'B1'!C56)</f>
        <v/>
      </c>
      <c r="D56" s="263" t="str">
        <f>IF(ISBLANK('B1'!Q56),"",'B1'!Q56)</f>
        <v/>
      </c>
      <c r="E56" s="201"/>
      <c r="F56" s="202"/>
      <c r="G56" s="202"/>
      <c r="H56" s="202"/>
      <c r="I56" s="202"/>
      <c r="J56" s="202"/>
      <c r="K56" s="204"/>
      <c r="L56" s="478"/>
      <c r="M56" s="205"/>
      <c r="N56" s="203"/>
      <c r="O56" s="203"/>
      <c r="P56" s="203"/>
      <c r="Q56" s="203"/>
      <c r="R56" s="204"/>
      <c r="S56" s="202"/>
      <c r="T56" s="202"/>
      <c r="U56" s="202"/>
      <c r="V56" s="202"/>
      <c r="W56" s="205"/>
      <c r="Y56" s="156">
        <f t="shared" si="1"/>
        <v>0</v>
      </c>
      <c r="Z56" s="152">
        <f t="shared" si="2"/>
        <v>0</v>
      </c>
      <c r="AA56" s="152">
        <f t="shared" si="3"/>
        <v>0</v>
      </c>
      <c r="AB56" s="900">
        <f t="shared" si="4"/>
        <v>0</v>
      </c>
      <c r="AD56" s="156">
        <f t="shared" si="5"/>
        <v>0</v>
      </c>
      <c r="AE56" s="152">
        <f t="shared" si="6"/>
        <v>0</v>
      </c>
      <c r="AF56" s="152">
        <f t="shared" si="7"/>
        <v>0</v>
      </c>
      <c r="AG56" s="157">
        <f t="shared" si="8"/>
        <v>0</v>
      </c>
    </row>
    <row r="57" spans="1:33" x14ac:dyDescent="0.25">
      <c r="A57" s="147" t="str">
        <f>IF(ISBLANK('B1'!A57),"",'B1'!A57)</f>
        <v/>
      </c>
      <c r="B57" s="978" t="str">
        <f>IF(ISBLANK('B1'!B57),"",'B1'!B57)</f>
        <v/>
      </c>
      <c r="C57" s="975" t="str">
        <f>IF(ISBLANK('B1'!C57),"",'B1'!C57)</f>
        <v/>
      </c>
      <c r="D57" s="263" t="str">
        <f>IF(ISBLANK('B1'!Q57),"",'B1'!Q57)</f>
        <v/>
      </c>
      <c r="E57" s="201"/>
      <c r="F57" s="202"/>
      <c r="G57" s="202"/>
      <c r="H57" s="202"/>
      <c r="I57" s="202"/>
      <c r="J57" s="202"/>
      <c r="K57" s="204"/>
      <c r="L57" s="478"/>
      <c r="M57" s="205"/>
      <c r="N57" s="203"/>
      <c r="O57" s="203"/>
      <c r="P57" s="203"/>
      <c r="Q57" s="203"/>
      <c r="R57" s="204"/>
      <c r="S57" s="202"/>
      <c r="T57" s="202"/>
      <c r="U57" s="202"/>
      <c r="V57" s="202"/>
      <c r="W57" s="205"/>
      <c r="Y57" s="156">
        <f t="shared" si="1"/>
        <v>0</v>
      </c>
      <c r="Z57" s="152">
        <f t="shared" si="2"/>
        <v>0</v>
      </c>
      <c r="AA57" s="152">
        <f t="shared" si="3"/>
        <v>0</v>
      </c>
      <c r="AB57" s="900">
        <f t="shared" si="4"/>
        <v>0</v>
      </c>
      <c r="AD57" s="156">
        <f t="shared" si="5"/>
        <v>0</v>
      </c>
      <c r="AE57" s="152">
        <f t="shared" si="6"/>
        <v>0</v>
      </c>
      <c r="AF57" s="152">
        <f t="shared" si="7"/>
        <v>0</v>
      </c>
      <c r="AG57" s="157">
        <f t="shared" si="8"/>
        <v>0</v>
      </c>
    </row>
    <row r="58" spans="1:33" x14ac:dyDescent="0.25">
      <c r="A58" s="147" t="str">
        <f>IF(ISBLANK('B1'!A58),"",'B1'!A58)</f>
        <v/>
      </c>
      <c r="B58" s="978" t="str">
        <f>IF(ISBLANK('B1'!B58),"",'B1'!B58)</f>
        <v/>
      </c>
      <c r="C58" s="975" t="str">
        <f>IF(ISBLANK('B1'!C58),"",'B1'!C58)</f>
        <v/>
      </c>
      <c r="D58" s="263" t="str">
        <f>IF(ISBLANK('B1'!Q58),"",'B1'!Q58)</f>
        <v/>
      </c>
      <c r="E58" s="201"/>
      <c r="F58" s="202"/>
      <c r="G58" s="202"/>
      <c r="H58" s="202"/>
      <c r="I58" s="202"/>
      <c r="J58" s="202"/>
      <c r="K58" s="204"/>
      <c r="L58" s="478"/>
      <c r="M58" s="205"/>
      <c r="N58" s="203"/>
      <c r="O58" s="203"/>
      <c r="P58" s="203"/>
      <c r="Q58" s="203"/>
      <c r="R58" s="204"/>
      <c r="S58" s="202"/>
      <c r="T58" s="202"/>
      <c r="U58" s="202"/>
      <c r="V58" s="202"/>
      <c r="W58" s="205"/>
      <c r="Y58" s="156">
        <f t="shared" si="1"/>
        <v>0</v>
      </c>
      <c r="Z58" s="152">
        <f t="shared" si="2"/>
        <v>0</v>
      </c>
      <c r="AA58" s="152">
        <f t="shared" si="3"/>
        <v>0</v>
      </c>
      <c r="AB58" s="900">
        <f t="shared" si="4"/>
        <v>0</v>
      </c>
      <c r="AD58" s="156">
        <f t="shared" si="5"/>
        <v>0</v>
      </c>
      <c r="AE58" s="152">
        <f t="shared" si="6"/>
        <v>0</v>
      </c>
      <c r="AF58" s="152">
        <f t="shared" si="7"/>
        <v>0</v>
      </c>
      <c r="AG58" s="157">
        <f t="shared" si="8"/>
        <v>0</v>
      </c>
    </row>
    <row r="59" spans="1:33" x14ac:dyDescent="0.25">
      <c r="A59" s="147" t="str">
        <f>IF(ISBLANK('B1'!A59),"",'B1'!A59)</f>
        <v/>
      </c>
      <c r="B59" s="978" t="str">
        <f>IF(ISBLANK('B1'!B59),"",'B1'!B59)</f>
        <v/>
      </c>
      <c r="C59" s="975" t="str">
        <f>IF(ISBLANK('B1'!C59),"",'B1'!C59)</f>
        <v/>
      </c>
      <c r="D59" s="263" t="str">
        <f>IF(ISBLANK('B1'!Q59),"",'B1'!Q59)</f>
        <v/>
      </c>
      <c r="E59" s="201"/>
      <c r="F59" s="202"/>
      <c r="G59" s="202"/>
      <c r="H59" s="202"/>
      <c r="I59" s="202"/>
      <c r="J59" s="202"/>
      <c r="K59" s="204"/>
      <c r="L59" s="478"/>
      <c r="M59" s="205"/>
      <c r="N59" s="203"/>
      <c r="O59" s="203"/>
      <c r="P59" s="203"/>
      <c r="Q59" s="203"/>
      <c r="R59" s="204"/>
      <c r="S59" s="202"/>
      <c r="T59" s="202"/>
      <c r="U59" s="202"/>
      <c r="V59" s="202"/>
      <c r="W59" s="205"/>
      <c r="Y59" s="156">
        <f t="shared" si="1"/>
        <v>0</v>
      </c>
      <c r="Z59" s="152">
        <f t="shared" si="2"/>
        <v>0</v>
      </c>
      <c r="AA59" s="152">
        <f t="shared" si="3"/>
        <v>0</v>
      </c>
      <c r="AB59" s="900">
        <f t="shared" si="4"/>
        <v>0</v>
      </c>
      <c r="AD59" s="156">
        <f t="shared" si="5"/>
        <v>0</v>
      </c>
      <c r="AE59" s="152">
        <f t="shared" si="6"/>
        <v>0</v>
      </c>
      <c r="AF59" s="152">
        <f t="shared" si="7"/>
        <v>0</v>
      </c>
      <c r="AG59" s="157">
        <f t="shared" si="8"/>
        <v>0</v>
      </c>
    </row>
    <row r="60" spans="1:33" x14ac:dyDescent="0.25">
      <c r="A60" s="147" t="str">
        <f>IF(ISBLANK('B1'!A60),"",'B1'!A60)</f>
        <v/>
      </c>
      <c r="B60" s="978" t="str">
        <f>IF(ISBLANK('B1'!B60),"",'B1'!B60)</f>
        <v/>
      </c>
      <c r="C60" s="975" t="str">
        <f>IF(ISBLANK('B1'!C60),"",'B1'!C60)</f>
        <v/>
      </c>
      <c r="D60" s="263" t="str">
        <f>IF(ISBLANK('B1'!Q60),"",'B1'!Q60)</f>
        <v/>
      </c>
      <c r="E60" s="201"/>
      <c r="F60" s="202"/>
      <c r="G60" s="202"/>
      <c r="H60" s="202"/>
      <c r="I60" s="202"/>
      <c r="J60" s="202"/>
      <c r="K60" s="204"/>
      <c r="L60" s="478"/>
      <c r="M60" s="205"/>
      <c r="N60" s="203"/>
      <c r="O60" s="203"/>
      <c r="P60" s="203"/>
      <c r="Q60" s="203"/>
      <c r="R60" s="204"/>
      <c r="S60" s="202"/>
      <c r="T60" s="202"/>
      <c r="U60" s="202"/>
      <c r="V60" s="202"/>
      <c r="W60" s="205"/>
      <c r="Y60" s="156">
        <f t="shared" si="1"/>
        <v>0</v>
      </c>
      <c r="Z60" s="152">
        <f t="shared" si="2"/>
        <v>0</v>
      </c>
      <c r="AA60" s="152">
        <f t="shared" si="3"/>
        <v>0</v>
      </c>
      <c r="AB60" s="900">
        <f t="shared" si="4"/>
        <v>0</v>
      </c>
      <c r="AD60" s="156">
        <f t="shared" si="5"/>
        <v>0</v>
      </c>
      <c r="AE60" s="152">
        <f t="shared" si="6"/>
        <v>0</v>
      </c>
      <c r="AF60" s="152">
        <f t="shared" si="7"/>
        <v>0</v>
      </c>
      <c r="AG60" s="157">
        <f t="shared" si="8"/>
        <v>0</v>
      </c>
    </row>
    <row r="61" spans="1:33" x14ac:dyDescent="0.25">
      <c r="A61" s="147" t="str">
        <f>IF(ISBLANK('B1'!A61),"",'B1'!A61)</f>
        <v/>
      </c>
      <c r="B61" s="978" t="str">
        <f>IF(ISBLANK('B1'!B61),"",'B1'!B61)</f>
        <v/>
      </c>
      <c r="C61" s="975" t="str">
        <f>IF(ISBLANK('B1'!C61),"",'B1'!C61)</f>
        <v/>
      </c>
      <c r="D61" s="263" t="str">
        <f>IF(ISBLANK('B1'!Q61),"",'B1'!Q61)</f>
        <v/>
      </c>
      <c r="E61" s="201"/>
      <c r="F61" s="202"/>
      <c r="G61" s="202"/>
      <c r="H61" s="202"/>
      <c r="I61" s="202"/>
      <c r="J61" s="202"/>
      <c r="K61" s="204"/>
      <c r="L61" s="478"/>
      <c r="M61" s="205"/>
      <c r="N61" s="203"/>
      <c r="O61" s="203"/>
      <c r="P61" s="203"/>
      <c r="Q61" s="203"/>
      <c r="R61" s="204"/>
      <c r="S61" s="202"/>
      <c r="T61" s="202"/>
      <c r="U61" s="202"/>
      <c r="V61" s="202"/>
      <c r="W61" s="205"/>
      <c r="Y61" s="156">
        <f t="shared" si="1"/>
        <v>0</v>
      </c>
      <c r="Z61" s="152">
        <f t="shared" si="2"/>
        <v>0</v>
      </c>
      <c r="AA61" s="152">
        <f t="shared" si="3"/>
        <v>0</v>
      </c>
      <c r="AB61" s="900">
        <f t="shared" si="4"/>
        <v>0</v>
      </c>
      <c r="AD61" s="156">
        <f t="shared" si="5"/>
        <v>0</v>
      </c>
      <c r="AE61" s="152">
        <f t="shared" si="6"/>
        <v>0</v>
      </c>
      <c r="AF61" s="152">
        <f t="shared" si="7"/>
        <v>0</v>
      </c>
      <c r="AG61" s="157">
        <f t="shared" si="8"/>
        <v>0</v>
      </c>
    </row>
    <row r="62" spans="1:33" x14ac:dyDescent="0.25">
      <c r="A62" s="147" t="str">
        <f>IF(ISBLANK('B1'!A62),"",'B1'!A62)</f>
        <v/>
      </c>
      <c r="B62" s="978" t="str">
        <f>IF(ISBLANK('B1'!B62),"",'B1'!B62)</f>
        <v/>
      </c>
      <c r="C62" s="975" t="str">
        <f>IF(ISBLANK('B1'!C62),"",'B1'!C62)</f>
        <v/>
      </c>
      <c r="D62" s="263" t="str">
        <f>IF(ISBLANK('B1'!Q62),"",'B1'!Q62)</f>
        <v/>
      </c>
      <c r="E62" s="201"/>
      <c r="F62" s="202"/>
      <c r="G62" s="202"/>
      <c r="H62" s="202"/>
      <c r="I62" s="202"/>
      <c r="J62" s="202"/>
      <c r="K62" s="204"/>
      <c r="L62" s="478"/>
      <c r="M62" s="205"/>
      <c r="N62" s="203"/>
      <c r="O62" s="203"/>
      <c r="P62" s="203"/>
      <c r="Q62" s="203"/>
      <c r="R62" s="204"/>
      <c r="S62" s="202"/>
      <c r="T62" s="202"/>
      <c r="U62" s="202"/>
      <c r="V62" s="202"/>
      <c r="W62" s="205"/>
      <c r="Y62" s="156">
        <f t="shared" si="1"/>
        <v>0</v>
      </c>
      <c r="Z62" s="152">
        <f t="shared" si="2"/>
        <v>0</v>
      </c>
      <c r="AA62" s="152">
        <f t="shared" si="3"/>
        <v>0</v>
      </c>
      <c r="AB62" s="900">
        <f t="shared" si="4"/>
        <v>0</v>
      </c>
      <c r="AD62" s="156">
        <f t="shared" si="5"/>
        <v>0</v>
      </c>
      <c r="AE62" s="152">
        <f t="shared" si="6"/>
        <v>0</v>
      </c>
      <c r="AF62" s="152">
        <f t="shared" si="7"/>
        <v>0</v>
      </c>
      <c r="AG62" s="157">
        <f t="shared" si="8"/>
        <v>0</v>
      </c>
    </row>
    <row r="63" spans="1:33" x14ac:dyDescent="0.25">
      <c r="A63" s="147" t="str">
        <f>IF(ISBLANK('B1'!A63),"",'B1'!A63)</f>
        <v/>
      </c>
      <c r="B63" s="978" t="str">
        <f>IF(ISBLANK('B1'!B63),"",'B1'!B63)</f>
        <v/>
      </c>
      <c r="C63" s="975" t="str">
        <f>IF(ISBLANK('B1'!C63),"",'B1'!C63)</f>
        <v/>
      </c>
      <c r="D63" s="263" t="str">
        <f>IF(ISBLANK('B1'!Q63),"",'B1'!Q63)</f>
        <v/>
      </c>
      <c r="E63" s="201"/>
      <c r="F63" s="202"/>
      <c r="G63" s="202"/>
      <c r="H63" s="202"/>
      <c r="I63" s="202"/>
      <c r="J63" s="202"/>
      <c r="K63" s="204"/>
      <c r="L63" s="478"/>
      <c r="M63" s="205"/>
      <c r="N63" s="203"/>
      <c r="O63" s="203"/>
      <c r="P63" s="203"/>
      <c r="Q63" s="203"/>
      <c r="R63" s="204"/>
      <c r="S63" s="202"/>
      <c r="T63" s="202"/>
      <c r="U63" s="202"/>
      <c r="V63" s="202"/>
      <c r="W63" s="205"/>
      <c r="Y63" s="156">
        <f t="shared" si="1"/>
        <v>0</v>
      </c>
      <c r="Z63" s="152">
        <f t="shared" si="2"/>
        <v>0</v>
      </c>
      <c r="AA63" s="152">
        <f t="shared" si="3"/>
        <v>0</v>
      </c>
      <c r="AB63" s="900">
        <f t="shared" si="4"/>
        <v>0</v>
      </c>
      <c r="AD63" s="156">
        <f t="shared" si="5"/>
        <v>0</v>
      </c>
      <c r="AE63" s="152">
        <f t="shared" si="6"/>
        <v>0</v>
      </c>
      <c r="AF63" s="152">
        <f t="shared" si="7"/>
        <v>0</v>
      </c>
      <c r="AG63" s="157">
        <f t="shared" si="8"/>
        <v>0</v>
      </c>
    </row>
    <row r="64" spans="1:33" x14ac:dyDescent="0.25">
      <c r="A64" s="147" t="str">
        <f>IF(ISBLANK('B1'!A64),"",'B1'!A64)</f>
        <v/>
      </c>
      <c r="B64" s="978" t="str">
        <f>IF(ISBLANK('B1'!B64),"",'B1'!B64)</f>
        <v/>
      </c>
      <c r="C64" s="975" t="str">
        <f>IF(ISBLANK('B1'!C64),"",'B1'!C64)</f>
        <v/>
      </c>
      <c r="D64" s="263" t="str">
        <f>IF(ISBLANK('B1'!Q64),"",'B1'!Q64)</f>
        <v/>
      </c>
      <c r="E64" s="201"/>
      <c r="F64" s="202"/>
      <c r="G64" s="202"/>
      <c r="H64" s="202"/>
      <c r="I64" s="202"/>
      <c r="J64" s="202"/>
      <c r="K64" s="204"/>
      <c r="L64" s="478"/>
      <c r="M64" s="205"/>
      <c r="N64" s="203"/>
      <c r="O64" s="203"/>
      <c r="P64" s="203"/>
      <c r="Q64" s="203"/>
      <c r="R64" s="204"/>
      <c r="S64" s="202"/>
      <c r="T64" s="202"/>
      <c r="U64" s="202"/>
      <c r="V64" s="202"/>
      <c r="W64" s="205"/>
      <c r="Y64" s="156">
        <f t="shared" si="1"/>
        <v>0</v>
      </c>
      <c r="Z64" s="152">
        <f t="shared" si="2"/>
        <v>0</v>
      </c>
      <c r="AA64" s="152">
        <f t="shared" si="3"/>
        <v>0</v>
      </c>
      <c r="AB64" s="900">
        <f t="shared" si="4"/>
        <v>0</v>
      </c>
      <c r="AD64" s="156">
        <f t="shared" si="5"/>
        <v>0</v>
      </c>
      <c r="AE64" s="152">
        <f t="shared" si="6"/>
        <v>0</v>
      </c>
      <c r="AF64" s="152">
        <f t="shared" si="7"/>
        <v>0</v>
      </c>
      <c r="AG64" s="157">
        <f t="shared" si="8"/>
        <v>0</v>
      </c>
    </row>
    <row r="65" spans="1:33" x14ac:dyDescent="0.25">
      <c r="A65" s="147" t="str">
        <f>IF(ISBLANK('B1'!A65),"",'B1'!A65)</f>
        <v/>
      </c>
      <c r="B65" s="978" t="str">
        <f>IF(ISBLANK('B1'!B65),"",'B1'!B65)</f>
        <v/>
      </c>
      <c r="C65" s="975" t="str">
        <f>IF(ISBLANK('B1'!C65),"",'B1'!C65)</f>
        <v/>
      </c>
      <c r="D65" s="263" t="str">
        <f>IF(ISBLANK('B1'!Q65),"",'B1'!Q65)</f>
        <v/>
      </c>
      <c r="E65" s="201"/>
      <c r="F65" s="202"/>
      <c r="G65" s="202"/>
      <c r="H65" s="202"/>
      <c r="I65" s="202"/>
      <c r="J65" s="202"/>
      <c r="K65" s="204"/>
      <c r="L65" s="478"/>
      <c r="M65" s="205"/>
      <c r="N65" s="203"/>
      <c r="O65" s="203"/>
      <c r="P65" s="203"/>
      <c r="Q65" s="203"/>
      <c r="R65" s="204"/>
      <c r="S65" s="202"/>
      <c r="T65" s="202"/>
      <c r="U65" s="202"/>
      <c r="V65" s="202"/>
      <c r="W65" s="205"/>
      <c r="Y65" s="156">
        <f t="shared" si="1"/>
        <v>0</v>
      </c>
      <c r="Z65" s="152">
        <f t="shared" si="2"/>
        <v>0</v>
      </c>
      <c r="AA65" s="152">
        <f t="shared" si="3"/>
        <v>0</v>
      </c>
      <c r="AB65" s="900">
        <f t="shared" si="4"/>
        <v>0</v>
      </c>
      <c r="AD65" s="156">
        <f t="shared" si="5"/>
        <v>0</v>
      </c>
      <c r="AE65" s="152">
        <f t="shared" si="6"/>
        <v>0</v>
      </c>
      <c r="AF65" s="152">
        <f t="shared" si="7"/>
        <v>0</v>
      </c>
      <c r="AG65" s="157">
        <f t="shared" si="8"/>
        <v>0</v>
      </c>
    </row>
    <row r="66" spans="1:33" x14ac:dyDescent="0.25">
      <c r="A66" s="147" t="str">
        <f>IF(ISBLANK('B1'!A66),"",'B1'!A66)</f>
        <v/>
      </c>
      <c r="B66" s="978" t="str">
        <f>IF(ISBLANK('B1'!B66),"",'B1'!B66)</f>
        <v/>
      </c>
      <c r="C66" s="975" t="str">
        <f>IF(ISBLANK('B1'!C66),"",'B1'!C66)</f>
        <v/>
      </c>
      <c r="D66" s="263" t="str">
        <f>IF(ISBLANK('B1'!Q66),"",'B1'!Q66)</f>
        <v/>
      </c>
      <c r="E66" s="201"/>
      <c r="F66" s="202"/>
      <c r="G66" s="202"/>
      <c r="H66" s="202"/>
      <c r="I66" s="202"/>
      <c r="J66" s="202"/>
      <c r="K66" s="204"/>
      <c r="L66" s="478"/>
      <c r="M66" s="205"/>
      <c r="N66" s="203"/>
      <c r="O66" s="203"/>
      <c r="P66" s="203"/>
      <c r="Q66" s="203"/>
      <c r="R66" s="204"/>
      <c r="S66" s="202"/>
      <c r="T66" s="202"/>
      <c r="U66" s="202"/>
      <c r="V66" s="202"/>
      <c r="W66" s="205"/>
      <c r="Y66" s="156">
        <f t="shared" si="1"/>
        <v>0</v>
      </c>
      <c r="Z66" s="152">
        <f t="shared" si="2"/>
        <v>0</v>
      </c>
      <c r="AA66" s="152">
        <f t="shared" si="3"/>
        <v>0</v>
      </c>
      <c r="AB66" s="900">
        <f t="shared" si="4"/>
        <v>0</v>
      </c>
      <c r="AD66" s="156">
        <f t="shared" si="5"/>
        <v>0</v>
      </c>
      <c r="AE66" s="152">
        <f t="shared" si="6"/>
        <v>0</v>
      </c>
      <c r="AF66" s="152">
        <f t="shared" si="7"/>
        <v>0</v>
      </c>
      <c r="AG66" s="157">
        <f t="shared" si="8"/>
        <v>0</v>
      </c>
    </row>
    <row r="67" spans="1:33" x14ac:dyDescent="0.25">
      <c r="A67" s="147" t="str">
        <f>IF(ISBLANK('B1'!A67),"",'B1'!A67)</f>
        <v/>
      </c>
      <c r="B67" s="978" t="str">
        <f>IF(ISBLANK('B1'!B67),"",'B1'!B67)</f>
        <v/>
      </c>
      <c r="C67" s="975" t="str">
        <f>IF(ISBLANK('B1'!C67),"",'B1'!C67)</f>
        <v/>
      </c>
      <c r="D67" s="263" t="str">
        <f>IF(ISBLANK('B1'!Q67),"",'B1'!Q67)</f>
        <v/>
      </c>
      <c r="E67" s="201"/>
      <c r="F67" s="202"/>
      <c r="G67" s="202"/>
      <c r="H67" s="202"/>
      <c r="I67" s="202"/>
      <c r="J67" s="202"/>
      <c r="K67" s="204"/>
      <c r="L67" s="478"/>
      <c r="M67" s="205"/>
      <c r="N67" s="203"/>
      <c r="O67" s="203"/>
      <c r="P67" s="203"/>
      <c r="Q67" s="203"/>
      <c r="R67" s="204"/>
      <c r="S67" s="202"/>
      <c r="T67" s="202"/>
      <c r="U67" s="202"/>
      <c r="V67" s="202"/>
      <c r="W67" s="205"/>
      <c r="Y67" s="156">
        <f t="shared" si="1"/>
        <v>0</v>
      </c>
      <c r="Z67" s="152">
        <f t="shared" si="2"/>
        <v>0</v>
      </c>
      <c r="AA67" s="152">
        <f t="shared" si="3"/>
        <v>0</v>
      </c>
      <c r="AB67" s="900">
        <f t="shared" si="4"/>
        <v>0</v>
      </c>
      <c r="AD67" s="156">
        <f t="shared" si="5"/>
        <v>0</v>
      </c>
      <c r="AE67" s="152">
        <f t="shared" si="6"/>
        <v>0</v>
      </c>
      <c r="AF67" s="152">
        <f t="shared" si="7"/>
        <v>0</v>
      </c>
      <c r="AG67" s="157">
        <f t="shared" si="8"/>
        <v>0</v>
      </c>
    </row>
    <row r="68" spans="1:33" x14ac:dyDescent="0.25">
      <c r="A68" s="147" t="str">
        <f>IF(ISBLANK('B1'!A68),"",'B1'!A68)</f>
        <v/>
      </c>
      <c r="B68" s="978" t="str">
        <f>IF(ISBLANK('B1'!B68),"",'B1'!B68)</f>
        <v/>
      </c>
      <c r="C68" s="975" t="str">
        <f>IF(ISBLANK('B1'!C68),"",'B1'!C68)</f>
        <v/>
      </c>
      <c r="D68" s="263" t="str">
        <f>IF(ISBLANK('B1'!Q68),"",'B1'!Q68)</f>
        <v/>
      </c>
      <c r="E68" s="201"/>
      <c r="F68" s="202"/>
      <c r="G68" s="202"/>
      <c r="H68" s="202"/>
      <c r="I68" s="202"/>
      <c r="J68" s="202"/>
      <c r="K68" s="204"/>
      <c r="L68" s="478"/>
      <c r="M68" s="205"/>
      <c r="N68" s="203"/>
      <c r="O68" s="203"/>
      <c r="P68" s="203"/>
      <c r="Q68" s="203"/>
      <c r="R68" s="204"/>
      <c r="S68" s="202"/>
      <c r="T68" s="202"/>
      <c r="U68" s="202"/>
      <c r="V68" s="202"/>
      <c r="W68" s="205"/>
      <c r="Y68" s="156">
        <f t="shared" si="1"/>
        <v>0</v>
      </c>
      <c r="Z68" s="152">
        <f t="shared" si="2"/>
        <v>0</v>
      </c>
      <c r="AA68" s="152">
        <f t="shared" si="3"/>
        <v>0</v>
      </c>
      <c r="AB68" s="900">
        <f t="shared" si="4"/>
        <v>0</v>
      </c>
      <c r="AD68" s="156">
        <f t="shared" si="5"/>
        <v>0</v>
      </c>
      <c r="AE68" s="152">
        <f t="shared" si="6"/>
        <v>0</v>
      </c>
      <c r="AF68" s="152">
        <f t="shared" si="7"/>
        <v>0</v>
      </c>
      <c r="AG68" s="157">
        <f t="shared" si="8"/>
        <v>0</v>
      </c>
    </row>
    <row r="69" spans="1:33" x14ac:dyDescent="0.25">
      <c r="A69" s="147" t="str">
        <f>IF(ISBLANK('B1'!A69),"",'B1'!A69)</f>
        <v/>
      </c>
      <c r="B69" s="978" t="str">
        <f>IF(ISBLANK('B1'!B69),"",'B1'!B69)</f>
        <v/>
      </c>
      <c r="C69" s="975" t="str">
        <f>IF(ISBLANK('B1'!C69),"",'B1'!C69)</f>
        <v/>
      </c>
      <c r="D69" s="263" t="str">
        <f>IF(ISBLANK('B1'!Q69),"",'B1'!Q69)</f>
        <v/>
      </c>
      <c r="E69" s="201"/>
      <c r="F69" s="202"/>
      <c r="G69" s="202"/>
      <c r="H69" s="202"/>
      <c r="I69" s="202"/>
      <c r="J69" s="202"/>
      <c r="K69" s="204"/>
      <c r="L69" s="478"/>
      <c r="M69" s="205"/>
      <c r="N69" s="203"/>
      <c r="O69" s="203"/>
      <c r="P69" s="203"/>
      <c r="Q69" s="203"/>
      <c r="R69" s="204"/>
      <c r="S69" s="202"/>
      <c r="T69" s="202"/>
      <c r="U69" s="202"/>
      <c r="V69" s="202"/>
      <c r="W69" s="205"/>
      <c r="Y69" s="156">
        <f t="shared" si="1"/>
        <v>0</v>
      </c>
      <c r="Z69" s="152">
        <f t="shared" si="2"/>
        <v>0</v>
      </c>
      <c r="AA69" s="152">
        <f t="shared" si="3"/>
        <v>0</v>
      </c>
      <c r="AB69" s="900">
        <f t="shared" si="4"/>
        <v>0</v>
      </c>
      <c r="AD69" s="156">
        <f t="shared" si="5"/>
        <v>0</v>
      </c>
      <c r="AE69" s="152">
        <f t="shared" si="6"/>
        <v>0</v>
      </c>
      <c r="AF69" s="152">
        <f t="shared" si="7"/>
        <v>0</v>
      </c>
      <c r="AG69" s="157">
        <f t="shared" si="8"/>
        <v>0</v>
      </c>
    </row>
    <row r="70" spans="1:33" x14ac:dyDescent="0.25">
      <c r="A70" s="147" t="str">
        <f>IF(ISBLANK('B1'!A70),"",'B1'!A70)</f>
        <v/>
      </c>
      <c r="B70" s="978" t="str">
        <f>IF(ISBLANK('B1'!B70),"",'B1'!B70)</f>
        <v/>
      </c>
      <c r="C70" s="975" t="str">
        <f>IF(ISBLANK('B1'!C70),"",'B1'!C70)</f>
        <v/>
      </c>
      <c r="D70" s="263" t="str">
        <f>IF(ISBLANK('B1'!Q70),"",'B1'!Q70)</f>
        <v/>
      </c>
      <c r="E70" s="201"/>
      <c r="F70" s="202"/>
      <c r="G70" s="202"/>
      <c r="H70" s="202"/>
      <c r="I70" s="202"/>
      <c r="J70" s="202"/>
      <c r="K70" s="204"/>
      <c r="L70" s="478"/>
      <c r="M70" s="205"/>
      <c r="N70" s="203"/>
      <c r="O70" s="203"/>
      <c r="P70" s="203"/>
      <c r="Q70" s="203"/>
      <c r="R70" s="204"/>
      <c r="S70" s="202"/>
      <c r="T70" s="202"/>
      <c r="U70" s="202"/>
      <c r="V70" s="202"/>
      <c r="W70" s="205"/>
      <c r="Y70" s="156">
        <f t="shared" si="1"/>
        <v>0</v>
      </c>
      <c r="Z70" s="152">
        <f t="shared" si="2"/>
        <v>0</v>
      </c>
      <c r="AA70" s="152">
        <f t="shared" si="3"/>
        <v>0</v>
      </c>
      <c r="AB70" s="900">
        <f t="shared" si="4"/>
        <v>0</v>
      </c>
      <c r="AD70" s="156">
        <f t="shared" si="5"/>
        <v>0</v>
      </c>
      <c r="AE70" s="152">
        <f t="shared" si="6"/>
        <v>0</v>
      </c>
      <c r="AF70" s="152">
        <f t="shared" si="7"/>
        <v>0</v>
      </c>
      <c r="AG70" s="157">
        <f t="shared" si="8"/>
        <v>0</v>
      </c>
    </row>
    <row r="71" spans="1:33" x14ac:dyDescent="0.25">
      <c r="A71" s="147" t="str">
        <f>IF(ISBLANK('B1'!A71),"",'B1'!A71)</f>
        <v/>
      </c>
      <c r="B71" s="978" t="str">
        <f>IF(ISBLANK('B1'!B71),"",'B1'!B71)</f>
        <v/>
      </c>
      <c r="C71" s="975" t="str">
        <f>IF(ISBLANK('B1'!C71),"",'B1'!C71)</f>
        <v/>
      </c>
      <c r="D71" s="263" t="str">
        <f>IF(ISBLANK('B1'!Q71),"",'B1'!Q71)</f>
        <v/>
      </c>
      <c r="E71" s="201"/>
      <c r="F71" s="202"/>
      <c r="G71" s="202"/>
      <c r="H71" s="202"/>
      <c r="I71" s="202"/>
      <c r="J71" s="202"/>
      <c r="K71" s="204"/>
      <c r="L71" s="478"/>
      <c r="M71" s="205"/>
      <c r="N71" s="203"/>
      <c r="O71" s="203"/>
      <c r="P71" s="203"/>
      <c r="Q71" s="203"/>
      <c r="R71" s="204"/>
      <c r="S71" s="202"/>
      <c r="T71" s="202"/>
      <c r="U71" s="202"/>
      <c r="V71" s="202"/>
      <c r="W71" s="205"/>
      <c r="Y71" s="156">
        <f t="shared" si="1"/>
        <v>0</v>
      </c>
      <c r="Z71" s="152">
        <f t="shared" si="2"/>
        <v>0</v>
      </c>
      <c r="AA71" s="152">
        <f t="shared" si="3"/>
        <v>0</v>
      </c>
      <c r="AB71" s="900">
        <f t="shared" si="4"/>
        <v>0</v>
      </c>
      <c r="AD71" s="156">
        <f t="shared" si="5"/>
        <v>0</v>
      </c>
      <c r="AE71" s="152">
        <f t="shared" si="6"/>
        <v>0</v>
      </c>
      <c r="AF71" s="152">
        <f t="shared" si="7"/>
        <v>0</v>
      </c>
      <c r="AG71" s="157">
        <f t="shared" si="8"/>
        <v>0</v>
      </c>
    </row>
    <row r="72" spans="1:33" x14ac:dyDescent="0.25">
      <c r="A72" s="147" t="str">
        <f>IF(ISBLANK('B1'!A72),"",'B1'!A72)</f>
        <v/>
      </c>
      <c r="B72" s="978" t="str">
        <f>IF(ISBLANK('B1'!B72),"",'B1'!B72)</f>
        <v/>
      </c>
      <c r="C72" s="975" t="str">
        <f>IF(ISBLANK('B1'!C72),"",'B1'!C72)</f>
        <v/>
      </c>
      <c r="D72" s="263" t="str">
        <f>IF(ISBLANK('B1'!Q72),"",'B1'!Q72)</f>
        <v/>
      </c>
      <c r="E72" s="201"/>
      <c r="F72" s="202"/>
      <c r="G72" s="202"/>
      <c r="H72" s="202"/>
      <c r="I72" s="202"/>
      <c r="J72" s="202"/>
      <c r="K72" s="204"/>
      <c r="L72" s="478"/>
      <c r="M72" s="205"/>
      <c r="N72" s="203"/>
      <c r="O72" s="203"/>
      <c r="P72" s="203"/>
      <c r="Q72" s="203"/>
      <c r="R72" s="204"/>
      <c r="S72" s="202"/>
      <c r="T72" s="202"/>
      <c r="U72" s="202"/>
      <c r="V72" s="202"/>
      <c r="W72" s="205"/>
      <c r="Y72" s="156">
        <f t="shared" si="1"/>
        <v>0</v>
      </c>
      <c r="Z72" s="152">
        <f t="shared" si="2"/>
        <v>0</v>
      </c>
      <c r="AA72" s="152">
        <f t="shared" si="3"/>
        <v>0</v>
      </c>
      <c r="AB72" s="900">
        <f t="shared" si="4"/>
        <v>0</v>
      </c>
      <c r="AD72" s="156">
        <f t="shared" si="5"/>
        <v>0</v>
      </c>
      <c r="AE72" s="152">
        <f t="shared" si="6"/>
        <v>0</v>
      </c>
      <c r="AF72" s="152">
        <f t="shared" si="7"/>
        <v>0</v>
      </c>
      <c r="AG72" s="157">
        <f t="shared" si="8"/>
        <v>0</v>
      </c>
    </row>
    <row r="73" spans="1:33" x14ac:dyDescent="0.25">
      <c r="A73" s="147" t="str">
        <f>IF(ISBLANK('B1'!A73),"",'B1'!A73)</f>
        <v/>
      </c>
      <c r="B73" s="978" t="str">
        <f>IF(ISBLANK('B1'!B73),"",'B1'!B73)</f>
        <v/>
      </c>
      <c r="C73" s="975" t="str">
        <f>IF(ISBLANK('B1'!C73),"",'B1'!C73)</f>
        <v/>
      </c>
      <c r="D73" s="263" t="str">
        <f>IF(ISBLANK('B1'!Q73),"",'B1'!Q73)</f>
        <v/>
      </c>
      <c r="E73" s="201"/>
      <c r="F73" s="202"/>
      <c r="G73" s="202"/>
      <c r="H73" s="202"/>
      <c r="I73" s="202"/>
      <c r="J73" s="202"/>
      <c r="K73" s="204"/>
      <c r="L73" s="478"/>
      <c r="M73" s="205"/>
      <c r="N73" s="203"/>
      <c r="O73" s="203"/>
      <c r="P73" s="203"/>
      <c r="Q73" s="203"/>
      <c r="R73" s="204"/>
      <c r="S73" s="202"/>
      <c r="T73" s="202"/>
      <c r="U73" s="202"/>
      <c r="V73" s="202"/>
      <c r="W73" s="205"/>
      <c r="Y73" s="156">
        <f t="shared" si="1"/>
        <v>0</v>
      </c>
      <c r="Z73" s="152">
        <f t="shared" si="2"/>
        <v>0</v>
      </c>
      <c r="AA73" s="152">
        <f t="shared" si="3"/>
        <v>0</v>
      </c>
      <c r="AB73" s="900">
        <f t="shared" si="4"/>
        <v>0</v>
      </c>
      <c r="AD73" s="156">
        <f t="shared" si="5"/>
        <v>0</v>
      </c>
      <c r="AE73" s="152">
        <f t="shared" si="6"/>
        <v>0</v>
      </c>
      <c r="AF73" s="152">
        <f t="shared" si="7"/>
        <v>0</v>
      </c>
      <c r="AG73" s="157">
        <f t="shared" si="8"/>
        <v>0</v>
      </c>
    </row>
    <row r="74" spans="1:33" x14ac:dyDescent="0.25">
      <c r="A74" s="147" t="str">
        <f>IF(ISBLANK('B1'!A74),"",'B1'!A74)</f>
        <v/>
      </c>
      <c r="B74" s="978" t="str">
        <f>IF(ISBLANK('B1'!B74),"",'B1'!B74)</f>
        <v/>
      </c>
      <c r="C74" s="975" t="str">
        <f>IF(ISBLANK('B1'!C74),"",'B1'!C74)</f>
        <v/>
      </c>
      <c r="D74" s="263" t="str">
        <f>IF(ISBLANK('B1'!Q74),"",'B1'!Q74)</f>
        <v/>
      </c>
      <c r="E74" s="201"/>
      <c r="F74" s="202"/>
      <c r="G74" s="202"/>
      <c r="H74" s="202"/>
      <c r="I74" s="202"/>
      <c r="J74" s="202"/>
      <c r="K74" s="204"/>
      <c r="L74" s="478"/>
      <c r="M74" s="205"/>
      <c r="N74" s="203"/>
      <c r="O74" s="203"/>
      <c r="P74" s="203"/>
      <c r="Q74" s="203"/>
      <c r="R74" s="204"/>
      <c r="S74" s="202"/>
      <c r="T74" s="202"/>
      <c r="U74" s="202"/>
      <c r="V74" s="202"/>
      <c r="W74" s="205"/>
      <c r="Y74" s="156">
        <f t="shared" si="1"/>
        <v>0</v>
      </c>
      <c r="Z74" s="152">
        <f t="shared" si="2"/>
        <v>0</v>
      </c>
      <c r="AA74" s="152">
        <f t="shared" si="3"/>
        <v>0</v>
      </c>
      <c r="AB74" s="900">
        <f t="shared" si="4"/>
        <v>0</v>
      </c>
      <c r="AD74" s="156">
        <f t="shared" si="5"/>
        <v>0</v>
      </c>
      <c r="AE74" s="152">
        <f t="shared" si="6"/>
        <v>0</v>
      </c>
      <c r="AF74" s="152">
        <f t="shared" si="7"/>
        <v>0</v>
      </c>
      <c r="AG74" s="157">
        <f t="shared" si="8"/>
        <v>0</v>
      </c>
    </row>
    <row r="75" spans="1:33" x14ac:dyDescent="0.25">
      <c r="A75" s="147" t="str">
        <f>IF(ISBLANK('B1'!A75),"",'B1'!A75)</f>
        <v/>
      </c>
      <c r="B75" s="978" t="str">
        <f>IF(ISBLANK('B1'!B75),"",'B1'!B75)</f>
        <v/>
      </c>
      <c r="C75" s="975" t="str">
        <f>IF(ISBLANK('B1'!C75),"",'B1'!C75)</f>
        <v/>
      </c>
      <c r="D75" s="263" t="str">
        <f>IF(ISBLANK('B1'!Q75),"",'B1'!Q75)</f>
        <v/>
      </c>
      <c r="E75" s="201"/>
      <c r="F75" s="202"/>
      <c r="G75" s="202"/>
      <c r="H75" s="202"/>
      <c r="I75" s="202"/>
      <c r="J75" s="202"/>
      <c r="K75" s="204"/>
      <c r="L75" s="478"/>
      <c r="M75" s="205"/>
      <c r="N75" s="203"/>
      <c r="O75" s="203"/>
      <c r="P75" s="203"/>
      <c r="Q75" s="203"/>
      <c r="R75" s="204"/>
      <c r="S75" s="202"/>
      <c r="T75" s="202"/>
      <c r="U75" s="202"/>
      <c r="V75" s="202"/>
      <c r="W75" s="205"/>
      <c r="Y75" s="156">
        <f t="shared" si="1"/>
        <v>0</v>
      </c>
      <c r="Z75" s="152">
        <f t="shared" si="2"/>
        <v>0</v>
      </c>
      <c r="AA75" s="152">
        <f t="shared" si="3"/>
        <v>0</v>
      </c>
      <c r="AB75" s="900">
        <f t="shared" si="4"/>
        <v>0</v>
      </c>
      <c r="AD75" s="156">
        <f t="shared" si="5"/>
        <v>0</v>
      </c>
      <c r="AE75" s="152">
        <f t="shared" si="6"/>
        <v>0</v>
      </c>
      <c r="AF75" s="152">
        <f t="shared" si="7"/>
        <v>0</v>
      </c>
      <c r="AG75" s="157">
        <f t="shared" si="8"/>
        <v>0</v>
      </c>
    </row>
    <row r="76" spans="1:33" x14ac:dyDescent="0.25">
      <c r="A76" s="147" t="str">
        <f>IF(ISBLANK('B1'!A76),"",'B1'!A76)</f>
        <v/>
      </c>
      <c r="B76" s="978" t="str">
        <f>IF(ISBLANK('B1'!B76),"",'B1'!B76)</f>
        <v/>
      </c>
      <c r="C76" s="975" t="str">
        <f>IF(ISBLANK('B1'!C76),"",'B1'!C76)</f>
        <v/>
      </c>
      <c r="D76" s="263" t="str">
        <f>IF(ISBLANK('B1'!Q76),"",'B1'!Q76)</f>
        <v/>
      </c>
      <c r="E76" s="201"/>
      <c r="F76" s="202"/>
      <c r="G76" s="202"/>
      <c r="H76" s="202"/>
      <c r="I76" s="202"/>
      <c r="J76" s="202"/>
      <c r="K76" s="204"/>
      <c r="L76" s="478"/>
      <c r="M76" s="205"/>
      <c r="N76" s="203"/>
      <c r="O76" s="203"/>
      <c r="P76" s="203"/>
      <c r="Q76" s="203"/>
      <c r="R76" s="204"/>
      <c r="S76" s="202"/>
      <c r="T76" s="202"/>
      <c r="U76" s="202"/>
      <c r="V76" s="202"/>
      <c r="W76" s="205"/>
      <c r="Y76" s="156">
        <f t="shared" si="1"/>
        <v>0</v>
      </c>
      <c r="Z76" s="152">
        <f t="shared" si="2"/>
        <v>0</v>
      </c>
      <c r="AA76" s="152">
        <f t="shared" si="3"/>
        <v>0</v>
      </c>
      <c r="AB76" s="900">
        <f t="shared" si="4"/>
        <v>0</v>
      </c>
      <c r="AD76" s="156">
        <f t="shared" si="5"/>
        <v>0</v>
      </c>
      <c r="AE76" s="152">
        <f t="shared" si="6"/>
        <v>0</v>
      </c>
      <c r="AF76" s="152">
        <f t="shared" si="7"/>
        <v>0</v>
      </c>
      <c r="AG76" s="157">
        <f t="shared" si="8"/>
        <v>0</v>
      </c>
    </row>
    <row r="77" spans="1:33" x14ac:dyDescent="0.25">
      <c r="A77" s="147" t="str">
        <f>IF(ISBLANK('B1'!A77),"",'B1'!A77)</f>
        <v/>
      </c>
      <c r="B77" s="978" t="str">
        <f>IF(ISBLANK('B1'!B77),"",'B1'!B77)</f>
        <v/>
      </c>
      <c r="C77" s="975" t="str">
        <f>IF(ISBLANK('B1'!C77),"",'B1'!C77)</f>
        <v/>
      </c>
      <c r="D77" s="263" t="str">
        <f>IF(ISBLANK('B1'!Q77),"",'B1'!Q77)</f>
        <v/>
      </c>
      <c r="E77" s="201"/>
      <c r="F77" s="202"/>
      <c r="G77" s="202"/>
      <c r="H77" s="202"/>
      <c r="I77" s="202"/>
      <c r="J77" s="202"/>
      <c r="K77" s="204"/>
      <c r="L77" s="478"/>
      <c r="M77" s="205"/>
      <c r="N77" s="203"/>
      <c r="O77" s="203"/>
      <c r="P77" s="203"/>
      <c r="Q77" s="203"/>
      <c r="R77" s="204"/>
      <c r="S77" s="202"/>
      <c r="T77" s="202"/>
      <c r="U77" s="202"/>
      <c r="V77" s="202"/>
      <c r="W77" s="205"/>
      <c r="Y77" s="156">
        <f t="shared" si="1"/>
        <v>0</v>
      </c>
      <c r="Z77" s="152">
        <f t="shared" si="2"/>
        <v>0</v>
      </c>
      <c r="AA77" s="152">
        <f t="shared" si="3"/>
        <v>0</v>
      </c>
      <c r="AB77" s="900">
        <f t="shared" si="4"/>
        <v>0</v>
      </c>
      <c r="AD77" s="156">
        <f t="shared" si="5"/>
        <v>0</v>
      </c>
      <c r="AE77" s="152">
        <f t="shared" si="6"/>
        <v>0</v>
      </c>
      <c r="AF77" s="152">
        <f t="shared" si="7"/>
        <v>0</v>
      </c>
      <c r="AG77" s="157">
        <f t="shared" si="8"/>
        <v>0</v>
      </c>
    </row>
    <row r="78" spans="1:33" x14ac:dyDescent="0.25">
      <c r="A78" s="147" t="str">
        <f>IF(ISBLANK('B1'!A78),"",'B1'!A78)</f>
        <v/>
      </c>
      <c r="B78" s="978" t="str">
        <f>IF(ISBLANK('B1'!B78),"",'B1'!B78)</f>
        <v/>
      </c>
      <c r="C78" s="975" t="str">
        <f>IF(ISBLANK('B1'!C78),"",'B1'!C78)</f>
        <v/>
      </c>
      <c r="D78" s="263" t="str">
        <f>IF(ISBLANK('B1'!Q78),"",'B1'!Q78)</f>
        <v/>
      </c>
      <c r="E78" s="201"/>
      <c r="F78" s="202"/>
      <c r="G78" s="202"/>
      <c r="H78" s="202"/>
      <c r="I78" s="202"/>
      <c r="J78" s="202"/>
      <c r="K78" s="204"/>
      <c r="L78" s="478"/>
      <c r="M78" s="205"/>
      <c r="N78" s="203"/>
      <c r="O78" s="203"/>
      <c r="P78" s="203"/>
      <c r="Q78" s="203"/>
      <c r="R78" s="204"/>
      <c r="S78" s="202"/>
      <c r="T78" s="202"/>
      <c r="U78" s="202"/>
      <c r="V78" s="202"/>
      <c r="W78" s="205"/>
      <c r="Y78" s="156">
        <f t="shared" si="1"/>
        <v>0</v>
      </c>
      <c r="Z78" s="152">
        <f t="shared" si="2"/>
        <v>0</v>
      </c>
      <c r="AA78" s="152">
        <f t="shared" si="3"/>
        <v>0</v>
      </c>
      <c r="AB78" s="900">
        <f t="shared" si="4"/>
        <v>0</v>
      </c>
      <c r="AD78" s="156">
        <f t="shared" si="5"/>
        <v>0</v>
      </c>
      <c r="AE78" s="152">
        <f t="shared" si="6"/>
        <v>0</v>
      </c>
      <c r="AF78" s="152">
        <f t="shared" si="7"/>
        <v>0</v>
      </c>
      <c r="AG78" s="157">
        <f t="shared" si="8"/>
        <v>0</v>
      </c>
    </row>
    <row r="79" spans="1:33" x14ac:dyDescent="0.25">
      <c r="A79" s="147" t="str">
        <f>IF(ISBLANK('B1'!A79),"",'B1'!A79)</f>
        <v/>
      </c>
      <c r="B79" s="978" t="str">
        <f>IF(ISBLANK('B1'!B79),"",'B1'!B79)</f>
        <v/>
      </c>
      <c r="C79" s="975" t="str">
        <f>IF(ISBLANK('B1'!C79),"",'B1'!C79)</f>
        <v/>
      </c>
      <c r="D79" s="263" t="str">
        <f>IF(ISBLANK('B1'!Q79),"",'B1'!Q79)</f>
        <v/>
      </c>
      <c r="E79" s="201"/>
      <c r="F79" s="202"/>
      <c r="G79" s="202"/>
      <c r="H79" s="202"/>
      <c r="I79" s="202"/>
      <c r="J79" s="202"/>
      <c r="K79" s="204"/>
      <c r="L79" s="478"/>
      <c r="M79" s="205"/>
      <c r="N79" s="203"/>
      <c r="O79" s="203"/>
      <c r="P79" s="203"/>
      <c r="Q79" s="203"/>
      <c r="R79" s="204"/>
      <c r="S79" s="202"/>
      <c r="T79" s="202"/>
      <c r="U79" s="202"/>
      <c r="V79" s="202"/>
      <c r="W79" s="205"/>
      <c r="Y79" s="156">
        <f t="shared" si="1"/>
        <v>0</v>
      </c>
      <c r="Z79" s="152">
        <f t="shared" si="2"/>
        <v>0</v>
      </c>
      <c r="AA79" s="152">
        <f t="shared" si="3"/>
        <v>0</v>
      </c>
      <c r="AB79" s="900">
        <f t="shared" si="4"/>
        <v>0</v>
      </c>
      <c r="AD79" s="156">
        <f t="shared" si="5"/>
        <v>0</v>
      </c>
      <c r="AE79" s="152">
        <f t="shared" si="6"/>
        <v>0</v>
      </c>
      <c r="AF79" s="152">
        <f t="shared" si="7"/>
        <v>0</v>
      </c>
      <c r="AG79" s="157">
        <f t="shared" si="8"/>
        <v>0</v>
      </c>
    </row>
    <row r="80" spans="1:33" x14ac:dyDescent="0.25">
      <c r="A80" s="147" t="str">
        <f>IF(ISBLANK('B1'!A80),"",'B1'!A80)</f>
        <v/>
      </c>
      <c r="B80" s="978" t="str">
        <f>IF(ISBLANK('B1'!B80),"",'B1'!B80)</f>
        <v/>
      </c>
      <c r="C80" s="975" t="str">
        <f>IF(ISBLANK('B1'!C80),"",'B1'!C80)</f>
        <v/>
      </c>
      <c r="D80" s="263" t="str">
        <f>IF(ISBLANK('B1'!Q80),"",'B1'!Q80)</f>
        <v/>
      </c>
      <c r="E80" s="201"/>
      <c r="F80" s="202"/>
      <c r="G80" s="202"/>
      <c r="H80" s="202"/>
      <c r="I80" s="202"/>
      <c r="J80" s="202"/>
      <c r="K80" s="204"/>
      <c r="L80" s="478"/>
      <c r="M80" s="205"/>
      <c r="N80" s="203"/>
      <c r="O80" s="203"/>
      <c r="P80" s="203"/>
      <c r="Q80" s="203"/>
      <c r="R80" s="204"/>
      <c r="S80" s="202"/>
      <c r="T80" s="202"/>
      <c r="U80" s="202"/>
      <c r="V80" s="202"/>
      <c r="W80" s="205"/>
      <c r="Y80" s="156">
        <f t="shared" si="1"/>
        <v>0</v>
      </c>
      <c r="Z80" s="152">
        <f t="shared" si="2"/>
        <v>0</v>
      </c>
      <c r="AA80" s="152">
        <f t="shared" si="3"/>
        <v>0</v>
      </c>
      <c r="AB80" s="900">
        <f t="shared" si="4"/>
        <v>0</v>
      </c>
      <c r="AD80" s="156">
        <f t="shared" si="5"/>
        <v>0</v>
      </c>
      <c r="AE80" s="152">
        <f t="shared" si="6"/>
        <v>0</v>
      </c>
      <c r="AF80" s="152">
        <f t="shared" si="7"/>
        <v>0</v>
      </c>
      <c r="AG80" s="157">
        <f t="shared" si="8"/>
        <v>0</v>
      </c>
    </row>
    <row r="81" spans="1:33" x14ac:dyDescent="0.25">
      <c r="A81" s="147" t="str">
        <f>IF(ISBLANK('B1'!A81),"",'B1'!A81)</f>
        <v/>
      </c>
      <c r="B81" s="978" t="str">
        <f>IF(ISBLANK('B1'!B81),"",'B1'!B81)</f>
        <v/>
      </c>
      <c r="C81" s="975" t="str">
        <f>IF(ISBLANK('B1'!C81),"",'B1'!C81)</f>
        <v/>
      </c>
      <c r="D81" s="263" t="str">
        <f>IF(ISBLANK('B1'!Q81),"",'B1'!Q81)</f>
        <v/>
      </c>
      <c r="E81" s="201"/>
      <c r="F81" s="202"/>
      <c r="G81" s="202"/>
      <c r="H81" s="202"/>
      <c r="I81" s="202"/>
      <c r="J81" s="202"/>
      <c r="K81" s="204"/>
      <c r="L81" s="478"/>
      <c r="M81" s="205"/>
      <c r="N81" s="203"/>
      <c r="O81" s="203"/>
      <c r="P81" s="203"/>
      <c r="Q81" s="203"/>
      <c r="R81" s="204"/>
      <c r="S81" s="202"/>
      <c r="T81" s="202"/>
      <c r="U81" s="202"/>
      <c r="V81" s="202"/>
      <c r="W81" s="205"/>
      <c r="Y81" s="156">
        <f t="shared" si="1"/>
        <v>0</v>
      </c>
      <c r="Z81" s="152">
        <f t="shared" si="2"/>
        <v>0</v>
      </c>
      <c r="AA81" s="152">
        <f t="shared" si="3"/>
        <v>0</v>
      </c>
      <c r="AB81" s="900">
        <f t="shared" si="4"/>
        <v>0</v>
      </c>
      <c r="AD81" s="156">
        <f t="shared" si="5"/>
        <v>0</v>
      </c>
      <c r="AE81" s="152">
        <f t="shared" si="6"/>
        <v>0</v>
      </c>
      <c r="AF81" s="152">
        <f t="shared" si="7"/>
        <v>0</v>
      </c>
      <c r="AG81" s="157">
        <f t="shared" si="8"/>
        <v>0</v>
      </c>
    </row>
    <row r="82" spans="1:33" x14ac:dyDescent="0.25">
      <c r="A82" s="147" t="str">
        <f>IF(ISBLANK('B1'!A82),"",'B1'!A82)</f>
        <v/>
      </c>
      <c r="B82" s="978" t="str">
        <f>IF(ISBLANK('B1'!B82),"",'B1'!B82)</f>
        <v/>
      </c>
      <c r="C82" s="975" t="str">
        <f>IF(ISBLANK('B1'!C82),"",'B1'!C82)</f>
        <v/>
      </c>
      <c r="D82" s="263" t="str">
        <f>IF(ISBLANK('B1'!Q82),"",'B1'!Q82)</f>
        <v/>
      </c>
      <c r="E82" s="201"/>
      <c r="F82" s="202"/>
      <c r="G82" s="202"/>
      <c r="H82" s="202"/>
      <c r="I82" s="202"/>
      <c r="J82" s="202"/>
      <c r="K82" s="204"/>
      <c r="L82" s="478"/>
      <c r="M82" s="205"/>
      <c r="N82" s="203"/>
      <c r="O82" s="203"/>
      <c r="P82" s="203"/>
      <c r="Q82" s="203"/>
      <c r="R82" s="204"/>
      <c r="S82" s="202"/>
      <c r="T82" s="202"/>
      <c r="U82" s="202"/>
      <c r="V82" s="202"/>
      <c r="W82" s="205"/>
      <c r="Y82" s="156">
        <f t="shared" ref="Y82:Y145" si="9">SUM(E82:J82)</f>
        <v>0</v>
      </c>
      <c r="Z82" s="152">
        <f t="shared" ref="Z82:Z145" si="10">SUM(K82:M82)</f>
        <v>0</v>
      </c>
      <c r="AA82" s="152">
        <f t="shared" ref="AA82:AA145" si="11">SUM(N82:Q82)</f>
        <v>0</v>
      </c>
      <c r="AB82" s="900">
        <f t="shared" ref="AB82:AB145" si="12">SUM(R82:W82)</f>
        <v>0</v>
      </c>
      <c r="AD82" s="156">
        <f t="shared" ref="AD82:AD145" si="13">IF(D82="",Y82,D82-Y82)</f>
        <v>0</v>
      </c>
      <c r="AE82" s="152">
        <f t="shared" ref="AE82:AE145" si="14">IF(D82="",Z82,D82-Z82)</f>
        <v>0</v>
      </c>
      <c r="AF82" s="152">
        <f t="shared" ref="AF82:AF145" si="15">IF(D82="",AA82,D82-AA82)</f>
        <v>0</v>
      </c>
      <c r="AG82" s="157">
        <f t="shared" ref="AG82:AG145" si="16">IF(D82="",AB82,D82-AB82)</f>
        <v>0</v>
      </c>
    </row>
    <row r="83" spans="1:33" x14ac:dyDescent="0.25">
      <c r="A83" s="147" t="str">
        <f>IF(ISBLANK('B1'!A83),"",'B1'!A83)</f>
        <v/>
      </c>
      <c r="B83" s="978" t="str">
        <f>IF(ISBLANK('B1'!B83),"",'B1'!B83)</f>
        <v/>
      </c>
      <c r="C83" s="975" t="str">
        <f>IF(ISBLANK('B1'!C83),"",'B1'!C83)</f>
        <v/>
      </c>
      <c r="D83" s="263" t="str">
        <f>IF(ISBLANK('B1'!Q83),"",'B1'!Q83)</f>
        <v/>
      </c>
      <c r="E83" s="201"/>
      <c r="F83" s="202"/>
      <c r="G83" s="202"/>
      <c r="H83" s="202"/>
      <c r="I83" s="202"/>
      <c r="J83" s="202"/>
      <c r="K83" s="204"/>
      <c r="L83" s="478"/>
      <c r="M83" s="205"/>
      <c r="N83" s="203"/>
      <c r="O83" s="203"/>
      <c r="P83" s="203"/>
      <c r="Q83" s="203"/>
      <c r="R83" s="204"/>
      <c r="S83" s="202"/>
      <c r="T83" s="202"/>
      <c r="U83" s="202"/>
      <c r="V83" s="202"/>
      <c r="W83" s="205"/>
      <c r="Y83" s="156">
        <f t="shared" si="9"/>
        <v>0</v>
      </c>
      <c r="Z83" s="152">
        <f t="shared" si="10"/>
        <v>0</v>
      </c>
      <c r="AA83" s="152">
        <f t="shared" si="11"/>
        <v>0</v>
      </c>
      <c r="AB83" s="900">
        <f t="shared" si="12"/>
        <v>0</v>
      </c>
      <c r="AD83" s="156">
        <f t="shared" si="13"/>
        <v>0</v>
      </c>
      <c r="AE83" s="152">
        <f t="shared" si="14"/>
        <v>0</v>
      </c>
      <c r="AF83" s="152">
        <f t="shared" si="15"/>
        <v>0</v>
      </c>
      <c r="AG83" s="157">
        <f t="shared" si="16"/>
        <v>0</v>
      </c>
    </row>
    <row r="84" spans="1:33" x14ac:dyDescent="0.25">
      <c r="A84" s="147" t="str">
        <f>IF(ISBLANK('B1'!A84),"",'B1'!A84)</f>
        <v/>
      </c>
      <c r="B84" s="978" t="str">
        <f>IF(ISBLANK('B1'!B84),"",'B1'!B84)</f>
        <v/>
      </c>
      <c r="C84" s="975" t="str">
        <f>IF(ISBLANK('B1'!C84),"",'B1'!C84)</f>
        <v/>
      </c>
      <c r="D84" s="263" t="str">
        <f>IF(ISBLANK('B1'!Q84),"",'B1'!Q84)</f>
        <v/>
      </c>
      <c r="E84" s="201"/>
      <c r="F84" s="202"/>
      <c r="G84" s="202"/>
      <c r="H84" s="202"/>
      <c r="I84" s="202"/>
      <c r="J84" s="202"/>
      <c r="K84" s="204"/>
      <c r="L84" s="478"/>
      <c r="M84" s="205"/>
      <c r="N84" s="203"/>
      <c r="O84" s="203"/>
      <c r="P84" s="203"/>
      <c r="Q84" s="203"/>
      <c r="R84" s="204"/>
      <c r="S84" s="202"/>
      <c r="T84" s="202"/>
      <c r="U84" s="202"/>
      <c r="V84" s="202"/>
      <c r="W84" s="205"/>
      <c r="Y84" s="156">
        <f t="shared" si="9"/>
        <v>0</v>
      </c>
      <c r="Z84" s="152">
        <f t="shared" si="10"/>
        <v>0</v>
      </c>
      <c r="AA84" s="152">
        <f t="shared" si="11"/>
        <v>0</v>
      </c>
      <c r="AB84" s="900">
        <f t="shared" si="12"/>
        <v>0</v>
      </c>
      <c r="AD84" s="156">
        <f t="shared" si="13"/>
        <v>0</v>
      </c>
      <c r="AE84" s="152">
        <f t="shared" si="14"/>
        <v>0</v>
      </c>
      <c r="AF84" s="152">
        <f t="shared" si="15"/>
        <v>0</v>
      </c>
      <c r="AG84" s="157">
        <f t="shared" si="16"/>
        <v>0</v>
      </c>
    </row>
    <row r="85" spans="1:33" x14ac:dyDescent="0.25">
      <c r="A85" s="147" t="str">
        <f>IF(ISBLANK('B1'!A85),"",'B1'!A85)</f>
        <v/>
      </c>
      <c r="B85" s="978" t="str">
        <f>IF(ISBLANK('B1'!B85),"",'B1'!B85)</f>
        <v/>
      </c>
      <c r="C85" s="975" t="str">
        <f>IF(ISBLANK('B1'!C85),"",'B1'!C85)</f>
        <v/>
      </c>
      <c r="D85" s="263" t="str">
        <f>IF(ISBLANK('B1'!Q85),"",'B1'!Q85)</f>
        <v/>
      </c>
      <c r="E85" s="201"/>
      <c r="F85" s="202"/>
      <c r="G85" s="202"/>
      <c r="H85" s="202"/>
      <c r="I85" s="202"/>
      <c r="J85" s="202"/>
      <c r="K85" s="204"/>
      <c r="L85" s="478"/>
      <c r="M85" s="205"/>
      <c r="N85" s="203"/>
      <c r="O85" s="203"/>
      <c r="P85" s="203"/>
      <c r="Q85" s="203"/>
      <c r="R85" s="204"/>
      <c r="S85" s="202"/>
      <c r="T85" s="202"/>
      <c r="U85" s="202"/>
      <c r="V85" s="202"/>
      <c r="W85" s="205"/>
      <c r="Y85" s="156">
        <f t="shared" si="9"/>
        <v>0</v>
      </c>
      <c r="Z85" s="152">
        <f t="shared" si="10"/>
        <v>0</v>
      </c>
      <c r="AA85" s="152">
        <f t="shared" si="11"/>
        <v>0</v>
      </c>
      <c r="AB85" s="900">
        <f t="shared" si="12"/>
        <v>0</v>
      </c>
      <c r="AD85" s="156">
        <f t="shared" si="13"/>
        <v>0</v>
      </c>
      <c r="AE85" s="152">
        <f t="shared" si="14"/>
        <v>0</v>
      </c>
      <c r="AF85" s="152">
        <f t="shared" si="15"/>
        <v>0</v>
      </c>
      <c r="AG85" s="157">
        <f t="shared" si="16"/>
        <v>0</v>
      </c>
    </row>
    <row r="86" spans="1:33" x14ac:dyDescent="0.25">
      <c r="A86" s="147" t="str">
        <f>IF(ISBLANK('B1'!A86),"",'B1'!A86)</f>
        <v/>
      </c>
      <c r="B86" s="978" t="str">
        <f>IF(ISBLANK('B1'!B86),"",'B1'!B86)</f>
        <v/>
      </c>
      <c r="C86" s="975" t="str">
        <f>IF(ISBLANK('B1'!C86),"",'B1'!C86)</f>
        <v/>
      </c>
      <c r="D86" s="263" t="str">
        <f>IF(ISBLANK('B1'!Q86),"",'B1'!Q86)</f>
        <v/>
      </c>
      <c r="E86" s="201"/>
      <c r="F86" s="202"/>
      <c r="G86" s="202"/>
      <c r="H86" s="202"/>
      <c r="I86" s="202"/>
      <c r="J86" s="202"/>
      <c r="K86" s="204"/>
      <c r="L86" s="478"/>
      <c r="M86" s="205"/>
      <c r="N86" s="203"/>
      <c r="O86" s="203"/>
      <c r="P86" s="203"/>
      <c r="Q86" s="203"/>
      <c r="R86" s="204"/>
      <c r="S86" s="202"/>
      <c r="T86" s="202"/>
      <c r="U86" s="202"/>
      <c r="V86" s="202"/>
      <c r="W86" s="205"/>
      <c r="Y86" s="156">
        <f t="shared" si="9"/>
        <v>0</v>
      </c>
      <c r="Z86" s="152">
        <f t="shared" si="10"/>
        <v>0</v>
      </c>
      <c r="AA86" s="152">
        <f t="shared" si="11"/>
        <v>0</v>
      </c>
      <c r="AB86" s="900">
        <f t="shared" si="12"/>
        <v>0</v>
      </c>
      <c r="AD86" s="156">
        <f t="shared" si="13"/>
        <v>0</v>
      </c>
      <c r="AE86" s="152">
        <f t="shared" si="14"/>
        <v>0</v>
      </c>
      <c r="AF86" s="152">
        <f t="shared" si="15"/>
        <v>0</v>
      </c>
      <c r="AG86" s="157">
        <f t="shared" si="16"/>
        <v>0</v>
      </c>
    </row>
    <row r="87" spans="1:33" x14ac:dyDescent="0.25">
      <c r="A87" s="147" t="str">
        <f>IF(ISBLANK('B1'!A87),"",'B1'!A87)</f>
        <v/>
      </c>
      <c r="B87" s="978" t="str">
        <f>IF(ISBLANK('B1'!B87),"",'B1'!B87)</f>
        <v/>
      </c>
      <c r="C87" s="975" t="str">
        <f>IF(ISBLANK('B1'!C87),"",'B1'!C87)</f>
        <v/>
      </c>
      <c r="D87" s="263" t="str">
        <f>IF(ISBLANK('B1'!Q87),"",'B1'!Q87)</f>
        <v/>
      </c>
      <c r="E87" s="201"/>
      <c r="F87" s="202"/>
      <c r="G87" s="202"/>
      <c r="H87" s="202"/>
      <c r="I87" s="202"/>
      <c r="J87" s="202"/>
      <c r="K87" s="204"/>
      <c r="L87" s="478"/>
      <c r="M87" s="205"/>
      <c r="N87" s="203"/>
      <c r="O87" s="203"/>
      <c r="P87" s="203"/>
      <c r="Q87" s="203"/>
      <c r="R87" s="204"/>
      <c r="S87" s="202"/>
      <c r="T87" s="202"/>
      <c r="U87" s="202"/>
      <c r="V87" s="202"/>
      <c r="W87" s="205"/>
      <c r="Y87" s="156">
        <f t="shared" si="9"/>
        <v>0</v>
      </c>
      <c r="Z87" s="152">
        <f t="shared" si="10"/>
        <v>0</v>
      </c>
      <c r="AA87" s="152">
        <f t="shared" si="11"/>
        <v>0</v>
      </c>
      <c r="AB87" s="900">
        <f t="shared" si="12"/>
        <v>0</v>
      </c>
      <c r="AD87" s="156">
        <f t="shared" si="13"/>
        <v>0</v>
      </c>
      <c r="AE87" s="152">
        <f t="shared" si="14"/>
        <v>0</v>
      </c>
      <c r="AF87" s="152">
        <f t="shared" si="15"/>
        <v>0</v>
      </c>
      <c r="AG87" s="157">
        <f t="shared" si="16"/>
        <v>0</v>
      </c>
    </row>
    <row r="88" spans="1:33" x14ac:dyDescent="0.25">
      <c r="A88" s="147" t="str">
        <f>IF(ISBLANK('B1'!A88),"",'B1'!A88)</f>
        <v/>
      </c>
      <c r="B88" s="978" t="str">
        <f>IF(ISBLANK('B1'!B88),"",'B1'!B88)</f>
        <v/>
      </c>
      <c r="C88" s="975" t="str">
        <f>IF(ISBLANK('B1'!C88),"",'B1'!C88)</f>
        <v/>
      </c>
      <c r="D88" s="263" t="str">
        <f>IF(ISBLANK('B1'!Q88),"",'B1'!Q88)</f>
        <v/>
      </c>
      <c r="E88" s="201"/>
      <c r="F88" s="202"/>
      <c r="G88" s="202"/>
      <c r="H88" s="202"/>
      <c r="I88" s="202"/>
      <c r="J88" s="202"/>
      <c r="K88" s="204"/>
      <c r="L88" s="478"/>
      <c r="M88" s="205"/>
      <c r="N88" s="203"/>
      <c r="O88" s="203"/>
      <c r="P88" s="203"/>
      <c r="Q88" s="203"/>
      <c r="R88" s="204"/>
      <c r="S88" s="202"/>
      <c r="T88" s="202"/>
      <c r="U88" s="202"/>
      <c r="V88" s="202"/>
      <c r="W88" s="205"/>
      <c r="Y88" s="156">
        <f t="shared" si="9"/>
        <v>0</v>
      </c>
      <c r="Z88" s="152">
        <f t="shared" si="10"/>
        <v>0</v>
      </c>
      <c r="AA88" s="152">
        <f t="shared" si="11"/>
        <v>0</v>
      </c>
      <c r="AB88" s="900">
        <f t="shared" si="12"/>
        <v>0</v>
      </c>
      <c r="AD88" s="156">
        <f t="shared" si="13"/>
        <v>0</v>
      </c>
      <c r="AE88" s="152">
        <f t="shared" si="14"/>
        <v>0</v>
      </c>
      <c r="AF88" s="152">
        <f t="shared" si="15"/>
        <v>0</v>
      </c>
      <c r="AG88" s="157">
        <f t="shared" si="16"/>
        <v>0</v>
      </c>
    </row>
    <row r="89" spans="1:33" x14ac:dyDescent="0.25">
      <c r="A89" s="147" t="str">
        <f>IF(ISBLANK('B1'!A89),"",'B1'!A89)</f>
        <v/>
      </c>
      <c r="B89" s="978" t="str">
        <f>IF(ISBLANK('B1'!B89),"",'B1'!B89)</f>
        <v/>
      </c>
      <c r="C89" s="975" t="str">
        <f>IF(ISBLANK('B1'!C89),"",'B1'!C89)</f>
        <v/>
      </c>
      <c r="D89" s="263" t="str">
        <f>IF(ISBLANK('B1'!Q89),"",'B1'!Q89)</f>
        <v/>
      </c>
      <c r="E89" s="201"/>
      <c r="F89" s="202"/>
      <c r="G89" s="202"/>
      <c r="H89" s="202"/>
      <c r="I89" s="202"/>
      <c r="J89" s="202"/>
      <c r="K89" s="204"/>
      <c r="L89" s="478"/>
      <c r="M89" s="205"/>
      <c r="N89" s="203"/>
      <c r="O89" s="203"/>
      <c r="P89" s="203"/>
      <c r="Q89" s="203"/>
      <c r="R89" s="204"/>
      <c r="S89" s="202"/>
      <c r="T89" s="202"/>
      <c r="U89" s="202"/>
      <c r="V89" s="202"/>
      <c r="W89" s="205"/>
      <c r="Y89" s="156">
        <f t="shared" si="9"/>
        <v>0</v>
      </c>
      <c r="Z89" s="152">
        <f t="shared" si="10"/>
        <v>0</v>
      </c>
      <c r="AA89" s="152">
        <f t="shared" si="11"/>
        <v>0</v>
      </c>
      <c r="AB89" s="900">
        <f t="shared" si="12"/>
        <v>0</v>
      </c>
      <c r="AD89" s="156">
        <f t="shared" si="13"/>
        <v>0</v>
      </c>
      <c r="AE89" s="152">
        <f t="shared" si="14"/>
        <v>0</v>
      </c>
      <c r="AF89" s="152">
        <f t="shared" si="15"/>
        <v>0</v>
      </c>
      <c r="AG89" s="157">
        <f t="shared" si="16"/>
        <v>0</v>
      </c>
    </row>
    <row r="90" spans="1:33" x14ac:dyDescent="0.25">
      <c r="A90" s="147" t="str">
        <f>IF(ISBLANK('B1'!A90),"",'B1'!A90)</f>
        <v/>
      </c>
      <c r="B90" s="978" t="str">
        <f>IF(ISBLANK('B1'!B90),"",'B1'!B90)</f>
        <v/>
      </c>
      <c r="C90" s="975" t="str">
        <f>IF(ISBLANK('B1'!C90),"",'B1'!C90)</f>
        <v/>
      </c>
      <c r="D90" s="263" t="str">
        <f>IF(ISBLANK('B1'!Q90),"",'B1'!Q90)</f>
        <v/>
      </c>
      <c r="E90" s="201"/>
      <c r="F90" s="202"/>
      <c r="G90" s="202"/>
      <c r="H90" s="202"/>
      <c r="I90" s="202"/>
      <c r="J90" s="202"/>
      <c r="K90" s="204"/>
      <c r="L90" s="478"/>
      <c r="M90" s="205"/>
      <c r="N90" s="203"/>
      <c r="O90" s="203"/>
      <c r="P90" s="203"/>
      <c r="Q90" s="203"/>
      <c r="R90" s="204"/>
      <c r="S90" s="202"/>
      <c r="T90" s="202"/>
      <c r="U90" s="202"/>
      <c r="V90" s="202"/>
      <c r="W90" s="205"/>
      <c r="Y90" s="156">
        <f t="shared" si="9"/>
        <v>0</v>
      </c>
      <c r="Z90" s="152">
        <f t="shared" si="10"/>
        <v>0</v>
      </c>
      <c r="AA90" s="152">
        <f t="shared" si="11"/>
        <v>0</v>
      </c>
      <c r="AB90" s="900">
        <f t="shared" si="12"/>
        <v>0</v>
      </c>
      <c r="AD90" s="156">
        <f t="shared" si="13"/>
        <v>0</v>
      </c>
      <c r="AE90" s="152">
        <f t="shared" si="14"/>
        <v>0</v>
      </c>
      <c r="AF90" s="152">
        <f t="shared" si="15"/>
        <v>0</v>
      </c>
      <c r="AG90" s="157">
        <f t="shared" si="16"/>
        <v>0</v>
      </c>
    </row>
    <row r="91" spans="1:33" x14ac:dyDescent="0.25">
      <c r="A91" s="147" t="str">
        <f>IF(ISBLANK('B1'!A91),"",'B1'!A91)</f>
        <v/>
      </c>
      <c r="B91" s="978" t="str">
        <f>IF(ISBLANK('B1'!B91),"",'B1'!B91)</f>
        <v/>
      </c>
      <c r="C91" s="975" t="str">
        <f>IF(ISBLANK('B1'!C91),"",'B1'!C91)</f>
        <v/>
      </c>
      <c r="D91" s="263" t="str">
        <f>IF(ISBLANK('B1'!Q91),"",'B1'!Q91)</f>
        <v/>
      </c>
      <c r="E91" s="201"/>
      <c r="F91" s="202"/>
      <c r="G91" s="202"/>
      <c r="H91" s="202"/>
      <c r="I91" s="202"/>
      <c r="J91" s="202"/>
      <c r="K91" s="204"/>
      <c r="L91" s="478"/>
      <c r="M91" s="205"/>
      <c r="N91" s="203"/>
      <c r="O91" s="203"/>
      <c r="P91" s="203"/>
      <c r="Q91" s="203"/>
      <c r="R91" s="204"/>
      <c r="S91" s="202"/>
      <c r="T91" s="202"/>
      <c r="U91" s="202"/>
      <c r="V91" s="202"/>
      <c r="W91" s="205"/>
      <c r="Y91" s="156">
        <f t="shared" si="9"/>
        <v>0</v>
      </c>
      <c r="Z91" s="152">
        <f t="shared" si="10"/>
        <v>0</v>
      </c>
      <c r="AA91" s="152">
        <f t="shared" si="11"/>
        <v>0</v>
      </c>
      <c r="AB91" s="900">
        <f t="shared" si="12"/>
        <v>0</v>
      </c>
      <c r="AD91" s="156">
        <f t="shared" si="13"/>
        <v>0</v>
      </c>
      <c r="AE91" s="152">
        <f t="shared" si="14"/>
        <v>0</v>
      </c>
      <c r="AF91" s="152">
        <f t="shared" si="15"/>
        <v>0</v>
      </c>
      <c r="AG91" s="157">
        <f t="shared" si="16"/>
        <v>0</v>
      </c>
    </row>
    <row r="92" spans="1:33" x14ac:dyDescent="0.25">
      <c r="A92" s="147" t="str">
        <f>IF(ISBLANK('B1'!A92),"",'B1'!A92)</f>
        <v/>
      </c>
      <c r="B92" s="978" t="str">
        <f>IF(ISBLANK('B1'!B92),"",'B1'!B92)</f>
        <v/>
      </c>
      <c r="C92" s="975" t="str">
        <f>IF(ISBLANK('B1'!C92),"",'B1'!C92)</f>
        <v/>
      </c>
      <c r="D92" s="263" t="str">
        <f>IF(ISBLANK('B1'!Q92),"",'B1'!Q92)</f>
        <v/>
      </c>
      <c r="E92" s="201"/>
      <c r="F92" s="202"/>
      <c r="G92" s="202"/>
      <c r="H92" s="202"/>
      <c r="I92" s="202"/>
      <c r="J92" s="202"/>
      <c r="K92" s="204"/>
      <c r="L92" s="478"/>
      <c r="M92" s="205"/>
      <c r="N92" s="203"/>
      <c r="O92" s="203"/>
      <c r="P92" s="203"/>
      <c r="Q92" s="203"/>
      <c r="R92" s="204"/>
      <c r="S92" s="202"/>
      <c r="T92" s="202"/>
      <c r="U92" s="202"/>
      <c r="V92" s="202"/>
      <c r="W92" s="205"/>
      <c r="Y92" s="156">
        <f t="shared" si="9"/>
        <v>0</v>
      </c>
      <c r="Z92" s="152">
        <f t="shared" si="10"/>
        <v>0</v>
      </c>
      <c r="AA92" s="152">
        <f t="shared" si="11"/>
        <v>0</v>
      </c>
      <c r="AB92" s="900">
        <f t="shared" si="12"/>
        <v>0</v>
      </c>
      <c r="AD92" s="156">
        <f t="shared" si="13"/>
        <v>0</v>
      </c>
      <c r="AE92" s="152">
        <f t="shared" si="14"/>
        <v>0</v>
      </c>
      <c r="AF92" s="152">
        <f t="shared" si="15"/>
        <v>0</v>
      </c>
      <c r="AG92" s="157">
        <f t="shared" si="16"/>
        <v>0</v>
      </c>
    </row>
    <row r="93" spans="1:33" x14ac:dyDescent="0.25">
      <c r="A93" s="147" t="str">
        <f>IF(ISBLANK('B1'!A93),"",'B1'!A93)</f>
        <v/>
      </c>
      <c r="B93" s="978" t="str">
        <f>IF(ISBLANK('B1'!B93),"",'B1'!B93)</f>
        <v/>
      </c>
      <c r="C93" s="975" t="str">
        <f>IF(ISBLANK('B1'!C93),"",'B1'!C93)</f>
        <v/>
      </c>
      <c r="D93" s="263" t="str">
        <f>IF(ISBLANK('B1'!Q93),"",'B1'!Q93)</f>
        <v/>
      </c>
      <c r="E93" s="201"/>
      <c r="F93" s="202"/>
      <c r="G93" s="202"/>
      <c r="H93" s="202"/>
      <c r="I93" s="202"/>
      <c r="J93" s="202"/>
      <c r="K93" s="204"/>
      <c r="L93" s="478"/>
      <c r="M93" s="205"/>
      <c r="N93" s="203"/>
      <c r="O93" s="203"/>
      <c r="P93" s="203"/>
      <c r="Q93" s="203"/>
      <c r="R93" s="204"/>
      <c r="S93" s="202"/>
      <c r="T93" s="202"/>
      <c r="U93" s="202"/>
      <c r="V93" s="202"/>
      <c r="W93" s="205"/>
      <c r="Y93" s="156">
        <f t="shared" si="9"/>
        <v>0</v>
      </c>
      <c r="Z93" s="152">
        <f t="shared" si="10"/>
        <v>0</v>
      </c>
      <c r="AA93" s="152">
        <f t="shared" si="11"/>
        <v>0</v>
      </c>
      <c r="AB93" s="900">
        <f t="shared" si="12"/>
        <v>0</v>
      </c>
      <c r="AD93" s="156">
        <f t="shared" si="13"/>
        <v>0</v>
      </c>
      <c r="AE93" s="152">
        <f t="shared" si="14"/>
        <v>0</v>
      </c>
      <c r="AF93" s="152">
        <f t="shared" si="15"/>
        <v>0</v>
      </c>
      <c r="AG93" s="157">
        <f t="shared" si="16"/>
        <v>0</v>
      </c>
    </row>
    <row r="94" spans="1:33" x14ac:dyDescent="0.25">
      <c r="A94" s="147" t="str">
        <f>IF(ISBLANK('B1'!A94),"",'B1'!A94)</f>
        <v/>
      </c>
      <c r="B94" s="978" t="str">
        <f>IF(ISBLANK('B1'!B94),"",'B1'!B94)</f>
        <v/>
      </c>
      <c r="C94" s="975" t="str">
        <f>IF(ISBLANK('B1'!C94),"",'B1'!C94)</f>
        <v/>
      </c>
      <c r="D94" s="263" t="str">
        <f>IF(ISBLANK('B1'!Q94),"",'B1'!Q94)</f>
        <v/>
      </c>
      <c r="E94" s="201"/>
      <c r="F94" s="202"/>
      <c r="G94" s="202"/>
      <c r="H94" s="202"/>
      <c r="I94" s="202"/>
      <c r="J94" s="202"/>
      <c r="K94" s="204"/>
      <c r="L94" s="478"/>
      <c r="M94" s="205"/>
      <c r="N94" s="203"/>
      <c r="O94" s="203"/>
      <c r="P94" s="203"/>
      <c r="Q94" s="203"/>
      <c r="R94" s="204"/>
      <c r="S94" s="202"/>
      <c r="T94" s="202"/>
      <c r="U94" s="202"/>
      <c r="V94" s="202"/>
      <c r="W94" s="205"/>
      <c r="Y94" s="156">
        <f t="shared" si="9"/>
        <v>0</v>
      </c>
      <c r="Z94" s="152">
        <f t="shared" si="10"/>
        <v>0</v>
      </c>
      <c r="AA94" s="152">
        <f t="shared" si="11"/>
        <v>0</v>
      </c>
      <c r="AB94" s="900">
        <f t="shared" si="12"/>
        <v>0</v>
      </c>
      <c r="AD94" s="156">
        <f t="shared" si="13"/>
        <v>0</v>
      </c>
      <c r="AE94" s="152">
        <f t="shared" si="14"/>
        <v>0</v>
      </c>
      <c r="AF94" s="152">
        <f t="shared" si="15"/>
        <v>0</v>
      </c>
      <c r="AG94" s="157">
        <f t="shared" si="16"/>
        <v>0</v>
      </c>
    </row>
    <row r="95" spans="1:33" x14ac:dyDescent="0.25">
      <c r="A95" s="147" t="str">
        <f>IF(ISBLANK('B1'!A95),"",'B1'!A95)</f>
        <v/>
      </c>
      <c r="B95" s="978" t="str">
        <f>IF(ISBLANK('B1'!B95),"",'B1'!B95)</f>
        <v/>
      </c>
      <c r="C95" s="975" t="str">
        <f>IF(ISBLANK('B1'!C95),"",'B1'!C95)</f>
        <v/>
      </c>
      <c r="D95" s="263" t="str">
        <f>IF(ISBLANK('B1'!Q95),"",'B1'!Q95)</f>
        <v/>
      </c>
      <c r="E95" s="201"/>
      <c r="F95" s="202"/>
      <c r="G95" s="202"/>
      <c r="H95" s="202"/>
      <c r="I95" s="202"/>
      <c r="J95" s="202"/>
      <c r="K95" s="204"/>
      <c r="L95" s="478"/>
      <c r="M95" s="205"/>
      <c r="N95" s="203"/>
      <c r="O95" s="203"/>
      <c r="P95" s="203"/>
      <c r="Q95" s="203"/>
      <c r="R95" s="204"/>
      <c r="S95" s="202"/>
      <c r="T95" s="202"/>
      <c r="U95" s="202"/>
      <c r="V95" s="202"/>
      <c r="W95" s="205"/>
      <c r="Y95" s="156">
        <f t="shared" si="9"/>
        <v>0</v>
      </c>
      <c r="Z95" s="152">
        <f t="shared" si="10"/>
        <v>0</v>
      </c>
      <c r="AA95" s="152">
        <f t="shared" si="11"/>
        <v>0</v>
      </c>
      <c r="AB95" s="900">
        <f t="shared" si="12"/>
        <v>0</v>
      </c>
      <c r="AD95" s="156">
        <f t="shared" si="13"/>
        <v>0</v>
      </c>
      <c r="AE95" s="152">
        <f t="shared" si="14"/>
        <v>0</v>
      </c>
      <c r="AF95" s="152">
        <f t="shared" si="15"/>
        <v>0</v>
      </c>
      <c r="AG95" s="157">
        <f t="shared" si="16"/>
        <v>0</v>
      </c>
    </row>
    <row r="96" spans="1:33" x14ac:dyDescent="0.25">
      <c r="A96" s="147" t="str">
        <f>IF(ISBLANK('B1'!A96),"",'B1'!A96)</f>
        <v/>
      </c>
      <c r="B96" s="978" t="str">
        <f>IF(ISBLANK('B1'!B96),"",'B1'!B96)</f>
        <v/>
      </c>
      <c r="C96" s="975" t="str">
        <f>IF(ISBLANK('B1'!C96),"",'B1'!C96)</f>
        <v/>
      </c>
      <c r="D96" s="263" t="str">
        <f>IF(ISBLANK('B1'!Q96),"",'B1'!Q96)</f>
        <v/>
      </c>
      <c r="E96" s="201"/>
      <c r="F96" s="202"/>
      <c r="G96" s="202"/>
      <c r="H96" s="202"/>
      <c r="I96" s="202"/>
      <c r="J96" s="202"/>
      <c r="K96" s="204"/>
      <c r="L96" s="478"/>
      <c r="M96" s="205"/>
      <c r="N96" s="203"/>
      <c r="O96" s="203"/>
      <c r="P96" s="203"/>
      <c r="Q96" s="203"/>
      <c r="R96" s="204"/>
      <c r="S96" s="202"/>
      <c r="T96" s="202"/>
      <c r="U96" s="202"/>
      <c r="V96" s="202"/>
      <c r="W96" s="205"/>
      <c r="Y96" s="156">
        <f t="shared" si="9"/>
        <v>0</v>
      </c>
      <c r="Z96" s="152">
        <f t="shared" si="10"/>
        <v>0</v>
      </c>
      <c r="AA96" s="152">
        <f t="shared" si="11"/>
        <v>0</v>
      </c>
      <c r="AB96" s="900">
        <f t="shared" si="12"/>
        <v>0</v>
      </c>
      <c r="AD96" s="156">
        <f t="shared" si="13"/>
        <v>0</v>
      </c>
      <c r="AE96" s="152">
        <f t="shared" si="14"/>
        <v>0</v>
      </c>
      <c r="AF96" s="152">
        <f t="shared" si="15"/>
        <v>0</v>
      </c>
      <c r="AG96" s="157">
        <f t="shared" si="16"/>
        <v>0</v>
      </c>
    </row>
    <row r="97" spans="1:33" x14ac:dyDescent="0.25">
      <c r="A97" s="147" t="str">
        <f>IF(ISBLANK('B1'!A97),"",'B1'!A97)</f>
        <v/>
      </c>
      <c r="B97" s="978" t="str">
        <f>IF(ISBLANK('B1'!B97),"",'B1'!B97)</f>
        <v/>
      </c>
      <c r="C97" s="975" t="str">
        <f>IF(ISBLANK('B1'!C97),"",'B1'!C97)</f>
        <v/>
      </c>
      <c r="D97" s="263" t="str">
        <f>IF(ISBLANK('B1'!Q97),"",'B1'!Q97)</f>
        <v/>
      </c>
      <c r="E97" s="201"/>
      <c r="F97" s="202"/>
      <c r="G97" s="202"/>
      <c r="H97" s="202"/>
      <c r="I97" s="202"/>
      <c r="J97" s="202"/>
      <c r="K97" s="204"/>
      <c r="L97" s="478"/>
      <c r="M97" s="205"/>
      <c r="N97" s="203"/>
      <c r="O97" s="203"/>
      <c r="P97" s="203"/>
      <c r="Q97" s="203"/>
      <c r="R97" s="204"/>
      <c r="S97" s="202"/>
      <c r="T97" s="202"/>
      <c r="U97" s="202"/>
      <c r="V97" s="202"/>
      <c r="W97" s="205"/>
      <c r="Y97" s="156">
        <f t="shared" si="9"/>
        <v>0</v>
      </c>
      <c r="Z97" s="152">
        <f t="shared" si="10"/>
        <v>0</v>
      </c>
      <c r="AA97" s="152">
        <f t="shared" si="11"/>
        <v>0</v>
      </c>
      <c r="AB97" s="900">
        <f t="shared" si="12"/>
        <v>0</v>
      </c>
      <c r="AD97" s="156">
        <f t="shared" si="13"/>
        <v>0</v>
      </c>
      <c r="AE97" s="152">
        <f t="shared" si="14"/>
        <v>0</v>
      </c>
      <c r="AF97" s="152">
        <f t="shared" si="15"/>
        <v>0</v>
      </c>
      <c r="AG97" s="157">
        <f t="shared" si="16"/>
        <v>0</v>
      </c>
    </row>
    <row r="98" spans="1:33" x14ac:dyDescent="0.25">
      <c r="A98" s="147" t="str">
        <f>IF(ISBLANK('B1'!A98),"",'B1'!A98)</f>
        <v/>
      </c>
      <c r="B98" s="978" t="str">
        <f>IF(ISBLANK('B1'!B98),"",'B1'!B98)</f>
        <v/>
      </c>
      <c r="C98" s="975" t="str">
        <f>IF(ISBLANK('B1'!C98),"",'B1'!C98)</f>
        <v/>
      </c>
      <c r="D98" s="263" t="str">
        <f>IF(ISBLANK('B1'!Q98),"",'B1'!Q98)</f>
        <v/>
      </c>
      <c r="E98" s="201"/>
      <c r="F98" s="202"/>
      <c r="G98" s="202"/>
      <c r="H98" s="202"/>
      <c r="I98" s="202"/>
      <c r="J98" s="202"/>
      <c r="K98" s="204"/>
      <c r="L98" s="478"/>
      <c r="M98" s="205"/>
      <c r="N98" s="203"/>
      <c r="O98" s="203"/>
      <c r="P98" s="203"/>
      <c r="Q98" s="203"/>
      <c r="R98" s="204"/>
      <c r="S98" s="202"/>
      <c r="T98" s="202"/>
      <c r="U98" s="202"/>
      <c r="V98" s="202"/>
      <c r="W98" s="205"/>
      <c r="Y98" s="156">
        <f t="shared" si="9"/>
        <v>0</v>
      </c>
      <c r="Z98" s="152">
        <f t="shared" si="10"/>
        <v>0</v>
      </c>
      <c r="AA98" s="152">
        <f t="shared" si="11"/>
        <v>0</v>
      </c>
      <c r="AB98" s="900">
        <f t="shared" si="12"/>
        <v>0</v>
      </c>
      <c r="AD98" s="156">
        <f t="shared" si="13"/>
        <v>0</v>
      </c>
      <c r="AE98" s="152">
        <f t="shared" si="14"/>
        <v>0</v>
      </c>
      <c r="AF98" s="152">
        <f t="shared" si="15"/>
        <v>0</v>
      </c>
      <c r="AG98" s="157">
        <f t="shared" si="16"/>
        <v>0</v>
      </c>
    </row>
    <row r="99" spans="1:33" x14ac:dyDescent="0.25">
      <c r="A99" s="147" t="str">
        <f>IF(ISBLANK('B1'!A99),"",'B1'!A99)</f>
        <v/>
      </c>
      <c r="B99" s="978" t="str">
        <f>IF(ISBLANK('B1'!B99),"",'B1'!B99)</f>
        <v/>
      </c>
      <c r="C99" s="975" t="str">
        <f>IF(ISBLANK('B1'!C99),"",'B1'!C99)</f>
        <v/>
      </c>
      <c r="D99" s="263" t="str">
        <f>IF(ISBLANK('B1'!Q99),"",'B1'!Q99)</f>
        <v/>
      </c>
      <c r="E99" s="201"/>
      <c r="F99" s="202"/>
      <c r="G99" s="202"/>
      <c r="H99" s="202"/>
      <c r="I99" s="202"/>
      <c r="J99" s="202"/>
      <c r="K99" s="204"/>
      <c r="L99" s="478"/>
      <c r="M99" s="205"/>
      <c r="N99" s="203"/>
      <c r="O99" s="203"/>
      <c r="P99" s="203"/>
      <c r="Q99" s="203"/>
      <c r="R99" s="204"/>
      <c r="S99" s="202"/>
      <c r="T99" s="202"/>
      <c r="U99" s="202"/>
      <c r="V99" s="202"/>
      <c r="W99" s="205"/>
      <c r="Y99" s="156">
        <f t="shared" si="9"/>
        <v>0</v>
      </c>
      <c r="Z99" s="152">
        <f t="shared" si="10"/>
        <v>0</v>
      </c>
      <c r="AA99" s="152">
        <f t="shared" si="11"/>
        <v>0</v>
      </c>
      <c r="AB99" s="900">
        <f t="shared" si="12"/>
        <v>0</v>
      </c>
      <c r="AD99" s="156">
        <f t="shared" si="13"/>
        <v>0</v>
      </c>
      <c r="AE99" s="152">
        <f t="shared" si="14"/>
        <v>0</v>
      </c>
      <c r="AF99" s="152">
        <f t="shared" si="15"/>
        <v>0</v>
      </c>
      <c r="AG99" s="157">
        <f t="shared" si="16"/>
        <v>0</v>
      </c>
    </row>
    <row r="100" spans="1:33" x14ac:dyDescent="0.25">
      <c r="A100" s="147" t="str">
        <f>IF(ISBLANK('B1'!A100),"",'B1'!A100)</f>
        <v/>
      </c>
      <c r="B100" s="978" t="str">
        <f>IF(ISBLANK('B1'!B100),"",'B1'!B100)</f>
        <v/>
      </c>
      <c r="C100" s="975" t="str">
        <f>IF(ISBLANK('B1'!C100),"",'B1'!C100)</f>
        <v/>
      </c>
      <c r="D100" s="263" t="str">
        <f>IF(ISBLANK('B1'!Q100),"",'B1'!Q100)</f>
        <v/>
      </c>
      <c r="E100" s="201"/>
      <c r="F100" s="202"/>
      <c r="G100" s="202"/>
      <c r="H100" s="202"/>
      <c r="I100" s="202"/>
      <c r="J100" s="202"/>
      <c r="K100" s="204"/>
      <c r="L100" s="478"/>
      <c r="M100" s="205"/>
      <c r="N100" s="203"/>
      <c r="O100" s="203"/>
      <c r="P100" s="203"/>
      <c r="Q100" s="203"/>
      <c r="R100" s="204"/>
      <c r="S100" s="202"/>
      <c r="T100" s="202"/>
      <c r="U100" s="202"/>
      <c r="V100" s="202"/>
      <c r="W100" s="205"/>
      <c r="Y100" s="156">
        <f t="shared" si="9"/>
        <v>0</v>
      </c>
      <c r="Z100" s="152">
        <f t="shared" si="10"/>
        <v>0</v>
      </c>
      <c r="AA100" s="152">
        <f t="shared" si="11"/>
        <v>0</v>
      </c>
      <c r="AB100" s="900">
        <f t="shared" si="12"/>
        <v>0</v>
      </c>
      <c r="AD100" s="156">
        <f t="shared" si="13"/>
        <v>0</v>
      </c>
      <c r="AE100" s="152">
        <f t="shared" si="14"/>
        <v>0</v>
      </c>
      <c r="AF100" s="152">
        <f t="shared" si="15"/>
        <v>0</v>
      </c>
      <c r="AG100" s="157">
        <f t="shared" si="16"/>
        <v>0</v>
      </c>
    </row>
    <row r="101" spans="1:33" x14ac:dyDescent="0.25">
      <c r="A101" s="147" t="str">
        <f>IF(ISBLANK('B1'!A101),"",'B1'!A101)</f>
        <v/>
      </c>
      <c r="B101" s="978" t="str">
        <f>IF(ISBLANK('B1'!B101),"",'B1'!B101)</f>
        <v/>
      </c>
      <c r="C101" s="975" t="str">
        <f>IF(ISBLANK('B1'!C101),"",'B1'!C101)</f>
        <v/>
      </c>
      <c r="D101" s="263" t="str">
        <f>IF(ISBLANK('B1'!Q101),"",'B1'!Q101)</f>
        <v/>
      </c>
      <c r="E101" s="201"/>
      <c r="F101" s="202"/>
      <c r="G101" s="202"/>
      <c r="H101" s="202"/>
      <c r="I101" s="202"/>
      <c r="J101" s="202"/>
      <c r="K101" s="204"/>
      <c r="L101" s="478"/>
      <c r="M101" s="205"/>
      <c r="N101" s="203"/>
      <c r="O101" s="203"/>
      <c r="P101" s="203"/>
      <c r="Q101" s="203"/>
      <c r="R101" s="204"/>
      <c r="S101" s="202"/>
      <c r="T101" s="202"/>
      <c r="U101" s="202"/>
      <c r="V101" s="202"/>
      <c r="W101" s="205"/>
      <c r="Y101" s="156">
        <f t="shared" si="9"/>
        <v>0</v>
      </c>
      <c r="Z101" s="152">
        <f t="shared" si="10"/>
        <v>0</v>
      </c>
      <c r="AA101" s="152">
        <f t="shared" si="11"/>
        <v>0</v>
      </c>
      <c r="AB101" s="900">
        <f t="shared" si="12"/>
        <v>0</v>
      </c>
      <c r="AD101" s="156">
        <f t="shared" si="13"/>
        <v>0</v>
      </c>
      <c r="AE101" s="152">
        <f t="shared" si="14"/>
        <v>0</v>
      </c>
      <c r="AF101" s="152">
        <f t="shared" si="15"/>
        <v>0</v>
      </c>
      <c r="AG101" s="157">
        <f t="shared" si="16"/>
        <v>0</v>
      </c>
    </row>
    <row r="102" spans="1:33" x14ac:dyDescent="0.25">
      <c r="A102" s="147" t="str">
        <f>IF(ISBLANK('B1'!A102),"",'B1'!A102)</f>
        <v/>
      </c>
      <c r="B102" s="978" t="str">
        <f>IF(ISBLANK('B1'!B102),"",'B1'!B102)</f>
        <v/>
      </c>
      <c r="C102" s="975" t="str">
        <f>IF(ISBLANK('B1'!C102),"",'B1'!C102)</f>
        <v/>
      </c>
      <c r="D102" s="263" t="str">
        <f>IF(ISBLANK('B1'!Q102),"",'B1'!Q102)</f>
        <v/>
      </c>
      <c r="E102" s="201"/>
      <c r="F102" s="202"/>
      <c r="G102" s="202"/>
      <c r="H102" s="202"/>
      <c r="I102" s="202"/>
      <c r="J102" s="202"/>
      <c r="K102" s="204"/>
      <c r="L102" s="478"/>
      <c r="M102" s="205"/>
      <c r="N102" s="203"/>
      <c r="O102" s="203"/>
      <c r="P102" s="203"/>
      <c r="Q102" s="203"/>
      <c r="R102" s="204"/>
      <c r="S102" s="202"/>
      <c r="T102" s="202"/>
      <c r="U102" s="202"/>
      <c r="V102" s="202"/>
      <c r="W102" s="205"/>
      <c r="Y102" s="156">
        <f t="shared" si="9"/>
        <v>0</v>
      </c>
      <c r="Z102" s="152">
        <f t="shared" si="10"/>
        <v>0</v>
      </c>
      <c r="AA102" s="152">
        <f t="shared" si="11"/>
        <v>0</v>
      </c>
      <c r="AB102" s="900">
        <f t="shared" si="12"/>
        <v>0</v>
      </c>
      <c r="AD102" s="156">
        <f t="shared" si="13"/>
        <v>0</v>
      </c>
      <c r="AE102" s="152">
        <f t="shared" si="14"/>
        <v>0</v>
      </c>
      <c r="AF102" s="152">
        <f t="shared" si="15"/>
        <v>0</v>
      </c>
      <c r="AG102" s="157">
        <f t="shared" si="16"/>
        <v>0</v>
      </c>
    </row>
    <row r="103" spans="1:33" x14ac:dyDescent="0.25">
      <c r="A103" s="147" t="str">
        <f>IF(ISBLANK('B1'!A103),"",'B1'!A103)</f>
        <v/>
      </c>
      <c r="B103" s="978" t="str">
        <f>IF(ISBLANK('B1'!B103),"",'B1'!B103)</f>
        <v/>
      </c>
      <c r="C103" s="975" t="str">
        <f>IF(ISBLANK('B1'!C103),"",'B1'!C103)</f>
        <v/>
      </c>
      <c r="D103" s="263" t="str">
        <f>IF(ISBLANK('B1'!Q103),"",'B1'!Q103)</f>
        <v/>
      </c>
      <c r="E103" s="201"/>
      <c r="F103" s="202"/>
      <c r="G103" s="202"/>
      <c r="H103" s="202"/>
      <c r="I103" s="202"/>
      <c r="J103" s="202"/>
      <c r="K103" s="204"/>
      <c r="L103" s="478"/>
      <c r="M103" s="205"/>
      <c r="N103" s="203"/>
      <c r="O103" s="203"/>
      <c r="P103" s="203"/>
      <c r="Q103" s="203"/>
      <c r="R103" s="204"/>
      <c r="S103" s="202"/>
      <c r="T103" s="202"/>
      <c r="U103" s="202"/>
      <c r="V103" s="202"/>
      <c r="W103" s="205"/>
      <c r="Y103" s="156">
        <f t="shared" si="9"/>
        <v>0</v>
      </c>
      <c r="Z103" s="152">
        <f t="shared" si="10"/>
        <v>0</v>
      </c>
      <c r="AA103" s="152">
        <f t="shared" si="11"/>
        <v>0</v>
      </c>
      <c r="AB103" s="900">
        <f t="shared" si="12"/>
        <v>0</v>
      </c>
      <c r="AD103" s="156">
        <f t="shared" si="13"/>
        <v>0</v>
      </c>
      <c r="AE103" s="152">
        <f t="shared" si="14"/>
        <v>0</v>
      </c>
      <c r="AF103" s="152">
        <f t="shared" si="15"/>
        <v>0</v>
      </c>
      <c r="AG103" s="157">
        <f t="shared" si="16"/>
        <v>0</v>
      </c>
    </row>
    <row r="104" spans="1:33" x14ac:dyDescent="0.25">
      <c r="A104" s="147" t="str">
        <f>IF(ISBLANK('B1'!A104),"",'B1'!A104)</f>
        <v/>
      </c>
      <c r="B104" s="978" t="str">
        <f>IF(ISBLANK('B1'!B104),"",'B1'!B104)</f>
        <v/>
      </c>
      <c r="C104" s="975" t="str">
        <f>IF(ISBLANK('B1'!C104),"",'B1'!C104)</f>
        <v/>
      </c>
      <c r="D104" s="263" t="str">
        <f>IF(ISBLANK('B1'!Q104),"",'B1'!Q104)</f>
        <v/>
      </c>
      <c r="E104" s="201"/>
      <c r="F104" s="202"/>
      <c r="G104" s="202"/>
      <c r="H104" s="202"/>
      <c r="I104" s="202"/>
      <c r="J104" s="202"/>
      <c r="K104" s="204"/>
      <c r="L104" s="478"/>
      <c r="M104" s="205"/>
      <c r="N104" s="203"/>
      <c r="O104" s="203"/>
      <c r="P104" s="203"/>
      <c r="Q104" s="203"/>
      <c r="R104" s="204"/>
      <c r="S104" s="202"/>
      <c r="T104" s="202"/>
      <c r="U104" s="202"/>
      <c r="V104" s="202"/>
      <c r="W104" s="205"/>
      <c r="Y104" s="156">
        <f t="shared" si="9"/>
        <v>0</v>
      </c>
      <c r="Z104" s="152">
        <f t="shared" si="10"/>
        <v>0</v>
      </c>
      <c r="AA104" s="152">
        <f t="shared" si="11"/>
        <v>0</v>
      </c>
      <c r="AB104" s="900">
        <f t="shared" si="12"/>
        <v>0</v>
      </c>
      <c r="AD104" s="156">
        <f t="shared" si="13"/>
        <v>0</v>
      </c>
      <c r="AE104" s="152">
        <f t="shared" si="14"/>
        <v>0</v>
      </c>
      <c r="AF104" s="152">
        <f t="shared" si="15"/>
        <v>0</v>
      </c>
      <c r="AG104" s="157">
        <f t="shared" si="16"/>
        <v>0</v>
      </c>
    </row>
    <row r="105" spans="1:33" x14ac:dyDescent="0.25">
      <c r="A105" s="147" t="str">
        <f>IF(ISBLANK('B1'!A105),"",'B1'!A105)</f>
        <v/>
      </c>
      <c r="B105" s="978" t="str">
        <f>IF(ISBLANK('B1'!B105),"",'B1'!B105)</f>
        <v/>
      </c>
      <c r="C105" s="975" t="str">
        <f>IF(ISBLANK('B1'!C105),"",'B1'!C105)</f>
        <v/>
      </c>
      <c r="D105" s="263" t="str">
        <f>IF(ISBLANK('B1'!Q105),"",'B1'!Q105)</f>
        <v/>
      </c>
      <c r="E105" s="201"/>
      <c r="F105" s="202"/>
      <c r="G105" s="202"/>
      <c r="H105" s="202"/>
      <c r="I105" s="202"/>
      <c r="J105" s="202"/>
      <c r="K105" s="204"/>
      <c r="L105" s="478"/>
      <c r="M105" s="205"/>
      <c r="N105" s="203"/>
      <c r="O105" s="203"/>
      <c r="P105" s="203"/>
      <c r="Q105" s="203"/>
      <c r="R105" s="204"/>
      <c r="S105" s="202"/>
      <c r="T105" s="202"/>
      <c r="U105" s="202"/>
      <c r="V105" s="202"/>
      <c r="W105" s="205"/>
      <c r="Y105" s="156">
        <f t="shared" si="9"/>
        <v>0</v>
      </c>
      <c r="Z105" s="152">
        <f t="shared" si="10"/>
        <v>0</v>
      </c>
      <c r="AA105" s="152">
        <f t="shared" si="11"/>
        <v>0</v>
      </c>
      <c r="AB105" s="900">
        <f t="shared" si="12"/>
        <v>0</v>
      </c>
      <c r="AD105" s="156">
        <f t="shared" si="13"/>
        <v>0</v>
      </c>
      <c r="AE105" s="152">
        <f t="shared" si="14"/>
        <v>0</v>
      </c>
      <c r="AF105" s="152">
        <f t="shared" si="15"/>
        <v>0</v>
      </c>
      <c r="AG105" s="157">
        <f t="shared" si="16"/>
        <v>0</v>
      </c>
    </row>
    <row r="106" spans="1:33" x14ac:dyDescent="0.25">
      <c r="A106" s="147" t="str">
        <f>IF(ISBLANK('B1'!A106),"",'B1'!A106)</f>
        <v/>
      </c>
      <c r="B106" s="978" t="str">
        <f>IF(ISBLANK('B1'!B106),"",'B1'!B106)</f>
        <v/>
      </c>
      <c r="C106" s="975" t="str">
        <f>IF(ISBLANK('B1'!C106),"",'B1'!C106)</f>
        <v/>
      </c>
      <c r="D106" s="263" t="str">
        <f>IF(ISBLANK('B1'!Q106),"",'B1'!Q106)</f>
        <v/>
      </c>
      <c r="E106" s="201"/>
      <c r="F106" s="202"/>
      <c r="G106" s="202"/>
      <c r="H106" s="202"/>
      <c r="I106" s="202"/>
      <c r="J106" s="202"/>
      <c r="K106" s="204"/>
      <c r="L106" s="478"/>
      <c r="M106" s="205"/>
      <c r="N106" s="203"/>
      <c r="O106" s="203"/>
      <c r="P106" s="203"/>
      <c r="Q106" s="203"/>
      <c r="R106" s="204"/>
      <c r="S106" s="202"/>
      <c r="T106" s="202"/>
      <c r="U106" s="202"/>
      <c r="V106" s="202"/>
      <c r="W106" s="205"/>
      <c r="Y106" s="156">
        <f t="shared" si="9"/>
        <v>0</v>
      </c>
      <c r="Z106" s="152">
        <f t="shared" si="10"/>
        <v>0</v>
      </c>
      <c r="AA106" s="152">
        <f t="shared" si="11"/>
        <v>0</v>
      </c>
      <c r="AB106" s="900">
        <f t="shared" si="12"/>
        <v>0</v>
      </c>
      <c r="AD106" s="156">
        <f t="shared" si="13"/>
        <v>0</v>
      </c>
      <c r="AE106" s="152">
        <f t="shared" si="14"/>
        <v>0</v>
      </c>
      <c r="AF106" s="152">
        <f t="shared" si="15"/>
        <v>0</v>
      </c>
      <c r="AG106" s="157">
        <f t="shared" si="16"/>
        <v>0</v>
      </c>
    </row>
    <row r="107" spans="1:33" x14ac:dyDescent="0.25">
      <c r="A107" s="147" t="str">
        <f>IF(ISBLANK('B1'!A107),"",'B1'!A107)</f>
        <v/>
      </c>
      <c r="B107" s="978" t="str">
        <f>IF(ISBLANK('B1'!B107),"",'B1'!B107)</f>
        <v/>
      </c>
      <c r="C107" s="975" t="str">
        <f>IF(ISBLANK('B1'!C107),"",'B1'!C107)</f>
        <v/>
      </c>
      <c r="D107" s="263" t="str">
        <f>IF(ISBLANK('B1'!Q107),"",'B1'!Q107)</f>
        <v/>
      </c>
      <c r="E107" s="201"/>
      <c r="F107" s="202"/>
      <c r="G107" s="202"/>
      <c r="H107" s="202"/>
      <c r="I107" s="202"/>
      <c r="J107" s="202"/>
      <c r="K107" s="204"/>
      <c r="L107" s="478"/>
      <c r="M107" s="205"/>
      <c r="N107" s="203"/>
      <c r="O107" s="203"/>
      <c r="P107" s="203"/>
      <c r="Q107" s="203"/>
      <c r="R107" s="204"/>
      <c r="S107" s="202"/>
      <c r="T107" s="202"/>
      <c r="U107" s="202"/>
      <c r="V107" s="202"/>
      <c r="W107" s="205"/>
      <c r="Y107" s="156">
        <f t="shared" si="9"/>
        <v>0</v>
      </c>
      <c r="Z107" s="152">
        <f t="shared" si="10"/>
        <v>0</v>
      </c>
      <c r="AA107" s="152">
        <f t="shared" si="11"/>
        <v>0</v>
      </c>
      <c r="AB107" s="900">
        <f t="shared" si="12"/>
        <v>0</v>
      </c>
      <c r="AD107" s="156">
        <f t="shared" si="13"/>
        <v>0</v>
      </c>
      <c r="AE107" s="152">
        <f t="shared" si="14"/>
        <v>0</v>
      </c>
      <c r="AF107" s="152">
        <f t="shared" si="15"/>
        <v>0</v>
      </c>
      <c r="AG107" s="157">
        <f t="shared" si="16"/>
        <v>0</v>
      </c>
    </row>
    <row r="108" spans="1:33" x14ac:dyDescent="0.25">
      <c r="A108" s="147" t="str">
        <f>IF(ISBLANK('B1'!A108),"",'B1'!A108)</f>
        <v/>
      </c>
      <c r="B108" s="978" t="str">
        <f>IF(ISBLANK('B1'!B108),"",'B1'!B108)</f>
        <v/>
      </c>
      <c r="C108" s="975" t="str">
        <f>IF(ISBLANK('B1'!C108),"",'B1'!C108)</f>
        <v/>
      </c>
      <c r="D108" s="263" t="str">
        <f>IF(ISBLANK('B1'!Q108),"",'B1'!Q108)</f>
        <v/>
      </c>
      <c r="E108" s="201"/>
      <c r="F108" s="202"/>
      <c r="G108" s="202"/>
      <c r="H108" s="202"/>
      <c r="I108" s="202"/>
      <c r="J108" s="202"/>
      <c r="K108" s="204"/>
      <c r="L108" s="478"/>
      <c r="M108" s="205"/>
      <c r="N108" s="203"/>
      <c r="O108" s="203"/>
      <c r="P108" s="203"/>
      <c r="Q108" s="203"/>
      <c r="R108" s="204"/>
      <c r="S108" s="202"/>
      <c r="T108" s="202"/>
      <c r="U108" s="202"/>
      <c r="V108" s="202"/>
      <c r="W108" s="205"/>
      <c r="Y108" s="156">
        <f t="shared" si="9"/>
        <v>0</v>
      </c>
      <c r="Z108" s="152">
        <f t="shared" si="10"/>
        <v>0</v>
      </c>
      <c r="AA108" s="152">
        <f t="shared" si="11"/>
        <v>0</v>
      </c>
      <c r="AB108" s="900">
        <f t="shared" si="12"/>
        <v>0</v>
      </c>
      <c r="AD108" s="156">
        <f t="shared" si="13"/>
        <v>0</v>
      </c>
      <c r="AE108" s="152">
        <f t="shared" si="14"/>
        <v>0</v>
      </c>
      <c r="AF108" s="152">
        <f t="shared" si="15"/>
        <v>0</v>
      </c>
      <c r="AG108" s="157">
        <f t="shared" si="16"/>
        <v>0</v>
      </c>
    </row>
    <row r="109" spans="1:33" x14ac:dyDescent="0.25">
      <c r="A109" s="147" t="str">
        <f>IF(ISBLANK('B1'!A109),"",'B1'!A109)</f>
        <v/>
      </c>
      <c r="B109" s="978" t="str">
        <f>IF(ISBLANK('B1'!B109),"",'B1'!B109)</f>
        <v/>
      </c>
      <c r="C109" s="975" t="str">
        <f>IF(ISBLANK('B1'!C109),"",'B1'!C109)</f>
        <v/>
      </c>
      <c r="D109" s="263" t="str">
        <f>IF(ISBLANK('B1'!Q109),"",'B1'!Q109)</f>
        <v/>
      </c>
      <c r="E109" s="201"/>
      <c r="F109" s="202"/>
      <c r="G109" s="202"/>
      <c r="H109" s="202"/>
      <c r="I109" s="202"/>
      <c r="J109" s="202"/>
      <c r="K109" s="204"/>
      <c r="L109" s="478"/>
      <c r="M109" s="205"/>
      <c r="N109" s="203"/>
      <c r="O109" s="203"/>
      <c r="P109" s="203"/>
      <c r="Q109" s="203"/>
      <c r="R109" s="204"/>
      <c r="S109" s="202"/>
      <c r="T109" s="202"/>
      <c r="U109" s="202"/>
      <c r="V109" s="202"/>
      <c r="W109" s="205"/>
      <c r="Y109" s="156">
        <f t="shared" si="9"/>
        <v>0</v>
      </c>
      <c r="Z109" s="152">
        <f t="shared" si="10"/>
        <v>0</v>
      </c>
      <c r="AA109" s="152">
        <f t="shared" si="11"/>
        <v>0</v>
      </c>
      <c r="AB109" s="900">
        <f t="shared" si="12"/>
        <v>0</v>
      </c>
      <c r="AD109" s="156">
        <f t="shared" si="13"/>
        <v>0</v>
      </c>
      <c r="AE109" s="152">
        <f t="shared" si="14"/>
        <v>0</v>
      </c>
      <c r="AF109" s="152">
        <f t="shared" si="15"/>
        <v>0</v>
      </c>
      <c r="AG109" s="157">
        <f t="shared" si="16"/>
        <v>0</v>
      </c>
    </row>
    <row r="110" spans="1:33" x14ac:dyDescent="0.25">
      <c r="A110" s="147" t="str">
        <f>IF(ISBLANK('B1'!A110),"",'B1'!A110)</f>
        <v/>
      </c>
      <c r="B110" s="978" t="str">
        <f>IF(ISBLANK('B1'!B110),"",'B1'!B110)</f>
        <v/>
      </c>
      <c r="C110" s="975" t="str">
        <f>IF(ISBLANK('B1'!C110),"",'B1'!C110)</f>
        <v/>
      </c>
      <c r="D110" s="263" t="str">
        <f>IF(ISBLANK('B1'!Q110),"",'B1'!Q110)</f>
        <v/>
      </c>
      <c r="E110" s="201"/>
      <c r="F110" s="202"/>
      <c r="G110" s="202"/>
      <c r="H110" s="202"/>
      <c r="I110" s="202"/>
      <c r="J110" s="202"/>
      <c r="K110" s="204"/>
      <c r="L110" s="478"/>
      <c r="M110" s="205"/>
      <c r="N110" s="203"/>
      <c r="O110" s="203"/>
      <c r="P110" s="203"/>
      <c r="Q110" s="203"/>
      <c r="R110" s="204"/>
      <c r="S110" s="202"/>
      <c r="T110" s="202"/>
      <c r="U110" s="202"/>
      <c r="V110" s="202"/>
      <c r="W110" s="205"/>
      <c r="Y110" s="156">
        <f t="shared" si="9"/>
        <v>0</v>
      </c>
      <c r="Z110" s="152">
        <f t="shared" si="10"/>
        <v>0</v>
      </c>
      <c r="AA110" s="152">
        <f t="shared" si="11"/>
        <v>0</v>
      </c>
      <c r="AB110" s="900">
        <f t="shared" si="12"/>
        <v>0</v>
      </c>
      <c r="AD110" s="156">
        <f t="shared" si="13"/>
        <v>0</v>
      </c>
      <c r="AE110" s="152">
        <f t="shared" si="14"/>
        <v>0</v>
      </c>
      <c r="AF110" s="152">
        <f t="shared" si="15"/>
        <v>0</v>
      </c>
      <c r="AG110" s="157">
        <f t="shared" si="16"/>
        <v>0</v>
      </c>
    </row>
    <row r="111" spans="1:33" x14ac:dyDescent="0.25">
      <c r="A111" s="147" t="str">
        <f>IF(ISBLANK('B1'!A111),"",'B1'!A111)</f>
        <v/>
      </c>
      <c r="B111" s="978" t="str">
        <f>IF(ISBLANK('B1'!B111),"",'B1'!B111)</f>
        <v/>
      </c>
      <c r="C111" s="975" t="str">
        <f>IF(ISBLANK('B1'!C111),"",'B1'!C111)</f>
        <v/>
      </c>
      <c r="D111" s="263" t="str">
        <f>IF(ISBLANK('B1'!Q111),"",'B1'!Q111)</f>
        <v/>
      </c>
      <c r="E111" s="201"/>
      <c r="F111" s="202"/>
      <c r="G111" s="202"/>
      <c r="H111" s="202"/>
      <c r="I111" s="202"/>
      <c r="J111" s="202"/>
      <c r="K111" s="204"/>
      <c r="L111" s="478"/>
      <c r="M111" s="205"/>
      <c r="N111" s="203"/>
      <c r="O111" s="203"/>
      <c r="P111" s="203"/>
      <c r="Q111" s="203"/>
      <c r="R111" s="204"/>
      <c r="S111" s="202"/>
      <c r="T111" s="202"/>
      <c r="U111" s="202"/>
      <c r="V111" s="202"/>
      <c r="W111" s="205"/>
      <c r="Y111" s="156">
        <f t="shared" si="9"/>
        <v>0</v>
      </c>
      <c r="Z111" s="152">
        <f t="shared" si="10"/>
        <v>0</v>
      </c>
      <c r="AA111" s="152">
        <f t="shared" si="11"/>
        <v>0</v>
      </c>
      <c r="AB111" s="900">
        <f t="shared" si="12"/>
        <v>0</v>
      </c>
      <c r="AD111" s="156">
        <f t="shared" si="13"/>
        <v>0</v>
      </c>
      <c r="AE111" s="152">
        <f t="shared" si="14"/>
        <v>0</v>
      </c>
      <c r="AF111" s="152">
        <f t="shared" si="15"/>
        <v>0</v>
      </c>
      <c r="AG111" s="157">
        <f t="shared" si="16"/>
        <v>0</v>
      </c>
    </row>
    <row r="112" spans="1:33" x14ac:dyDescent="0.25">
      <c r="A112" s="147" t="str">
        <f>IF(ISBLANK('B1'!A112),"",'B1'!A112)</f>
        <v/>
      </c>
      <c r="B112" s="978" t="str">
        <f>IF(ISBLANK('B1'!B112),"",'B1'!B112)</f>
        <v/>
      </c>
      <c r="C112" s="975" t="str">
        <f>IF(ISBLANK('B1'!C112),"",'B1'!C112)</f>
        <v/>
      </c>
      <c r="D112" s="263" t="str">
        <f>IF(ISBLANK('B1'!Q112),"",'B1'!Q112)</f>
        <v/>
      </c>
      <c r="E112" s="201"/>
      <c r="F112" s="202"/>
      <c r="G112" s="202"/>
      <c r="H112" s="202"/>
      <c r="I112" s="202"/>
      <c r="J112" s="202"/>
      <c r="K112" s="204"/>
      <c r="L112" s="478"/>
      <c r="M112" s="205"/>
      <c r="N112" s="203"/>
      <c r="O112" s="203"/>
      <c r="P112" s="203"/>
      <c r="Q112" s="203"/>
      <c r="R112" s="204"/>
      <c r="S112" s="202"/>
      <c r="T112" s="202"/>
      <c r="U112" s="202"/>
      <c r="V112" s="202"/>
      <c r="W112" s="205"/>
      <c r="Y112" s="156">
        <f t="shared" si="9"/>
        <v>0</v>
      </c>
      <c r="Z112" s="152">
        <f t="shared" si="10"/>
        <v>0</v>
      </c>
      <c r="AA112" s="152">
        <f t="shared" si="11"/>
        <v>0</v>
      </c>
      <c r="AB112" s="900">
        <f t="shared" si="12"/>
        <v>0</v>
      </c>
      <c r="AD112" s="156">
        <f t="shared" si="13"/>
        <v>0</v>
      </c>
      <c r="AE112" s="152">
        <f t="shared" si="14"/>
        <v>0</v>
      </c>
      <c r="AF112" s="152">
        <f t="shared" si="15"/>
        <v>0</v>
      </c>
      <c r="AG112" s="157">
        <f t="shared" si="16"/>
        <v>0</v>
      </c>
    </row>
    <row r="113" spans="1:33" x14ac:dyDescent="0.25">
      <c r="A113" s="147" t="str">
        <f>IF(ISBLANK('B1'!A113),"",'B1'!A113)</f>
        <v/>
      </c>
      <c r="B113" s="978" t="str">
        <f>IF(ISBLANK('B1'!B113),"",'B1'!B113)</f>
        <v/>
      </c>
      <c r="C113" s="975" t="str">
        <f>IF(ISBLANK('B1'!C113),"",'B1'!C113)</f>
        <v/>
      </c>
      <c r="D113" s="263" t="str">
        <f>IF(ISBLANK('B1'!Q113),"",'B1'!Q113)</f>
        <v/>
      </c>
      <c r="E113" s="201"/>
      <c r="F113" s="202"/>
      <c r="G113" s="202"/>
      <c r="H113" s="202"/>
      <c r="I113" s="202"/>
      <c r="J113" s="202"/>
      <c r="K113" s="204"/>
      <c r="L113" s="478"/>
      <c r="M113" s="205"/>
      <c r="N113" s="203"/>
      <c r="O113" s="203"/>
      <c r="P113" s="203"/>
      <c r="Q113" s="203"/>
      <c r="R113" s="204"/>
      <c r="S113" s="202"/>
      <c r="T113" s="202"/>
      <c r="U113" s="202"/>
      <c r="V113" s="202"/>
      <c r="W113" s="205"/>
      <c r="Y113" s="156">
        <f t="shared" si="9"/>
        <v>0</v>
      </c>
      <c r="Z113" s="152">
        <f t="shared" si="10"/>
        <v>0</v>
      </c>
      <c r="AA113" s="152">
        <f t="shared" si="11"/>
        <v>0</v>
      </c>
      <c r="AB113" s="900">
        <f t="shared" si="12"/>
        <v>0</v>
      </c>
      <c r="AD113" s="156">
        <f t="shared" si="13"/>
        <v>0</v>
      </c>
      <c r="AE113" s="152">
        <f t="shared" si="14"/>
        <v>0</v>
      </c>
      <c r="AF113" s="152">
        <f t="shared" si="15"/>
        <v>0</v>
      </c>
      <c r="AG113" s="157">
        <f t="shared" si="16"/>
        <v>0</v>
      </c>
    </row>
    <row r="114" spans="1:33" x14ac:dyDescent="0.25">
      <c r="A114" s="147" t="str">
        <f>IF(ISBLANK('B1'!A114),"",'B1'!A114)</f>
        <v/>
      </c>
      <c r="B114" s="978" t="str">
        <f>IF(ISBLANK('B1'!B114),"",'B1'!B114)</f>
        <v/>
      </c>
      <c r="C114" s="975" t="str">
        <f>IF(ISBLANK('B1'!C114),"",'B1'!C114)</f>
        <v/>
      </c>
      <c r="D114" s="263" t="str">
        <f>IF(ISBLANK('B1'!Q114),"",'B1'!Q114)</f>
        <v/>
      </c>
      <c r="E114" s="201"/>
      <c r="F114" s="202"/>
      <c r="G114" s="202"/>
      <c r="H114" s="202"/>
      <c r="I114" s="202"/>
      <c r="J114" s="202"/>
      <c r="K114" s="204"/>
      <c r="L114" s="478"/>
      <c r="M114" s="205"/>
      <c r="N114" s="203"/>
      <c r="O114" s="203"/>
      <c r="P114" s="203"/>
      <c r="Q114" s="203"/>
      <c r="R114" s="204"/>
      <c r="S114" s="202"/>
      <c r="T114" s="202"/>
      <c r="U114" s="202"/>
      <c r="V114" s="202"/>
      <c r="W114" s="205"/>
      <c r="Y114" s="156">
        <f t="shared" si="9"/>
        <v>0</v>
      </c>
      <c r="Z114" s="152">
        <f t="shared" si="10"/>
        <v>0</v>
      </c>
      <c r="AA114" s="152">
        <f t="shared" si="11"/>
        <v>0</v>
      </c>
      <c r="AB114" s="900">
        <f t="shared" si="12"/>
        <v>0</v>
      </c>
      <c r="AD114" s="156">
        <f t="shared" si="13"/>
        <v>0</v>
      </c>
      <c r="AE114" s="152">
        <f t="shared" si="14"/>
        <v>0</v>
      </c>
      <c r="AF114" s="152">
        <f t="shared" si="15"/>
        <v>0</v>
      </c>
      <c r="AG114" s="157">
        <f t="shared" si="16"/>
        <v>0</v>
      </c>
    </row>
    <row r="115" spans="1:33" x14ac:dyDescent="0.25">
      <c r="A115" s="147" t="str">
        <f>IF(ISBLANK('B1'!A115),"",'B1'!A115)</f>
        <v/>
      </c>
      <c r="B115" s="978" t="str">
        <f>IF(ISBLANK('B1'!B115),"",'B1'!B115)</f>
        <v/>
      </c>
      <c r="C115" s="975" t="str">
        <f>IF(ISBLANK('B1'!C115),"",'B1'!C115)</f>
        <v/>
      </c>
      <c r="D115" s="263" t="str">
        <f>IF(ISBLANK('B1'!Q115),"",'B1'!Q115)</f>
        <v/>
      </c>
      <c r="E115" s="201"/>
      <c r="F115" s="202"/>
      <c r="G115" s="202"/>
      <c r="H115" s="202"/>
      <c r="I115" s="202"/>
      <c r="J115" s="202"/>
      <c r="K115" s="204"/>
      <c r="L115" s="478"/>
      <c r="M115" s="205"/>
      <c r="N115" s="203"/>
      <c r="O115" s="203"/>
      <c r="P115" s="203"/>
      <c r="Q115" s="203"/>
      <c r="R115" s="204"/>
      <c r="S115" s="202"/>
      <c r="T115" s="202"/>
      <c r="U115" s="202"/>
      <c r="V115" s="202"/>
      <c r="W115" s="205"/>
      <c r="Y115" s="156">
        <f t="shared" si="9"/>
        <v>0</v>
      </c>
      <c r="Z115" s="152">
        <f t="shared" si="10"/>
        <v>0</v>
      </c>
      <c r="AA115" s="152">
        <f t="shared" si="11"/>
        <v>0</v>
      </c>
      <c r="AB115" s="900">
        <f t="shared" si="12"/>
        <v>0</v>
      </c>
      <c r="AD115" s="156">
        <f t="shared" si="13"/>
        <v>0</v>
      </c>
      <c r="AE115" s="152">
        <f t="shared" si="14"/>
        <v>0</v>
      </c>
      <c r="AF115" s="152">
        <f t="shared" si="15"/>
        <v>0</v>
      </c>
      <c r="AG115" s="157">
        <f t="shared" si="16"/>
        <v>0</v>
      </c>
    </row>
    <row r="116" spans="1:33" x14ac:dyDescent="0.25">
      <c r="A116" s="147" t="str">
        <f>IF(ISBLANK('B1'!A116),"",'B1'!A116)</f>
        <v/>
      </c>
      <c r="B116" s="978" t="str">
        <f>IF(ISBLANK('B1'!B116),"",'B1'!B116)</f>
        <v/>
      </c>
      <c r="C116" s="975" t="str">
        <f>IF(ISBLANK('B1'!C116),"",'B1'!C116)</f>
        <v/>
      </c>
      <c r="D116" s="263" t="str">
        <f>IF(ISBLANK('B1'!Q116),"",'B1'!Q116)</f>
        <v/>
      </c>
      <c r="E116" s="201"/>
      <c r="F116" s="202"/>
      <c r="G116" s="202"/>
      <c r="H116" s="202"/>
      <c r="I116" s="202"/>
      <c r="J116" s="202"/>
      <c r="K116" s="204"/>
      <c r="L116" s="478"/>
      <c r="M116" s="205"/>
      <c r="N116" s="203"/>
      <c r="O116" s="203"/>
      <c r="P116" s="203"/>
      <c r="Q116" s="203"/>
      <c r="R116" s="204"/>
      <c r="S116" s="202"/>
      <c r="T116" s="202"/>
      <c r="U116" s="202"/>
      <c r="V116" s="202"/>
      <c r="W116" s="205"/>
      <c r="Y116" s="156">
        <f t="shared" si="9"/>
        <v>0</v>
      </c>
      <c r="Z116" s="152">
        <f t="shared" si="10"/>
        <v>0</v>
      </c>
      <c r="AA116" s="152">
        <f t="shared" si="11"/>
        <v>0</v>
      </c>
      <c r="AB116" s="900">
        <f t="shared" si="12"/>
        <v>0</v>
      </c>
      <c r="AD116" s="156">
        <f t="shared" si="13"/>
        <v>0</v>
      </c>
      <c r="AE116" s="152">
        <f t="shared" si="14"/>
        <v>0</v>
      </c>
      <c r="AF116" s="152">
        <f t="shared" si="15"/>
        <v>0</v>
      </c>
      <c r="AG116" s="157">
        <f t="shared" si="16"/>
        <v>0</v>
      </c>
    </row>
    <row r="117" spans="1:33" x14ac:dyDescent="0.25">
      <c r="A117" s="147" t="str">
        <f>IF(ISBLANK('B1'!A117),"",'B1'!A117)</f>
        <v/>
      </c>
      <c r="B117" s="978" t="str">
        <f>IF(ISBLANK('B1'!B117),"",'B1'!B117)</f>
        <v/>
      </c>
      <c r="C117" s="975" t="str">
        <f>IF(ISBLANK('B1'!C117),"",'B1'!C117)</f>
        <v/>
      </c>
      <c r="D117" s="263" t="str">
        <f>IF(ISBLANK('B1'!Q117),"",'B1'!Q117)</f>
        <v/>
      </c>
      <c r="E117" s="201"/>
      <c r="F117" s="202"/>
      <c r="G117" s="202"/>
      <c r="H117" s="202"/>
      <c r="I117" s="202"/>
      <c r="J117" s="202"/>
      <c r="K117" s="204"/>
      <c r="L117" s="478"/>
      <c r="M117" s="205"/>
      <c r="N117" s="203"/>
      <c r="O117" s="203"/>
      <c r="P117" s="203"/>
      <c r="Q117" s="203"/>
      <c r="R117" s="204"/>
      <c r="S117" s="202"/>
      <c r="T117" s="202"/>
      <c r="U117" s="202"/>
      <c r="V117" s="202"/>
      <c r="W117" s="205"/>
      <c r="Y117" s="156">
        <f t="shared" si="9"/>
        <v>0</v>
      </c>
      <c r="Z117" s="152">
        <f t="shared" si="10"/>
        <v>0</v>
      </c>
      <c r="AA117" s="152">
        <f t="shared" si="11"/>
        <v>0</v>
      </c>
      <c r="AB117" s="900">
        <f t="shared" si="12"/>
        <v>0</v>
      </c>
      <c r="AD117" s="156">
        <f t="shared" si="13"/>
        <v>0</v>
      </c>
      <c r="AE117" s="152">
        <f t="shared" si="14"/>
        <v>0</v>
      </c>
      <c r="AF117" s="152">
        <f t="shared" si="15"/>
        <v>0</v>
      </c>
      <c r="AG117" s="157">
        <f t="shared" si="16"/>
        <v>0</v>
      </c>
    </row>
    <row r="118" spans="1:33" x14ac:dyDescent="0.25">
      <c r="A118" s="147" t="str">
        <f>IF(ISBLANK('B1'!A118),"",'B1'!A118)</f>
        <v/>
      </c>
      <c r="B118" s="978" t="str">
        <f>IF(ISBLANK('B1'!B118),"",'B1'!B118)</f>
        <v/>
      </c>
      <c r="C118" s="975" t="str">
        <f>IF(ISBLANK('B1'!C118),"",'B1'!C118)</f>
        <v/>
      </c>
      <c r="D118" s="263" t="str">
        <f>IF(ISBLANK('B1'!Q118),"",'B1'!Q118)</f>
        <v/>
      </c>
      <c r="E118" s="201"/>
      <c r="F118" s="202"/>
      <c r="G118" s="202"/>
      <c r="H118" s="202"/>
      <c r="I118" s="202"/>
      <c r="J118" s="202"/>
      <c r="K118" s="204"/>
      <c r="L118" s="478"/>
      <c r="M118" s="205"/>
      <c r="N118" s="203"/>
      <c r="O118" s="203"/>
      <c r="P118" s="203"/>
      <c r="Q118" s="203"/>
      <c r="R118" s="204"/>
      <c r="S118" s="202"/>
      <c r="T118" s="202"/>
      <c r="U118" s="202"/>
      <c r="V118" s="202"/>
      <c r="W118" s="205"/>
      <c r="Y118" s="156">
        <f t="shared" si="9"/>
        <v>0</v>
      </c>
      <c r="Z118" s="152">
        <f t="shared" si="10"/>
        <v>0</v>
      </c>
      <c r="AA118" s="152">
        <f t="shared" si="11"/>
        <v>0</v>
      </c>
      <c r="AB118" s="900">
        <f t="shared" si="12"/>
        <v>0</v>
      </c>
      <c r="AD118" s="156">
        <f t="shared" si="13"/>
        <v>0</v>
      </c>
      <c r="AE118" s="152">
        <f t="shared" si="14"/>
        <v>0</v>
      </c>
      <c r="AF118" s="152">
        <f t="shared" si="15"/>
        <v>0</v>
      </c>
      <c r="AG118" s="157">
        <f t="shared" si="16"/>
        <v>0</v>
      </c>
    </row>
    <row r="119" spans="1:33" x14ac:dyDescent="0.25">
      <c r="A119" s="147" t="str">
        <f>IF(ISBLANK('B1'!A119),"",'B1'!A119)</f>
        <v/>
      </c>
      <c r="B119" s="978" t="str">
        <f>IF(ISBLANK('B1'!B119),"",'B1'!B119)</f>
        <v/>
      </c>
      <c r="C119" s="975" t="str">
        <f>IF(ISBLANK('B1'!C119),"",'B1'!C119)</f>
        <v/>
      </c>
      <c r="D119" s="263" t="str">
        <f>IF(ISBLANK('B1'!Q119),"",'B1'!Q119)</f>
        <v/>
      </c>
      <c r="E119" s="201"/>
      <c r="F119" s="202"/>
      <c r="G119" s="202"/>
      <c r="H119" s="202"/>
      <c r="I119" s="202"/>
      <c r="J119" s="202"/>
      <c r="K119" s="204"/>
      <c r="L119" s="478"/>
      <c r="M119" s="205"/>
      <c r="N119" s="203"/>
      <c r="O119" s="203"/>
      <c r="P119" s="203"/>
      <c r="Q119" s="203"/>
      <c r="R119" s="204"/>
      <c r="S119" s="202"/>
      <c r="T119" s="202"/>
      <c r="U119" s="202"/>
      <c r="V119" s="202"/>
      <c r="W119" s="205"/>
      <c r="Y119" s="156">
        <f t="shared" si="9"/>
        <v>0</v>
      </c>
      <c r="Z119" s="152">
        <f t="shared" si="10"/>
        <v>0</v>
      </c>
      <c r="AA119" s="152">
        <f t="shared" si="11"/>
        <v>0</v>
      </c>
      <c r="AB119" s="900">
        <f t="shared" si="12"/>
        <v>0</v>
      </c>
      <c r="AD119" s="156">
        <f t="shared" si="13"/>
        <v>0</v>
      </c>
      <c r="AE119" s="152">
        <f t="shared" si="14"/>
        <v>0</v>
      </c>
      <c r="AF119" s="152">
        <f t="shared" si="15"/>
        <v>0</v>
      </c>
      <c r="AG119" s="157">
        <f t="shared" si="16"/>
        <v>0</v>
      </c>
    </row>
    <row r="120" spans="1:33" x14ac:dyDescent="0.25">
      <c r="A120" s="147" t="str">
        <f>IF(ISBLANK('B1'!A120),"",'B1'!A120)</f>
        <v/>
      </c>
      <c r="B120" s="978" t="str">
        <f>IF(ISBLANK('B1'!B120),"",'B1'!B120)</f>
        <v/>
      </c>
      <c r="C120" s="975" t="str">
        <f>IF(ISBLANK('B1'!C120),"",'B1'!C120)</f>
        <v/>
      </c>
      <c r="D120" s="263" t="str">
        <f>IF(ISBLANK('B1'!Q120),"",'B1'!Q120)</f>
        <v/>
      </c>
      <c r="E120" s="201"/>
      <c r="F120" s="202"/>
      <c r="G120" s="202"/>
      <c r="H120" s="202"/>
      <c r="I120" s="202"/>
      <c r="J120" s="202"/>
      <c r="K120" s="204"/>
      <c r="L120" s="478"/>
      <c r="M120" s="205"/>
      <c r="N120" s="203"/>
      <c r="O120" s="203"/>
      <c r="P120" s="203"/>
      <c r="Q120" s="203"/>
      <c r="R120" s="204"/>
      <c r="S120" s="202"/>
      <c r="T120" s="202"/>
      <c r="U120" s="202"/>
      <c r="V120" s="202"/>
      <c r="W120" s="205"/>
      <c r="Y120" s="156">
        <f t="shared" si="9"/>
        <v>0</v>
      </c>
      <c r="Z120" s="152">
        <f t="shared" si="10"/>
        <v>0</v>
      </c>
      <c r="AA120" s="152">
        <f t="shared" si="11"/>
        <v>0</v>
      </c>
      <c r="AB120" s="900">
        <f t="shared" si="12"/>
        <v>0</v>
      </c>
      <c r="AD120" s="156">
        <f t="shared" si="13"/>
        <v>0</v>
      </c>
      <c r="AE120" s="152">
        <f t="shared" si="14"/>
        <v>0</v>
      </c>
      <c r="AF120" s="152">
        <f t="shared" si="15"/>
        <v>0</v>
      </c>
      <c r="AG120" s="157">
        <f t="shared" si="16"/>
        <v>0</v>
      </c>
    </row>
    <row r="121" spans="1:33" x14ac:dyDescent="0.25">
      <c r="A121" s="147" t="str">
        <f>IF(ISBLANK('B1'!A121),"",'B1'!A121)</f>
        <v/>
      </c>
      <c r="B121" s="978" t="str">
        <f>IF(ISBLANK('B1'!B121),"",'B1'!B121)</f>
        <v/>
      </c>
      <c r="C121" s="975" t="str">
        <f>IF(ISBLANK('B1'!C121),"",'B1'!C121)</f>
        <v/>
      </c>
      <c r="D121" s="263" t="str">
        <f>IF(ISBLANK('B1'!Q121),"",'B1'!Q121)</f>
        <v/>
      </c>
      <c r="E121" s="201"/>
      <c r="F121" s="202"/>
      <c r="G121" s="202"/>
      <c r="H121" s="202"/>
      <c r="I121" s="202"/>
      <c r="J121" s="202"/>
      <c r="K121" s="204"/>
      <c r="L121" s="478"/>
      <c r="M121" s="205"/>
      <c r="N121" s="203"/>
      <c r="O121" s="203"/>
      <c r="P121" s="203"/>
      <c r="Q121" s="203"/>
      <c r="R121" s="204"/>
      <c r="S121" s="202"/>
      <c r="T121" s="202"/>
      <c r="U121" s="202"/>
      <c r="V121" s="202"/>
      <c r="W121" s="205"/>
      <c r="Y121" s="156">
        <f t="shared" si="9"/>
        <v>0</v>
      </c>
      <c r="Z121" s="152">
        <f t="shared" si="10"/>
        <v>0</v>
      </c>
      <c r="AA121" s="152">
        <f t="shared" si="11"/>
        <v>0</v>
      </c>
      <c r="AB121" s="900">
        <f t="shared" si="12"/>
        <v>0</v>
      </c>
      <c r="AD121" s="156">
        <f t="shared" si="13"/>
        <v>0</v>
      </c>
      <c r="AE121" s="152">
        <f t="shared" si="14"/>
        <v>0</v>
      </c>
      <c r="AF121" s="152">
        <f t="shared" si="15"/>
        <v>0</v>
      </c>
      <c r="AG121" s="157">
        <f t="shared" si="16"/>
        <v>0</v>
      </c>
    </row>
    <row r="122" spans="1:33" x14ac:dyDescent="0.25">
      <c r="A122" s="147" t="str">
        <f>IF(ISBLANK('B1'!A122),"",'B1'!A122)</f>
        <v/>
      </c>
      <c r="B122" s="978" t="str">
        <f>IF(ISBLANK('B1'!B122),"",'B1'!B122)</f>
        <v/>
      </c>
      <c r="C122" s="975" t="str">
        <f>IF(ISBLANK('B1'!C122),"",'B1'!C122)</f>
        <v/>
      </c>
      <c r="D122" s="263" t="str">
        <f>IF(ISBLANK('B1'!Q122),"",'B1'!Q122)</f>
        <v/>
      </c>
      <c r="E122" s="201"/>
      <c r="F122" s="202"/>
      <c r="G122" s="202"/>
      <c r="H122" s="202"/>
      <c r="I122" s="202"/>
      <c r="J122" s="202"/>
      <c r="K122" s="204"/>
      <c r="L122" s="478"/>
      <c r="M122" s="205"/>
      <c r="N122" s="203"/>
      <c r="O122" s="203"/>
      <c r="P122" s="203"/>
      <c r="Q122" s="203"/>
      <c r="R122" s="204"/>
      <c r="S122" s="202"/>
      <c r="T122" s="202"/>
      <c r="U122" s="202"/>
      <c r="V122" s="202"/>
      <c r="W122" s="205"/>
      <c r="Y122" s="156">
        <f t="shared" si="9"/>
        <v>0</v>
      </c>
      <c r="Z122" s="152">
        <f t="shared" si="10"/>
        <v>0</v>
      </c>
      <c r="AA122" s="152">
        <f t="shared" si="11"/>
        <v>0</v>
      </c>
      <c r="AB122" s="900">
        <f t="shared" si="12"/>
        <v>0</v>
      </c>
      <c r="AD122" s="156">
        <f t="shared" si="13"/>
        <v>0</v>
      </c>
      <c r="AE122" s="152">
        <f t="shared" si="14"/>
        <v>0</v>
      </c>
      <c r="AF122" s="152">
        <f t="shared" si="15"/>
        <v>0</v>
      </c>
      <c r="AG122" s="157">
        <f t="shared" si="16"/>
        <v>0</v>
      </c>
    </row>
    <row r="123" spans="1:33" x14ac:dyDescent="0.25">
      <c r="A123" s="147" t="str">
        <f>IF(ISBLANK('B1'!A123),"",'B1'!A123)</f>
        <v/>
      </c>
      <c r="B123" s="978" t="str">
        <f>IF(ISBLANK('B1'!B123),"",'B1'!B123)</f>
        <v/>
      </c>
      <c r="C123" s="975" t="str">
        <f>IF(ISBLANK('B1'!C123),"",'B1'!C123)</f>
        <v/>
      </c>
      <c r="D123" s="263" t="str">
        <f>IF(ISBLANK('B1'!Q123),"",'B1'!Q123)</f>
        <v/>
      </c>
      <c r="E123" s="201"/>
      <c r="F123" s="202"/>
      <c r="G123" s="202"/>
      <c r="H123" s="202"/>
      <c r="I123" s="202"/>
      <c r="J123" s="202"/>
      <c r="K123" s="204"/>
      <c r="L123" s="478"/>
      <c r="M123" s="205"/>
      <c r="N123" s="203"/>
      <c r="O123" s="203"/>
      <c r="P123" s="203"/>
      <c r="Q123" s="203"/>
      <c r="R123" s="204"/>
      <c r="S123" s="202"/>
      <c r="T123" s="202"/>
      <c r="U123" s="202"/>
      <c r="V123" s="202"/>
      <c r="W123" s="205"/>
      <c r="Y123" s="156">
        <f t="shared" si="9"/>
        <v>0</v>
      </c>
      <c r="Z123" s="152">
        <f t="shared" si="10"/>
        <v>0</v>
      </c>
      <c r="AA123" s="152">
        <f t="shared" si="11"/>
        <v>0</v>
      </c>
      <c r="AB123" s="900">
        <f t="shared" si="12"/>
        <v>0</v>
      </c>
      <c r="AD123" s="156">
        <f t="shared" si="13"/>
        <v>0</v>
      </c>
      <c r="AE123" s="152">
        <f t="shared" si="14"/>
        <v>0</v>
      </c>
      <c r="AF123" s="152">
        <f t="shared" si="15"/>
        <v>0</v>
      </c>
      <c r="AG123" s="157">
        <f t="shared" si="16"/>
        <v>0</v>
      </c>
    </row>
    <row r="124" spans="1:33" x14ac:dyDescent="0.25">
      <c r="A124" s="147" t="str">
        <f>IF(ISBLANK('B1'!A124),"",'B1'!A124)</f>
        <v/>
      </c>
      <c r="B124" s="978" t="str">
        <f>IF(ISBLANK('B1'!B124),"",'B1'!B124)</f>
        <v/>
      </c>
      <c r="C124" s="975" t="str">
        <f>IF(ISBLANK('B1'!C124),"",'B1'!C124)</f>
        <v/>
      </c>
      <c r="D124" s="263" t="str">
        <f>IF(ISBLANK('B1'!Q124),"",'B1'!Q124)</f>
        <v/>
      </c>
      <c r="E124" s="201"/>
      <c r="F124" s="202"/>
      <c r="G124" s="202"/>
      <c r="H124" s="202"/>
      <c r="I124" s="202"/>
      <c r="J124" s="202"/>
      <c r="K124" s="204"/>
      <c r="L124" s="478"/>
      <c r="M124" s="205"/>
      <c r="N124" s="203"/>
      <c r="O124" s="203"/>
      <c r="P124" s="203"/>
      <c r="Q124" s="203"/>
      <c r="R124" s="204"/>
      <c r="S124" s="202"/>
      <c r="T124" s="202"/>
      <c r="U124" s="202"/>
      <c r="V124" s="202"/>
      <c r="W124" s="205"/>
      <c r="Y124" s="156">
        <f t="shared" si="9"/>
        <v>0</v>
      </c>
      <c r="Z124" s="152">
        <f t="shared" si="10"/>
        <v>0</v>
      </c>
      <c r="AA124" s="152">
        <f t="shared" si="11"/>
        <v>0</v>
      </c>
      <c r="AB124" s="900">
        <f t="shared" si="12"/>
        <v>0</v>
      </c>
      <c r="AD124" s="156">
        <f t="shared" si="13"/>
        <v>0</v>
      </c>
      <c r="AE124" s="152">
        <f t="shared" si="14"/>
        <v>0</v>
      </c>
      <c r="AF124" s="152">
        <f t="shared" si="15"/>
        <v>0</v>
      </c>
      <c r="AG124" s="157">
        <f t="shared" si="16"/>
        <v>0</v>
      </c>
    </row>
    <row r="125" spans="1:33" x14ac:dyDescent="0.25">
      <c r="A125" s="147" t="str">
        <f>IF(ISBLANK('B1'!A125),"",'B1'!A125)</f>
        <v/>
      </c>
      <c r="B125" s="978" t="str">
        <f>IF(ISBLANK('B1'!B125),"",'B1'!B125)</f>
        <v/>
      </c>
      <c r="C125" s="975" t="str">
        <f>IF(ISBLANK('B1'!C125),"",'B1'!C125)</f>
        <v/>
      </c>
      <c r="D125" s="263" t="str">
        <f>IF(ISBLANK('B1'!Q125),"",'B1'!Q125)</f>
        <v/>
      </c>
      <c r="E125" s="201"/>
      <c r="F125" s="202"/>
      <c r="G125" s="202"/>
      <c r="H125" s="202"/>
      <c r="I125" s="202"/>
      <c r="J125" s="202"/>
      <c r="K125" s="204"/>
      <c r="L125" s="478"/>
      <c r="M125" s="205"/>
      <c r="N125" s="203"/>
      <c r="O125" s="203"/>
      <c r="P125" s="203"/>
      <c r="Q125" s="203"/>
      <c r="R125" s="204"/>
      <c r="S125" s="202"/>
      <c r="T125" s="202"/>
      <c r="U125" s="202"/>
      <c r="V125" s="202"/>
      <c r="W125" s="205"/>
      <c r="Y125" s="156">
        <f t="shared" si="9"/>
        <v>0</v>
      </c>
      <c r="Z125" s="152">
        <f t="shared" si="10"/>
        <v>0</v>
      </c>
      <c r="AA125" s="152">
        <f t="shared" si="11"/>
        <v>0</v>
      </c>
      <c r="AB125" s="900">
        <f t="shared" si="12"/>
        <v>0</v>
      </c>
      <c r="AD125" s="156">
        <f t="shared" si="13"/>
        <v>0</v>
      </c>
      <c r="AE125" s="152">
        <f t="shared" si="14"/>
        <v>0</v>
      </c>
      <c r="AF125" s="152">
        <f t="shared" si="15"/>
        <v>0</v>
      </c>
      <c r="AG125" s="157">
        <f t="shared" si="16"/>
        <v>0</v>
      </c>
    </row>
    <row r="126" spans="1:33" x14ac:dyDescent="0.25">
      <c r="A126" s="147" t="str">
        <f>IF(ISBLANK('B1'!A126),"",'B1'!A126)</f>
        <v/>
      </c>
      <c r="B126" s="978" t="str">
        <f>IF(ISBLANK('B1'!B126),"",'B1'!B126)</f>
        <v/>
      </c>
      <c r="C126" s="975" t="str">
        <f>IF(ISBLANK('B1'!C126),"",'B1'!C126)</f>
        <v/>
      </c>
      <c r="D126" s="263" t="str">
        <f>IF(ISBLANK('B1'!Q126),"",'B1'!Q126)</f>
        <v/>
      </c>
      <c r="E126" s="201"/>
      <c r="F126" s="202"/>
      <c r="G126" s="202"/>
      <c r="H126" s="202"/>
      <c r="I126" s="202"/>
      <c r="J126" s="202"/>
      <c r="K126" s="204"/>
      <c r="L126" s="478"/>
      <c r="M126" s="205"/>
      <c r="N126" s="203"/>
      <c r="O126" s="203"/>
      <c r="P126" s="203"/>
      <c r="Q126" s="203"/>
      <c r="R126" s="204"/>
      <c r="S126" s="202"/>
      <c r="T126" s="202"/>
      <c r="U126" s="202"/>
      <c r="V126" s="202"/>
      <c r="W126" s="205"/>
      <c r="Y126" s="156">
        <f t="shared" si="9"/>
        <v>0</v>
      </c>
      <c r="Z126" s="152">
        <f t="shared" si="10"/>
        <v>0</v>
      </c>
      <c r="AA126" s="152">
        <f t="shared" si="11"/>
        <v>0</v>
      </c>
      <c r="AB126" s="900">
        <f t="shared" si="12"/>
        <v>0</v>
      </c>
      <c r="AD126" s="156">
        <f t="shared" si="13"/>
        <v>0</v>
      </c>
      <c r="AE126" s="152">
        <f t="shared" si="14"/>
        <v>0</v>
      </c>
      <c r="AF126" s="152">
        <f t="shared" si="15"/>
        <v>0</v>
      </c>
      <c r="AG126" s="157">
        <f t="shared" si="16"/>
        <v>0</v>
      </c>
    </row>
    <row r="127" spans="1:33" x14ac:dyDescent="0.25">
      <c r="A127" s="147" t="str">
        <f>IF(ISBLANK('B1'!A127),"",'B1'!A127)</f>
        <v/>
      </c>
      <c r="B127" s="978" t="str">
        <f>IF(ISBLANK('B1'!B127),"",'B1'!B127)</f>
        <v/>
      </c>
      <c r="C127" s="975" t="str">
        <f>IF(ISBLANK('B1'!C127),"",'B1'!C127)</f>
        <v/>
      </c>
      <c r="D127" s="263" t="str">
        <f>IF(ISBLANK('B1'!Q127),"",'B1'!Q127)</f>
        <v/>
      </c>
      <c r="E127" s="201"/>
      <c r="F127" s="202"/>
      <c r="G127" s="202"/>
      <c r="H127" s="202"/>
      <c r="I127" s="202"/>
      <c r="J127" s="202"/>
      <c r="K127" s="204"/>
      <c r="L127" s="478"/>
      <c r="M127" s="205"/>
      <c r="N127" s="203"/>
      <c r="O127" s="203"/>
      <c r="P127" s="203"/>
      <c r="Q127" s="203"/>
      <c r="R127" s="204"/>
      <c r="S127" s="202"/>
      <c r="T127" s="202"/>
      <c r="U127" s="202"/>
      <c r="V127" s="202"/>
      <c r="W127" s="205"/>
      <c r="Y127" s="156">
        <f t="shared" si="9"/>
        <v>0</v>
      </c>
      <c r="Z127" s="152">
        <f t="shared" si="10"/>
        <v>0</v>
      </c>
      <c r="AA127" s="152">
        <f t="shared" si="11"/>
        <v>0</v>
      </c>
      <c r="AB127" s="900">
        <f t="shared" si="12"/>
        <v>0</v>
      </c>
      <c r="AD127" s="156">
        <f t="shared" si="13"/>
        <v>0</v>
      </c>
      <c r="AE127" s="152">
        <f t="shared" si="14"/>
        <v>0</v>
      </c>
      <c r="AF127" s="152">
        <f t="shared" si="15"/>
        <v>0</v>
      </c>
      <c r="AG127" s="157">
        <f t="shared" si="16"/>
        <v>0</v>
      </c>
    </row>
    <row r="128" spans="1:33" x14ac:dyDescent="0.25">
      <c r="A128" s="147" t="str">
        <f>IF(ISBLANK('B1'!A128),"",'B1'!A128)</f>
        <v/>
      </c>
      <c r="B128" s="978" t="str">
        <f>IF(ISBLANK('B1'!B128),"",'B1'!B128)</f>
        <v/>
      </c>
      <c r="C128" s="975" t="str">
        <f>IF(ISBLANK('B1'!C128),"",'B1'!C128)</f>
        <v/>
      </c>
      <c r="D128" s="263" t="str">
        <f>IF(ISBLANK('B1'!Q128),"",'B1'!Q128)</f>
        <v/>
      </c>
      <c r="E128" s="201"/>
      <c r="F128" s="202"/>
      <c r="G128" s="202"/>
      <c r="H128" s="202"/>
      <c r="I128" s="202"/>
      <c r="J128" s="202"/>
      <c r="K128" s="204"/>
      <c r="L128" s="478"/>
      <c r="M128" s="205"/>
      <c r="N128" s="203"/>
      <c r="O128" s="203"/>
      <c r="P128" s="203"/>
      <c r="Q128" s="203"/>
      <c r="R128" s="204"/>
      <c r="S128" s="202"/>
      <c r="T128" s="202"/>
      <c r="U128" s="202"/>
      <c r="V128" s="202"/>
      <c r="W128" s="205"/>
      <c r="Y128" s="156">
        <f t="shared" si="9"/>
        <v>0</v>
      </c>
      <c r="Z128" s="152">
        <f t="shared" si="10"/>
        <v>0</v>
      </c>
      <c r="AA128" s="152">
        <f t="shared" si="11"/>
        <v>0</v>
      </c>
      <c r="AB128" s="900">
        <f t="shared" si="12"/>
        <v>0</v>
      </c>
      <c r="AD128" s="156">
        <f t="shared" si="13"/>
        <v>0</v>
      </c>
      <c r="AE128" s="152">
        <f t="shared" si="14"/>
        <v>0</v>
      </c>
      <c r="AF128" s="152">
        <f t="shared" si="15"/>
        <v>0</v>
      </c>
      <c r="AG128" s="157">
        <f t="shared" si="16"/>
        <v>0</v>
      </c>
    </row>
    <row r="129" spans="1:33" x14ac:dyDescent="0.25">
      <c r="A129" s="147" t="str">
        <f>IF(ISBLANK('B1'!A129),"",'B1'!A129)</f>
        <v/>
      </c>
      <c r="B129" s="978" t="str">
        <f>IF(ISBLANK('B1'!B129),"",'B1'!B129)</f>
        <v/>
      </c>
      <c r="C129" s="975" t="str">
        <f>IF(ISBLANK('B1'!C129),"",'B1'!C129)</f>
        <v/>
      </c>
      <c r="D129" s="263" t="str">
        <f>IF(ISBLANK('B1'!Q129),"",'B1'!Q129)</f>
        <v/>
      </c>
      <c r="E129" s="201"/>
      <c r="F129" s="202"/>
      <c r="G129" s="202"/>
      <c r="H129" s="202"/>
      <c r="I129" s="202"/>
      <c r="J129" s="202"/>
      <c r="K129" s="204"/>
      <c r="L129" s="478"/>
      <c r="M129" s="205"/>
      <c r="N129" s="203"/>
      <c r="O129" s="203"/>
      <c r="P129" s="203"/>
      <c r="Q129" s="203"/>
      <c r="R129" s="204"/>
      <c r="S129" s="202"/>
      <c r="T129" s="202"/>
      <c r="U129" s="202"/>
      <c r="V129" s="202"/>
      <c r="W129" s="205"/>
      <c r="Y129" s="156">
        <f t="shared" si="9"/>
        <v>0</v>
      </c>
      <c r="Z129" s="152">
        <f t="shared" si="10"/>
        <v>0</v>
      </c>
      <c r="AA129" s="152">
        <f t="shared" si="11"/>
        <v>0</v>
      </c>
      <c r="AB129" s="900">
        <f t="shared" si="12"/>
        <v>0</v>
      </c>
      <c r="AD129" s="156">
        <f t="shared" si="13"/>
        <v>0</v>
      </c>
      <c r="AE129" s="152">
        <f t="shared" si="14"/>
        <v>0</v>
      </c>
      <c r="AF129" s="152">
        <f t="shared" si="15"/>
        <v>0</v>
      </c>
      <c r="AG129" s="157">
        <f t="shared" si="16"/>
        <v>0</v>
      </c>
    </row>
    <row r="130" spans="1:33" x14ac:dyDescent="0.25">
      <c r="A130" s="147" t="str">
        <f>IF(ISBLANK('B1'!A130),"",'B1'!A130)</f>
        <v/>
      </c>
      <c r="B130" s="978" t="str">
        <f>IF(ISBLANK('B1'!B130),"",'B1'!B130)</f>
        <v/>
      </c>
      <c r="C130" s="975" t="str">
        <f>IF(ISBLANK('B1'!C130),"",'B1'!C130)</f>
        <v/>
      </c>
      <c r="D130" s="263" t="str">
        <f>IF(ISBLANK('B1'!Q130),"",'B1'!Q130)</f>
        <v/>
      </c>
      <c r="E130" s="201"/>
      <c r="F130" s="202"/>
      <c r="G130" s="202"/>
      <c r="H130" s="202"/>
      <c r="I130" s="202"/>
      <c r="J130" s="202"/>
      <c r="K130" s="204"/>
      <c r="L130" s="478"/>
      <c r="M130" s="205"/>
      <c r="N130" s="203"/>
      <c r="O130" s="203"/>
      <c r="P130" s="203"/>
      <c r="Q130" s="203"/>
      <c r="R130" s="204"/>
      <c r="S130" s="202"/>
      <c r="T130" s="202"/>
      <c r="U130" s="202"/>
      <c r="V130" s="202"/>
      <c r="W130" s="205"/>
      <c r="Y130" s="156">
        <f t="shared" si="9"/>
        <v>0</v>
      </c>
      <c r="Z130" s="152">
        <f t="shared" si="10"/>
        <v>0</v>
      </c>
      <c r="AA130" s="152">
        <f t="shared" si="11"/>
        <v>0</v>
      </c>
      <c r="AB130" s="900">
        <f t="shared" si="12"/>
        <v>0</v>
      </c>
      <c r="AD130" s="156">
        <f t="shared" si="13"/>
        <v>0</v>
      </c>
      <c r="AE130" s="152">
        <f t="shared" si="14"/>
        <v>0</v>
      </c>
      <c r="AF130" s="152">
        <f t="shared" si="15"/>
        <v>0</v>
      </c>
      <c r="AG130" s="157">
        <f t="shared" si="16"/>
        <v>0</v>
      </c>
    </row>
    <row r="131" spans="1:33" x14ac:dyDescent="0.25">
      <c r="A131" s="147" t="str">
        <f>IF(ISBLANK('B1'!A131),"",'B1'!A131)</f>
        <v/>
      </c>
      <c r="B131" s="978" t="str">
        <f>IF(ISBLANK('B1'!B131),"",'B1'!B131)</f>
        <v/>
      </c>
      <c r="C131" s="975" t="str">
        <f>IF(ISBLANK('B1'!C131),"",'B1'!C131)</f>
        <v/>
      </c>
      <c r="D131" s="263" t="str">
        <f>IF(ISBLANK('B1'!Q131),"",'B1'!Q131)</f>
        <v/>
      </c>
      <c r="E131" s="201"/>
      <c r="F131" s="202"/>
      <c r="G131" s="202"/>
      <c r="H131" s="202"/>
      <c r="I131" s="202"/>
      <c r="J131" s="202"/>
      <c r="K131" s="204"/>
      <c r="L131" s="478"/>
      <c r="M131" s="205"/>
      <c r="N131" s="203"/>
      <c r="O131" s="203"/>
      <c r="P131" s="203"/>
      <c r="Q131" s="203"/>
      <c r="R131" s="204"/>
      <c r="S131" s="202"/>
      <c r="T131" s="202"/>
      <c r="U131" s="202"/>
      <c r="V131" s="202"/>
      <c r="W131" s="205"/>
      <c r="Y131" s="156">
        <f t="shared" si="9"/>
        <v>0</v>
      </c>
      <c r="Z131" s="152">
        <f t="shared" si="10"/>
        <v>0</v>
      </c>
      <c r="AA131" s="152">
        <f t="shared" si="11"/>
        <v>0</v>
      </c>
      <c r="AB131" s="900">
        <f t="shared" si="12"/>
        <v>0</v>
      </c>
      <c r="AD131" s="156">
        <f t="shared" si="13"/>
        <v>0</v>
      </c>
      <c r="AE131" s="152">
        <f t="shared" si="14"/>
        <v>0</v>
      </c>
      <c r="AF131" s="152">
        <f t="shared" si="15"/>
        <v>0</v>
      </c>
      <c r="AG131" s="157">
        <f t="shared" si="16"/>
        <v>0</v>
      </c>
    </row>
    <row r="132" spans="1:33" x14ac:dyDescent="0.25">
      <c r="A132" s="147" t="str">
        <f>IF(ISBLANK('B1'!A132),"",'B1'!A132)</f>
        <v/>
      </c>
      <c r="B132" s="978" t="str">
        <f>IF(ISBLANK('B1'!B132),"",'B1'!B132)</f>
        <v/>
      </c>
      <c r="C132" s="975" t="str">
        <f>IF(ISBLANK('B1'!C132),"",'B1'!C132)</f>
        <v/>
      </c>
      <c r="D132" s="263" t="str">
        <f>IF(ISBLANK('B1'!Q132),"",'B1'!Q132)</f>
        <v/>
      </c>
      <c r="E132" s="201"/>
      <c r="F132" s="202"/>
      <c r="G132" s="202"/>
      <c r="H132" s="202"/>
      <c r="I132" s="202"/>
      <c r="J132" s="202"/>
      <c r="K132" s="204"/>
      <c r="L132" s="478"/>
      <c r="M132" s="205"/>
      <c r="N132" s="203"/>
      <c r="O132" s="203"/>
      <c r="P132" s="203"/>
      <c r="Q132" s="203"/>
      <c r="R132" s="204"/>
      <c r="S132" s="202"/>
      <c r="T132" s="202"/>
      <c r="U132" s="202"/>
      <c r="V132" s="202"/>
      <c r="W132" s="205"/>
      <c r="Y132" s="156">
        <f t="shared" si="9"/>
        <v>0</v>
      </c>
      <c r="Z132" s="152">
        <f t="shared" si="10"/>
        <v>0</v>
      </c>
      <c r="AA132" s="152">
        <f t="shared" si="11"/>
        <v>0</v>
      </c>
      <c r="AB132" s="900">
        <f t="shared" si="12"/>
        <v>0</v>
      </c>
      <c r="AD132" s="156">
        <f t="shared" si="13"/>
        <v>0</v>
      </c>
      <c r="AE132" s="152">
        <f t="shared" si="14"/>
        <v>0</v>
      </c>
      <c r="AF132" s="152">
        <f t="shared" si="15"/>
        <v>0</v>
      </c>
      <c r="AG132" s="157">
        <f t="shared" si="16"/>
        <v>0</v>
      </c>
    </row>
    <row r="133" spans="1:33" x14ac:dyDescent="0.25">
      <c r="A133" s="147" t="str">
        <f>IF(ISBLANK('B1'!A133),"",'B1'!A133)</f>
        <v/>
      </c>
      <c r="B133" s="978" t="str">
        <f>IF(ISBLANK('B1'!B133),"",'B1'!B133)</f>
        <v/>
      </c>
      <c r="C133" s="975" t="str">
        <f>IF(ISBLANK('B1'!C133),"",'B1'!C133)</f>
        <v/>
      </c>
      <c r="D133" s="263" t="str">
        <f>IF(ISBLANK('B1'!Q133),"",'B1'!Q133)</f>
        <v/>
      </c>
      <c r="E133" s="201"/>
      <c r="F133" s="202"/>
      <c r="G133" s="202"/>
      <c r="H133" s="202"/>
      <c r="I133" s="202"/>
      <c r="J133" s="202"/>
      <c r="K133" s="204"/>
      <c r="L133" s="478"/>
      <c r="M133" s="205"/>
      <c r="N133" s="203"/>
      <c r="O133" s="203"/>
      <c r="P133" s="203"/>
      <c r="Q133" s="203"/>
      <c r="R133" s="204"/>
      <c r="S133" s="202"/>
      <c r="T133" s="202"/>
      <c r="U133" s="202"/>
      <c r="V133" s="202"/>
      <c r="W133" s="205"/>
      <c r="Y133" s="156">
        <f t="shared" si="9"/>
        <v>0</v>
      </c>
      <c r="Z133" s="152">
        <f t="shared" si="10"/>
        <v>0</v>
      </c>
      <c r="AA133" s="152">
        <f t="shared" si="11"/>
        <v>0</v>
      </c>
      <c r="AB133" s="900">
        <f t="shared" si="12"/>
        <v>0</v>
      </c>
      <c r="AD133" s="156">
        <f t="shared" si="13"/>
        <v>0</v>
      </c>
      <c r="AE133" s="152">
        <f t="shared" si="14"/>
        <v>0</v>
      </c>
      <c r="AF133" s="152">
        <f t="shared" si="15"/>
        <v>0</v>
      </c>
      <c r="AG133" s="157">
        <f t="shared" si="16"/>
        <v>0</v>
      </c>
    </row>
    <row r="134" spans="1:33" x14ac:dyDescent="0.25">
      <c r="A134" s="147" t="str">
        <f>IF(ISBLANK('B1'!A134),"",'B1'!A134)</f>
        <v/>
      </c>
      <c r="B134" s="978" t="str">
        <f>IF(ISBLANK('B1'!B134),"",'B1'!B134)</f>
        <v/>
      </c>
      <c r="C134" s="975" t="str">
        <f>IF(ISBLANK('B1'!C134),"",'B1'!C134)</f>
        <v/>
      </c>
      <c r="D134" s="263" t="str">
        <f>IF(ISBLANK('B1'!Q134),"",'B1'!Q134)</f>
        <v/>
      </c>
      <c r="E134" s="201"/>
      <c r="F134" s="202"/>
      <c r="G134" s="202"/>
      <c r="H134" s="202"/>
      <c r="I134" s="202"/>
      <c r="J134" s="202"/>
      <c r="K134" s="204"/>
      <c r="L134" s="478"/>
      <c r="M134" s="205"/>
      <c r="N134" s="203"/>
      <c r="O134" s="203"/>
      <c r="P134" s="203"/>
      <c r="Q134" s="203"/>
      <c r="R134" s="204"/>
      <c r="S134" s="202"/>
      <c r="T134" s="202"/>
      <c r="U134" s="202"/>
      <c r="V134" s="202"/>
      <c r="W134" s="205"/>
      <c r="Y134" s="156">
        <f t="shared" si="9"/>
        <v>0</v>
      </c>
      <c r="Z134" s="152">
        <f t="shared" si="10"/>
        <v>0</v>
      </c>
      <c r="AA134" s="152">
        <f t="shared" si="11"/>
        <v>0</v>
      </c>
      <c r="AB134" s="900">
        <f t="shared" si="12"/>
        <v>0</v>
      </c>
      <c r="AD134" s="156">
        <f t="shared" si="13"/>
        <v>0</v>
      </c>
      <c r="AE134" s="152">
        <f t="shared" si="14"/>
        <v>0</v>
      </c>
      <c r="AF134" s="152">
        <f t="shared" si="15"/>
        <v>0</v>
      </c>
      <c r="AG134" s="157">
        <f t="shared" si="16"/>
        <v>0</v>
      </c>
    </row>
    <row r="135" spans="1:33" x14ac:dyDescent="0.25">
      <c r="A135" s="147" t="str">
        <f>IF(ISBLANK('B1'!A135),"",'B1'!A135)</f>
        <v/>
      </c>
      <c r="B135" s="978" t="str">
        <f>IF(ISBLANK('B1'!B135),"",'B1'!B135)</f>
        <v/>
      </c>
      <c r="C135" s="975" t="str">
        <f>IF(ISBLANK('B1'!C135),"",'B1'!C135)</f>
        <v/>
      </c>
      <c r="D135" s="263" t="str">
        <f>IF(ISBLANK('B1'!Q135),"",'B1'!Q135)</f>
        <v/>
      </c>
      <c r="E135" s="201"/>
      <c r="F135" s="202"/>
      <c r="G135" s="202"/>
      <c r="H135" s="202"/>
      <c r="I135" s="202"/>
      <c r="J135" s="202"/>
      <c r="K135" s="204"/>
      <c r="L135" s="478"/>
      <c r="M135" s="205"/>
      <c r="N135" s="203"/>
      <c r="O135" s="203"/>
      <c r="P135" s="203"/>
      <c r="Q135" s="203"/>
      <c r="R135" s="204"/>
      <c r="S135" s="202"/>
      <c r="T135" s="202"/>
      <c r="U135" s="202"/>
      <c r="V135" s="202"/>
      <c r="W135" s="205"/>
      <c r="Y135" s="156">
        <f t="shared" si="9"/>
        <v>0</v>
      </c>
      <c r="Z135" s="152">
        <f t="shared" si="10"/>
        <v>0</v>
      </c>
      <c r="AA135" s="152">
        <f t="shared" si="11"/>
        <v>0</v>
      </c>
      <c r="AB135" s="900">
        <f t="shared" si="12"/>
        <v>0</v>
      </c>
      <c r="AD135" s="156">
        <f t="shared" si="13"/>
        <v>0</v>
      </c>
      <c r="AE135" s="152">
        <f t="shared" si="14"/>
        <v>0</v>
      </c>
      <c r="AF135" s="152">
        <f t="shared" si="15"/>
        <v>0</v>
      </c>
      <c r="AG135" s="157">
        <f t="shared" si="16"/>
        <v>0</v>
      </c>
    </row>
    <row r="136" spans="1:33" x14ac:dyDescent="0.25">
      <c r="A136" s="147" t="str">
        <f>IF(ISBLANK('B1'!A136),"",'B1'!A136)</f>
        <v/>
      </c>
      <c r="B136" s="978" t="str">
        <f>IF(ISBLANK('B1'!B136),"",'B1'!B136)</f>
        <v/>
      </c>
      <c r="C136" s="975" t="str">
        <f>IF(ISBLANK('B1'!C136),"",'B1'!C136)</f>
        <v/>
      </c>
      <c r="D136" s="263" t="str">
        <f>IF(ISBLANK('B1'!Q136),"",'B1'!Q136)</f>
        <v/>
      </c>
      <c r="E136" s="201"/>
      <c r="F136" s="202"/>
      <c r="G136" s="202"/>
      <c r="H136" s="202"/>
      <c r="I136" s="202"/>
      <c r="J136" s="202"/>
      <c r="K136" s="204"/>
      <c r="L136" s="478"/>
      <c r="M136" s="205"/>
      <c r="N136" s="203"/>
      <c r="O136" s="203"/>
      <c r="P136" s="203"/>
      <c r="Q136" s="203"/>
      <c r="R136" s="204"/>
      <c r="S136" s="202"/>
      <c r="T136" s="202"/>
      <c r="U136" s="202"/>
      <c r="V136" s="202"/>
      <c r="W136" s="205"/>
      <c r="Y136" s="156">
        <f t="shared" si="9"/>
        <v>0</v>
      </c>
      <c r="Z136" s="152">
        <f t="shared" si="10"/>
        <v>0</v>
      </c>
      <c r="AA136" s="152">
        <f t="shared" si="11"/>
        <v>0</v>
      </c>
      <c r="AB136" s="900">
        <f t="shared" si="12"/>
        <v>0</v>
      </c>
      <c r="AD136" s="156">
        <f t="shared" si="13"/>
        <v>0</v>
      </c>
      <c r="AE136" s="152">
        <f t="shared" si="14"/>
        <v>0</v>
      </c>
      <c r="AF136" s="152">
        <f t="shared" si="15"/>
        <v>0</v>
      </c>
      <c r="AG136" s="157">
        <f t="shared" si="16"/>
        <v>0</v>
      </c>
    </row>
    <row r="137" spans="1:33" x14ac:dyDescent="0.25">
      <c r="A137" s="147" t="str">
        <f>IF(ISBLANK('B1'!A137),"",'B1'!A137)</f>
        <v/>
      </c>
      <c r="B137" s="978" t="str">
        <f>IF(ISBLANK('B1'!B137),"",'B1'!B137)</f>
        <v/>
      </c>
      <c r="C137" s="975" t="str">
        <f>IF(ISBLANK('B1'!C137),"",'B1'!C137)</f>
        <v/>
      </c>
      <c r="D137" s="263" t="str">
        <f>IF(ISBLANK('B1'!Q137),"",'B1'!Q137)</f>
        <v/>
      </c>
      <c r="E137" s="201"/>
      <c r="F137" s="202"/>
      <c r="G137" s="202"/>
      <c r="H137" s="202"/>
      <c r="I137" s="202"/>
      <c r="J137" s="202"/>
      <c r="K137" s="204"/>
      <c r="L137" s="478"/>
      <c r="M137" s="205"/>
      <c r="N137" s="203"/>
      <c r="O137" s="203"/>
      <c r="P137" s="203"/>
      <c r="Q137" s="203"/>
      <c r="R137" s="204"/>
      <c r="S137" s="202"/>
      <c r="T137" s="202"/>
      <c r="U137" s="202"/>
      <c r="V137" s="202"/>
      <c r="W137" s="205"/>
      <c r="Y137" s="156">
        <f t="shared" si="9"/>
        <v>0</v>
      </c>
      <c r="Z137" s="152">
        <f t="shared" si="10"/>
        <v>0</v>
      </c>
      <c r="AA137" s="152">
        <f t="shared" si="11"/>
        <v>0</v>
      </c>
      <c r="AB137" s="900">
        <f t="shared" si="12"/>
        <v>0</v>
      </c>
      <c r="AD137" s="156">
        <f t="shared" si="13"/>
        <v>0</v>
      </c>
      <c r="AE137" s="152">
        <f t="shared" si="14"/>
        <v>0</v>
      </c>
      <c r="AF137" s="152">
        <f t="shared" si="15"/>
        <v>0</v>
      </c>
      <c r="AG137" s="157">
        <f t="shared" si="16"/>
        <v>0</v>
      </c>
    </row>
    <row r="138" spans="1:33" x14ac:dyDescent="0.25">
      <c r="A138" s="147" t="str">
        <f>IF(ISBLANK('B1'!A138),"",'B1'!A138)</f>
        <v/>
      </c>
      <c r="B138" s="978" t="str">
        <f>IF(ISBLANK('B1'!B138),"",'B1'!B138)</f>
        <v/>
      </c>
      <c r="C138" s="975" t="str">
        <f>IF(ISBLANK('B1'!C138),"",'B1'!C138)</f>
        <v/>
      </c>
      <c r="D138" s="263" t="str">
        <f>IF(ISBLANK('B1'!Q138),"",'B1'!Q138)</f>
        <v/>
      </c>
      <c r="E138" s="201"/>
      <c r="F138" s="202"/>
      <c r="G138" s="202"/>
      <c r="H138" s="202"/>
      <c r="I138" s="202"/>
      <c r="J138" s="202"/>
      <c r="K138" s="204"/>
      <c r="L138" s="478"/>
      <c r="M138" s="205"/>
      <c r="N138" s="203"/>
      <c r="O138" s="203"/>
      <c r="P138" s="203"/>
      <c r="Q138" s="203"/>
      <c r="R138" s="204"/>
      <c r="S138" s="202"/>
      <c r="T138" s="202"/>
      <c r="U138" s="202"/>
      <c r="V138" s="202"/>
      <c r="W138" s="205"/>
      <c r="Y138" s="156">
        <f t="shared" si="9"/>
        <v>0</v>
      </c>
      <c r="Z138" s="152">
        <f t="shared" si="10"/>
        <v>0</v>
      </c>
      <c r="AA138" s="152">
        <f t="shared" si="11"/>
        <v>0</v>
      </c>
      <c r="AB138" s="900">
        <f t="shared" si="12"/>
        <v>0</v>
      </c>
      <c r="AD138" s="156">
        <f t="shared" si="13"/>
        <v>0</v>
      </c>
      <c r="AE138" s="152">
        <f t="shared" si="14"/>
        <v>0</v>
      </c>
      <c r="AF138" s="152">
        <f t="shared" si="15"/>
        <v>0</v>
      </c>
      <c r="AG138" s="157">
        <f t="shared" si="16"/>
        <v>0</v>
      </c>
    </row>
    <row r="139" spans="1:33" x14ac:dyDescent="0.25">
      <c r="A139" s="147" t="str">
        <f>IF(ISBLANK('B1'!A139),"",'B1'!A139)</f>
        <v/>
      </c>
      <c r="B139" s="978" t="str">
        <f>IF(ISBLANK('B1'!B139),"",'B1'!B139)</f>
        <v/>
      </c>
      <c r="C139" s="975" t="str">
        <f>IF(ISBLANK('B1'!C139),"",'B1'!C139)</f>
        <v/>
      </c>
      <c r="D139" s="263" t="str">
        <f>IF(ISBLANK('B1'!Q139),"",'B1'!Q139)</f>
        <v/>
      </c>
      <c r="E139" s="201"/>
      <c r="F139" s="202"/>
      <c r="G139" s="202"/>
      <c r="H139" s="202"/>
      <c r="I139" s="202"/>
      <c r="J139" s="202"/>
      <c r="K139" s="204"/>
      <c r="L139" s="478"/>
      <c r="M139" s="205"/>
      <c r="N139" s="203"/>
      <c r="O139" s="203"/>
      <c r="P139" s="203"/>
      <c r="Q139" s="203"/>
      <c r="R139" s="204"/>
      <c r="S139" s="202"/>
      <c r="T139" s="202"/>
      <c r="U139" s="202"/>
      <c r="V139" s="202"/>
      <c r="W139" s="205"/>
      <c r="Y139" s="156">
        <f t="shared" si="9"/>
        <v>0</v>
      </c>
      <c r="Z139" s="152">
        <f t="shared" si="10"/>
        <v>0</v>
      </c>
      <c r="AA139" s="152">
        <f t="shared" si="11"/>
        <v>0</v>
      </c>
      <c r="AB139" s="900">
        <f t="shared" si="12"/>
        <v>0</v>
      </c>
      <c r="AD139" s="156">
        <f t="shared" si="13"/>
        <v>0</v>
      </c>
      <c r="AE139" s="152">
        <f t="shared" si="14"/>
        <v>0</v>
      </c>
      <c r="AF139" s="152">
        <f t="shared" si="15"/>
        <v>0</v>
      </c>
      <c r="AG139" s="157">
        <f t="shared" si="16"/>
        <v>0</v>
      </c>
    </row>
    <row r="140" spans="1:33" x14ac:dyDescent="0.25">
      <c r="A140" s="147" t="str">
        <f>IF(ISBLANK('B1'!A140),"",'B1'!A140)</f>
        <v/>
      </c>
      <c r="B140" s="978" t="str">
        <f>IF(ISBLANK('B1'!B140),"",'B1'!B140)</f>
        <v/>
      </c>
      <c r="C140" s="975" t="str">
        <f>IF(ISBLANK('B1'!C140),"",'B1'!C140)</f>
        <v/>
      </c>
      <c r="D140" s="263" t="str">
        <f>IF(ISBLANK('B1'!Q140),"",'B1'!Q140)</f>
        <v/>
      </c>
      <c r="E140" s="201"/>
      <c r="F140" s="202"/>
      <c r="G140" s="202"/>
      <c r="H140" s="202"/>
      <c r="I140" s="202"/>
      <c r="J140" s="202"/>
      <c r="K140" s="204"/>
      <c r="L140" s="478"/>
      <c r="M140" s="205"/>
      <c r="N140" s="203"/>
      <c r="O140" s="203"/>
      <c r="P140" s="203"/>
      <c r="Q140" s="203"/>
      <c r="R140" s="204"/>
      <c r="S140" s="202"/>
      <c r="T140" s="202"/>
      <c r="U140" s="202"/>
      <c r="V140" s="202"/>
      <c r="W140" s="205"/>
      <c r="Y140" s="156">
        <f t="shared" si="9"/>
        <v>0</v>
      </c>
      <c r="Z140" s="152">
        <f t="shared" si="10"/>
        <v>0</v>
      </c>
      <c r="AA140" s="152">
        <f t="shared" si="11"/>
        <v>0</v>
      </c>
      <c r="AB140" s="900">
        <f t="shared" si="12"/>
        <v>0</v>
      </c>
      <c r="AD140" s="156">
        <f t="shared" si="13"/>
        <v>0</v>
      </c>
      <c r="AE140" s="152">
        <f t="shared" si="14"/>
        <v>0</v>
      </c>
      <c r="AF140" s="152">
        <f t="shared" si="15"/>
        <v>0</v>
      </c>
      <c r="AG140" s="157">
        <f t="shared" si="16"/>
        <v>0</v>
      </c>
    </row>
    <row r="141" spans="1:33" x14ac:dyDescent="0.25">
      <c r="A141" s="147" t="str">
        <f>IF(ISBLANK('B1'!A141),"",'B1'!A141)</f>
        <v/>
      </c>
      <c r="B141" s="978" t="str">
        <f>IF(ISBLANK('B1'!B141),"",'B1'!B141)</f>
        <v/>
      </c>
      <c r="C141" s="975" t="str">
        <f>IF(ISBLANK('B1'!C141),"",'B1'!C141)</f>
        <v/>
      </c>
      <c r="D141" s="263" t="str">
        <f>IF(ISBLANK('B1'!Q141),"",'B1'!Q141)</f>
        <v/>
      </c>
      <c r="E141" s="201"/>
      <c r="F141" s="202"/>
      <c r="G141" s="202"/>
      <c r="H141" s="202"/>
      <c r="I141" s="202"/>
      <c r="J141" s="202"/>
      <c r="K141" s="204"/>
      <c r="L141" s="478"/>
      <c r="M141" s="205"/>
      <c r="N141" s="203"/>
      <c r="O141" s="203"/>
      <c r="P141" s="203"/>
      <c r="Q141" s="203"/>
      <c r="R141" s="204"/>
      <c r="S141" s="202"/>
      <c r="T141" s="202"/>
      <c r="U141" s="202"/>
      <c r="V141" s="202"/>
      <c r="W141" s="205"/>
      <c r="Y141" s="156">
        <f t="shared" si="9"/>
        <v>0</v>
      </c>
      <c r="Z141" s="152">
        <f t="shared" si="10"/>
        <v>0</v>
      </c>
      <c r="AA141" s="152">
        <f t="shared" si="11"/>
        <v>0</v>
      </c>
      <c r="AB141" s="900">
        <f t="shared" si="12"/>
        <v>0</v>
      </c>
      <c r="AD141" s="156">
        <f t="shared" si="13"/>
        <v>0</v>
      </c>
      <c r="AE141" s="152">
        <f t="shared" si="14"/>
        <v>0</v>
      </c>
      <c r="AF141" s="152">
        <f t="shared" si="15"/>
        <v>0</v>
      </c>
      <c r="AG141" s="157">
        <f t="shared" si="16"/>
        <v>0</v>
      </c>
    </row>
    <row r="142" spans="1:33" x14ac:dyDescent="0.25">
      <c r="A142" s="147" t="str">
        <f>IF(ISBLANK('B1'!A142),"",'B1'!A142)</f>
        <v/>
      </c>
      <c r="B142" s="978" t="str">
        <f>IF(ISBLANK('B1'!B142),"",'B1'!B142)</f>
        <v/>
      </c>
      <c r="C142" s="975" t="str">
        <f>IF(ISBLANK('B1'!C142),"",'B1'!C142)</f>
        <v/>
      </c>
      <c r="D142" s="263" t="str">
        <f>IF(ISBLANK('B1'!Q142),"",'B1'!Q142)</f>
        <v/>
      </c>
      <c r="E142" s="201"/>
      <c r="F142" s="202"/>
      <c r="G142" s="202"/>
      <c r="H142" s="202"/>
      <c r="I142" s="202"/>
      <c r="J142" s="202"/>
      <c r="K142" s="204"/>
      <c r="L142" s="478"/>
      <c r="M142" s="205"/>
      <c r="N142" s="203"/>
      <c r="O142" s="203"/>
      <c r="P142" s="203"/>
      <c r="Q142" s="203"/>
      <c r="R142" s="204"/>
      <c r="S142" s="202"/>
      <c r="T142" s="202"/>
      <c r="U142" s="202"/>
      <c r="V142" s="202"/>
      <c r="W142" s="205"/>
      <c r="Y142" s="156">
        <f t="shared" si="9"/>
        <v>0</v>
      </c>
      <c r="Z142" s="152">
        <f t="shared" si="10"/>
        <v>0</v>
      </c>
      <c r="AA142" s="152">
        <f t="shared" si="11"/>
        <v>0</v>
      </c>
      <c r="AB142" s="900">
        <f t="shared" si="12"/>
        <v>0</v>
      </c>
      <c r="AD142" s="156">
        <f t="shared" si="13"/>
        <v>0</v>
      </c>
      <c r="AE142" s="152">
        <f t="shared" si="14"/>
        <v>0</v>
      </c>
      <c r="AF142" s="152">
        <f t="shared" si="15"/>
        <v>0</v>
      </c>
      <c r="AG142" s="157">
        <f t="shared" si="16"/>
        <v>0</v>
      </c>
    </row>
    <row r="143" spans="1:33" x14ac:dyDescent="0.25">
      <c r="A143" s="147" t="str">
        <f>IF(ISBLANK('B1'!A143),"",'B1'!A143)</f>
        <v/>
      </c>
      <c r="B143" s="978" t="str">
        <f>IF(ISBLANK('B1'!B143),"",'B1'!B143)</f>
        <v/>
      </c>
      <c r="C143" s="975" t="str">
        <f>IF(ISBLANK('B1'!C143),"",'B1'!C143)</f>
        <v/>
      </c>
      <c r="D143" s="263" t="str">
        <f>IF(ISBLANK('B1'!Q143),"",'B1'!Q143)</f>
        <v/>
      </c>
      <c r="E143" s="201"/>
      <c r="F143" s="202"/>
      <c r="G143" s="202"/>
      <c r="H143" s="202"/>
      <c r="I143" s="202"/>
      <c r="J143" s="202"/>
      <c r="K143" s="204"/>
      <c r="L143" s="478"/>
      <c r="M143" s="205"/>
      <c r="N143" s="203"/>
      <c r="O143" s="203"/>
      <c r="P143" s="203"/>
      <c r="Q143" s="203"/>
      <c r="R143" s="204"/>
      <c r="S143" s="202"/>
      <c r="T143" s="202"/>
      <c r="U143" s="202"/>
      <c r="V143" s="202"/>
      <c r="W143" s="205"/>
      <c r="Y143" s="156">
        <f t="shared" si="9"/>
        <v>0</v>
      </c>
      <c r="Z143" s="152">
        <f t="shared" si="10"/>
        <v>0</v>
      </c>
      <c r="AA143" s="152">
        <f t="shared" si="11"/>
        <v>0</v>
      </c>
      <c r="AB143" s="900">
        <f t="shared" si="12"/>
        <v>0</v>
      </c>
      <c r="AD143" s="156">
        <f t="shared" si="13"/>
        <v>0</v>
      </c>
      <c r="AE143" s="152">
        <f t="shared" si="14"/>
        <v>0</v>
      </c>
      <c r="AF143" s="152">
        <f t="shared" si="15"/>
        <v>0</v>
      </c>
      <c r="AG143" s="157">
        <f t="shared" si="16"/>
        <v>0</v>
      </c>
    </row>
    <row r="144" spans="1:33" x14ac:dyDescent="0.25">
      <c r="A144" s="147" t="str">
        <f>IF(ISBLANK('B1'!A144),"",'B1'!A144)</f>
        <v/>
      </c>
      <c r="B144" s="978" t="str">
        <f>IF(ISBLANK('B1'!B144),"",'B1'!B144)</f>
        <v/>
      </c>
      <c r="C144" s="975" t="str">
        <f>IF(ISBLANK('B1'!C144),"",'B1'!C144)</f>
        <v/>
      </c>
      <c r="D144" s="263" t="str">
        <f>IF(ISBLANK('B1'!Q144),"",'B1'!Q144)</f>
        <v/>
      </c>
      <c r="E144" s="201"/>
      <c r="F144" s="202"/>
      <c r="G144" s="202"/>
      <c r="H144" s="202"/>
      <c r="I144" s="202"/>
      <c r="J144" s="202"/>
      <c r="K144" s="204"/>
      <c r="L144" s="478"/>
      <c r="M144" s="205"/>
      <c r="N144" s="203"/>
      <c r="O144" s="203"/>
      <c r="P144" s="203"/>
      <c r="Q144" s="203"/>
      <c r="R144" s="204"/>
      <c r="S144" s="202"/>
      <c r="T144" s="202"/>
      <c r="U144" s="202"/>
      <c r="V144" s="202"/>
      <c r="W144" s="205"/>
      <c r="Y144" s="156">
        <f t="shared" si="9"/>
        <v>0</v>
      </c>
      <c r="Z144" s="152">
        <f t="shared" si="10"/>
        <v>0</v>
      </c>
      <c r="AA144" s="152">
        <f t="shared" si="11"/>
        <v>0</v>
      </c>
      <c r="AB144" s="900">
        <f t="shared" si="12"/>
        <v>0</v>
      </c>
      <c r="AD144" s="156">
        <f t="shared" si="13"/>
        <v>0</v>
      </c>
      <c r="AE144" s="152">
        <f t="shared" si="14"/>
        <v>0</v>
      </c>
      <c r="AF144" s="152">
        <f t="shared" si="15"/>
        <v>0</v>
      </c>
      <c r="AG144" s="157">
        <f t="shared" si="16"/>
        <v>0</v>
      </c>
    </row>
    <row r="145" spans="1:33" x14ac:dyDescent="0.25">
      <c r="A145" s="147" t="str">
        <f>IF(ISBLANK('B1'!A145),"",'B1'!A145)</f>
        <v/>
      </c>
      <c r="B145" s="978" t="str">
        <f>IF(ISBLANK('B1'!B145),"",'B1'!B145)</f>
        <v/>
      </c>
      <c r="C145" s="975" t="str">
        <f>IF(ISBLANK('B1'!C145),"",'B1'!C145)</f>
        <v/>
      </c>
      <c r="D145" s="263" t="str">
        <f>IF(ISBLANK('B1'!Q145),"",'B1'!Q145)</f>
        <v/>
      </c>
      <c r="E145" s="201"/>
      <c r="F145" s="202"/>
      <c r="G145" s="202"/>
      <c r="H145" s="202"/>
      <c r="I145" s="202"/>
      <c r="J145" s="202"/>
      <c r="K145" s="204"/>
      <c r="L145" s="478"/>
      <c r="M145" s="205"/>
      <c r="N145" s="203"/>
      <c r="O145" s="203"/>
      <c r="P145" s="203"/>
      <c r="Q145" s="203"/>
      <c r="R145" s="204"/>
      <c r="S145" s="202"/>
      <c r="T145" s="202"/>
      <c r="U145" s="202"/>
      <c r="V145" s="202"/>
      <c r="W145" s="205"/>
      <c r="Y145" s="156">
        <f t="shared" si="9"/>
        <v>0</v>
      </c>
      <c r="Z145" s="152">
        <f t="shared" si="10"/>
        <v>0</v>
      </c>
      <c r="AA145" s="152">
        <f t="shared" si="11"/>
        <v>0</v>
      </c>
      <c r="AB145" s="900">
        <f t="shared" si="12"/>
        <v>0</v>
      </c>
      <c r="AD145" s="156">
        <f t="shared" si="13"/>
        <v>0</v>
      </c>
      <c r="AE145" s="152">
        <f t="shared" si="14"/>
        <v>0</v>
      </c>
      <c r="AF145" s="152">
        <f t="shared" si="15"/>
        <v>0</v>
      </c>
      <c r="AG145" s="157">
        <f t="shared" si="16"/>
        <v>0</v>
      </c>
    </row>
    <row r="146" spans="1:33" x14ac:dyDescent="0.25">
      <c r="A146" s="147" t="str">
        <f>IF(ISBLANK('B1'!A146),"",'B1'!A146)</f>
        <v/>
      </c>
      <c r="B146" s="978" t="str">
        <f>IF(ISBLANK('B1'!B146),"",'B1'!B146)</f>
        <v/>
      </c>
      <c r="C146" s="975" t="str">
        <f>IF(ISBLANK('B1'!C146),"",'B1'!C146)</f>
        <v/>
      </c>
      <c r="D146" s="263" t="str">
        <f>IF(ISBLANK('B1'!Q146),"",'B1'!Q146)</f>
        <v/>
      </c>
      <c r="E146" s="201"/>
      <c r="F146" s="202"/>
      <c r="G146" s="202"/>
      <c r="H146" s="202"/>
      <c r="I146" s="202"/>
      <c r="J146" s="202"/>
      <c r="K146" s="204"/>
      <c r="L146" s="478"/>
      <c r="M146" s="205"/>
      <c r="N146" s="203"/>
      <c r="O146" s="203"/>
      <c r="P146" s="203"/>
      <c r="Q146" s="203"/>
      <c r="R146" s="204"/>
      <c r="S146" s="202"/>
      <c r="T146" s="202"/>
      <c r="U146" s="202"/>
      <c r="V146" s="202"/>
      <c r="W146" s="205"/>
      <c r="Y146" s="156">
        <f t="shared" ref="Y146:Y196" si="17">SUM(E146:J146)</f>
        <v>0</v>
      </c>
      <c r="Z146" s="152">
        <f t="shared" ref="Z146:Z196" si="18">SUM(K146:M146)</f>
        <v>0</v>
      </c>
      <c r="AA146" s="152">
        <f t="shared" ref="AA146:AA196" si="19">SUM(N146:Q146)</f>
        <v>0</v>
      </c>
      <c r="AB146" s="900">
        <f t="shared" ref="AB146:AB196" si="20">SUM(R146:W146)</f>
        <v>0</v>
      </c>
      <c r="AD146" s="156">
        <f t="shared" ref="AD146:AD196" si="21">IF(D146="",Y146,D146-Y146)</f>
        <v>0</v>
      </c>
      <c r="AE146" s="152">
        <f t="shared" ref="AE146:AE196" si="22">IF(D146="",Z146,D146-Z146)</f>
        <v>0</v>
      </c>
      <c r="AF146" s="152">
        <f t="shared" ref="AF146:AF196" si="23">IF(D146="",AA146,D146-AA146)</f>
        <v>0</v>
      </c>
      <c r="AG146" s="157">
        <f t="shared" ref="AG146:AG196" si="24">IF(D146="",AB146,D146-AB146)</f>
        <v>0</v>
      </c>
    </row>
    <row r="147" spans="1:33" x14ac:dyDescent="0.25">
      <c r="A147" s="147" t="str">
        <f>IF(ISBLANK('B1'!A147),"",'B1'!A147)</f>
        <v/>
      </c>
      <c r="B147" s="978" t="str">
        <f>IF(ISBLANK('B1'!B147),"",'B1'!B147)</f>
        <v/>
      </c>
      <c r="C147" s="975" t="str">
        <f>IF(ISBLANK('B1'!C147),"",'B1'!C147)</f>
        <v/>
      </c>
      <c r="D147" s="263" t="str">
        <f>IF(ISBLANK('B1'!Q147),"",'B1'!Q147)</f>
        <v/>
      </c>
      <c r="E147" s="201"/>
      <c r="F147" s="202"/>
      <c r="G147" s="202"/>
      <c r="H147" s="202"/>
      <c r="I147" s="202"/>
      <c r="J147" s="202"/>
      <c r="K147" s="204"/>
      <c r="L147" s="478"/>
      <c r="M147" s="205"/>
      <c r="N147" s="203"/>
      <c r="O147" s="203"/>
      <c r="P147" s="203"/>
      <c r="Q147" s="203"/>
      <c r="R147" s="204"/>
      <c r="S147" s="202"/>
      <c r="T147" s="202"/>
      <c r="U147" s="202"/>
      <c r="V147" s="202"/>
      <c r="W147" s="205"/>
      <c r="Y147" s="156">
        <f t="shared" si="17"/>
        <v>0</v>
      </c>
      <c r="Z147" s="152">
        <f t="shared" si="18"/>
        <v>0</v>
      </c>
      <c r="AA147" s="152">
        <f t="shared" si="19"/>
        <v>0</v>
      </c>
      <c r="AB147" s="900">
        <f t="shared" si="20"/>
        <v>0</v>
      </c>
      <c r="AD147" s="156">
        <f t="shared" si="21"/>
        <v>0</v>
      </c>
      <c r="AE147" s="152">
        <f t="shared" si="22"/>
        <v>0</v>
      </c>
      <c r="AF147" s="152">
        <f t="shared" si="23"/>
        <v>0</v>
      </c>
      <c r="AG147" s="157">
        <f t="shared" si="24"/>
        <v>0</v>
      </c>
    </row>
    <row r="148" spans="1:33" x14ac:dyDescent="0.25">
      <c r="A148" s="147" t="str">
        <f>IF(ISBLANK('B1'!A148),"",'B1'!A148)</f>
        <v/>
      </c>
      <c r="B148" s="978" t="str">
        <f>IF(ISBLANK('B1'!B148),"",'B1'!B148)</f>
        <v/>
      </c>
      <c r="C148" s="975" t="str">
        <f>IF(ISBLANK('B1'!C148),"",'B1'!C148)</f>
        <v/>
      </c>
      <c r="D148" s="263" t="str">
        <f>IF(ISBLANK('B1'!Q148),"",'B1'!Q148)</f>
        <v/>
      </c>
      <c r="E148" s="201"/>
      <c r="F148" s="202"/>
      <c r="G148" s="202"/>
      <c r="H148" s="202"/>
      <c r="I148" s="202"/>
      <c r="J148" s="202"/>
      <c r="K148" s="204"/>
      <c r="L148" s="478"/>
      <c r="M148" s="205"/>
      <c r="N148" s="203"/>
      <c r="O148" s="203"/>
      <c r="P148" s="203"/>
      <c r="Q148" s="203"/>
      <c r="R148" s="204"/>
      <c r="S148" s="202"/>
      <c r="T148" s="202"/>
      <c r="U148" s="202"/>
      <c r="V148" s="202"/>
      <c r="W148" s="205"/>
      <c r="Y148" s="156">
        <f t="shared" si="17"/>
        <v>0</v>
      </c>
      <c r="Z148" s="152">
        <f t="shared" si="18"/>
        <v>0</v>
      </c>
      <c r="AA148" s="152">
        <f t="shared" si="19"/>
        <v>0</v>
      </c>
      <c r="AB148" s="900">
        <f t="shared" si="20"/>
        <v>0</v>
      </c>
      <c r="AD148" s="156">
        <f t="shared" si="21"/>
        <v>0</v>
      </c>
      <c r="AE148" s="152">
        <f t="shared" si="22"/>
        <v>0</v>
      </c>
      <c r="AF148" s="152">
        <f t="shared" si="23"/>
        <v>0</v>
      </c>
      <c r="AG148" s="157">
        <f t="shared" si="24"/>
        <v>0</v>
      </c>
    </row>
    <row r="149" spans="1:33" x14ac:dyDescent="0.25">
      <c r="A149" s="147" t="str">
        <f>IF(ISBLANK('B1'!A149),"",'B1'!A149)</f>
        <v/>
      </c>
      <c r="B149" s="978" t="str">
        <f>IF(ISBLANK('B1'!B149),"",'B1'!B149)</f>
        <v/>
      </c>
      <c r="C149" s="975" t="str">
        <f>IF(ISBLANK('B1'!C149),"",'B1'!C149)</f>
        <v/>
      </c>
      <c r="D149" s="263" t="str">
        <f>IF(ISBLANK('B1'!Q149),"",'B1'!Q149)</f>
        <v/>
      </c>
      <c r="E149" s="201"/>
      <c r="F149" s="202"/>
      <c r="G149" s="202"/>
      <c r="H149" s="202"/>
      <c r="I149" s="202"/>
      <c r="J149" s="202"/>
      <c r="K149" s="204"/>
      <c r="L149" s="478"/>
      <c r="M149" s="205"/>
      <c r="N149" s="203"/>
      <c r="O149" s="203"/>
      <c r="P149" s="203"/>
      <c r="Q149" s="203"/>
      <c r="R149" s="204"/>
      <c r="S149" s="202"/>
      <c r="T149" s="202"/>
      <c r="U149" s="202"/>
      <c r="V149" s="202"/>
      <c r="W149" s="205"/>
      <c r="Y149" s="156">
        <f t="shared" si="17"/>
        <v>0</v>
      </c>
      <c r="Z149" s="152">
        <f t="shared" si="18"/>
        <v>0</v>
      </c>
      <c r="AA149" s="152">
        <f t="shared" si="19"/>
        <v>0</v>
      </c>
      <c r="AB149" s="900">
        <f t="shared" si="20"/>
        <v>0</v>
      </c>
      <c r="AD149" s="156">
        <f t="shared" si="21"/>
        <v>0</v>
      </c>
      <c r="AE149" s="152">
        <f t="shared" si="22"/>
        <v>0</v>
      </c>
      <c r="AF149" s="152">
        <f t="shared" si="23"/>
        <v>0</v>
      </c>
      <c r="AG149" s="157">
        <f t="shared" si="24"/>
        <v>0</v>
      </c>
    </row>
    <row r="150" spans="1:33" x14ac:dyDescent="0.25">
      <c r="A150" s="147" t="str">
        <f>IF(ISBLANK('B1'!A150),"",'B1'!A150)</f>
        <v/>
      </c>
      <c r="B150" s="978" t="str">
        <f>IF(ISBLANK('B1'!B150),"",'B1'!B150)</f>
        <v/>
      </c>
      <c r="C150" s="975" t="str">
        <f>IF(ISBLANK('B1'!C150),"",'B1'!C150)</f>
        <v/>
      </c>
      <c r="D150" s="263" t="str">
        <f>IF(ISBLANK('B1'!Q150),"",'B1'!Q150)</f>
        <v/>
      </c>
      <c r="E150" s="201"/>
      <c r="F150" s="202"/>
      <c r="G150" s="202"/>
      <c r="H150" s="202"/>
      <c r="I150" s="202"/>
      <c r="J150" s="202"/>
      <c r="K150" s="204"/>
      <c r="L150" s="478"/>
      <c r="M150" s="205"/>
      <c r="N150" s="203"/>
      <c r="O150" s="203"/>
      <c r="P150" s="203"/>
      <c r="Q150" s="203"/>
      <c r="R150" s="204"/>
      <c r="S150" s="202"/>
      <c r="T150" s="202"/>
      <c r="U150" s="202"/>
      <c r="V150" s="202"/>
      <c r="W150" s="205"/>
      <c r="Y150" s="156">
        <f t="shared" si="17"/>
        <v>0</v>
      </c>
      <c r="Z150" s="152">
        <f t="shared" si="18"/>
        <v>0</v>
      </c>
      <c r="AA150" s="152">
        <f t="shared" si="19"/>
        <v>0</v>
      </c>
      <c r="AB150" s="900">
        <f t="shared" si="20"/>
        <v>0</v>
      </c>
      <c r="AD150" s="156">
        <f t="shared" si="21"/>
        <v>0</v>
      </c>
      <c r="AE150" s="152">
        <f t="shared" si="22"/>
        <v>0</v>
      </c>
      <c r="AF150" s="152">
        <f t="shared" si="23"/>
        <v>0</v>
      </c>
      <c r="AG150" s="157">
        <f t="shared" si="24"/>
        <v>0</v>
      </c>
    </row>
    <row r="151" spans="1:33" x14ac:dyDescent="0.25">
      <c r="A151" s="147" t="str">
        <f>IF(ISBLANK('B1'!A151),"",'B1'!A151)</f>
        <v/>
      </c>
      <c r="B151" s="978" t="str">
        <f>IF(ISBLANK('B1'!B151),"",'B1'!B151)</f>
        <v/>
      </c>
      <c r="C151" s="975" t="str">
        <f>IF(ISBLANK('B1'!C151),"",'B1'!C151)</f>
        <v/>
      </c>
      <c r="D151" s="263" t="str">
        <f>IF(ISBLANK('B1'!Q151),"",'B1'!Q151)</f>
        <v/>
      </c>
      <c r="E151" s="201"/>
      <c r="F151" s="202"/>
      <c r="G151" s="202"/>
      <c r="H151" s="202"/>
      <c r="I151" s="202"/>
      <c r="J151" s="202"/>
      <c r="K151" s="204"/>
      <c r="L151" s="478"/>
      <c r="M151" s="205"/>
      <c r="N151" s="203"/>
      <c r="O151" s="203"/>
      <c r="P151" s="203"/>
      <c r="Q151" s="203"/>
      <c r="R151" s="204"/>
      <c r="S151" s="202"/>
      <c r="T151" s="202"/>
      <c r="U151" s="202"/>
      <c r="V151" s="202"/>
      <c r="W151" s="205"/>
      <c r="Y151" s="156">
        <f t="shared" si="17"/>
        <v>0</v>
      </c>
      <c r="Z151" s="152">
        <f t="shared" si="18"/>
        <v>0</v>
      </c>
      <c r="AA151" s="152">
        <f t="shared" si="19"/>
        <v>0</v>
      </c>
      <c r="AB151" s="900">
        <f t="shared" si="20"/>
        <v>0</v>
      </c>
      <c r="AD151" s="156">
        <f t="shared" si="21"/>
        <v>0</v>
      </c>
      <c r="AE151" s="152">
        <f t="shared" si="22"/>
        <v>0</v>
      </c>
      <c r="AF151" s="152">
        <f t="shared" si="23"/>
        <v>0</v>
      </c>
      <c r="AG151" s="157">
        <f t="shared" si="24"/>
        <v>0</v>
      </c>
    </row>
    <row r="152" spans="1:33" x14ac:dyDescent="0.25">
      <c r="A152" s="147" t="str">
        <f>IF(ISBLANK('B1'!A152),"",'B1'!A152)</f>
        <v/>
      </c>
      <c r="B152" s="978" t="str">
        <f>IF(ISBLANK('B1'!B152),"",'B1'!B152)</f>
        <v/>
      </c>
      <c r="C152" s="975" t="str">
        <f>IF(ISBLANK('B1'!C152),"",'B1'!C152)</f>
        <v/>
      </c>
      <c r="D152" s="263" t="str">
        <f>IF(ISBLANK('B1'!Q152),"",'B1'!Q152)</f>
        <v/>
      </c>
      <c r="E152" s="201"/>
      <c r="F152" s="202"/>
      <c r="G152" s="202"/>
      <c r="H152" s="202"/>
      <c r="I152" s="202"/>
      <c r="J152" s="202"/>
      <c r="K152" s="204"/>
      <c r="L152" s="478"/>
      <c r="M152" s="205"/>
      <c r="N152" s="203"/>
      <c r="O152" s="203"/>
      <c r="P152" s="203"/>
      <c r="Q152" s="203"/>
      <c r="R152" s="204"/>
      <c r="S152" s="202"/>
      <c r="T152" s="202"/>
      <c r="U152" s="202"/>
      <c r="V152" s="202"/>
      <c r="W152" s="205"/>
      <c r="Y152" s="156">
        <f t="shared" si="17"/>
        <v>0</v>
      </c>
      <c r="Z152" s="152">
        <f t="shared" si="18"/>
        <v>0</v>
      </c>
      <c r="AA152" s="152">
        <f t="shared" si="19"/>
        <v>0</v>
      </c>
      <c r="AB152" s="900">
        <f t="shared" si="20"/>
        <v>0</v>
      </c>
      <c r="AD152" s="156">
        <f t="shared" si="21"/>
        <v>0</v>
      </c>
      <c r="AE152" s="152">
        <f t="shared" si="22"/>
        <v>0</v>
      </c>
      <c r="AF152" s="152">
        <f t="shared" si="23"/>
        <v>0</v>
      </c>
      <c r="AG152" s="157">
        <f t="shared" si="24"/>
        <v>0</v>
      </c>
    </row>
    <row r="153" spans="1:33" x14ac:dyDescent="0.25">
      <c r="A153" s="147" t="str">
        <f>IF(ISBLANK('B1'!A153),"",'B1'!A153)</f>
        <v/>
      </c>
      <c r="B153" s="978" t="str">
        <f>IF(ISBLANK('B1'!B153),"",'B1'!B153)</f>
        <v/>
      </c>
      <c r="C153" s="975" t="str">
        <f>IF(ISBLANK('B1'!C153),"",'B1'!C153)</f>
        <v/>
      </c>
      <c r="D153" s="263" t="str">
        <f>IF(ISBLANK('B1'!Q153),"",'B1'!Q153)</f>
        <v/>
      </c>
      <c r="E153" s="201"/>
      <c r="F153" s="202"/>
      <c r="G153" s="202"/>
      <c r="H153" s="202"/>
      <c r="I153" s="202"/>
      <c r="J153" s="202"/>
      <c r="K153" s="204"/>
      <c r="L153" s="478"/>
      <c r="M153" s="205"/>
      <c r="N153" s="203"/>
      <c r="O153" s="203"/>
      <c r="P153" s="203"/>
      <c r="Q153" s="203"/>
      <c r="R153" s="204"/>
      <c r="S153" s="202"/>
      <c r="T153" s="202"/>
      <c r="U153" s="202"/>
      <c r="V153" s="202"/>
      <c r="W153" s="205"/>
      <c r="Y153" s="156">
        <f t="shared" si="17"/>
        <v>0</v>
      </c>
      <c r="Z153" s="152">
        <f t="shared" si="18"/>
        <v>0</v>
      </c>
      <c r="AA153" s="152">
        <f t="shared" si="19"/>
        <v>0</v>
      </c>
      <c r="AB153" s="900">
        <f t="shared" si="20"/>
        <v>0</v>
      </c>
      <c r="AD153" s="156">
        <f t="shared" si="21"/>
        <v>0</v>
      </c>
      <c r="AE153" s="152">
        <f t="shared" si="22"/>
        <v>0</v>
      </c>
      <c r="AF153" s="152">
        <f t="shared" si="23"/>
        <v>0</v>
      </c>
      <c r="AG153" s="157">
        <f t="shared" si="24"/>
        <v>0</v>
      </c>
    </row>
    <row r="154" spans="1:33" x14ac:dyDescent="0.25">
      <c r="A154" s="147" t="str">
        <f>IF(ISBLANK('B1'!A154),"",'B1'!A154)</f>
        <v/>
      </c>
      <c r="B154" s="978" t="str">
        <f>IF(ISBLANK('B1'!B154),"",'B1'!B154)</f>
        <v/>
      </c>
      <c r="C154" s="975" t="str">
        <f>IF(ISBLANK('B1'!C154),"",'B1'!C154)</f>
        <v/>
      </c>
      <c r="D154" s="263" t="str">
        <f>IF(ISBLANK('B1'!Q154),"",'B1'!Q154)</f>
        <v/>
      </c>
      <c r="E154" s="201"/>
      <c r="F154" s="202"/>
      <c r="G154" s="202"/>
      <c r="H154" s="202"/>
      <c r="I154" s="202"/>
      <c r="J154" s="202"/>
      <c r="K154" s="204"/>
      <c r="L154" s="478"/>
      <c r="M154" s="205"/>
      <c r="N154" s="203"/>
      <c r="O154" s="203"/>
      <c r="P154" s="203"/>
      <c r="Q154" s="203"/>
      <c r="R154" s="204"/>
      <c r="S154" s="202"/>
      <c r="T154" s="202"/>
      <c r="U154" s="202"/>
      <c r="V154" s="202"/>
      <c r="W154" s="205"/>
      <c r="Y154" s="156">
        <f t="shared" si="17"/>
        <v>0</v>
      </c>
      <c r="Z154" s="152">
        <f t="shared" si="18"/>
        <v>0</v>
      </c>
      <c r="AA154" s="152">
        <f t="shared" si="19"/>
        <v>0</v>
      </c>
      <c r="AB154" s="900">
        <f t="shared" si="20"/>
        <v>0</v>
      </c>
      <c r="AD154" s="156">
        <f t="shared" si="21"/>
        <v>0</v>
      </c>
      <c r="AE154" s="152">
        <f t="shared" si="22"/>
        <v>0</v>
      </c>
      <c r="AF154" s="152">
        <f t="shared" si="23"/>
        <v>0</v>
      </c>
      <c r="AG154" s="157">
        <f t="shared" si="24"/>
        <v>0</v>
      </c>
    </row>
    <row r="155" spans="1:33" x14ac:dyDescent="0.25">
      <c r="A155" s="147" t="str">
        <f>IF(ISBLANK('B1'!A155),"",'B1'!A155)</f>
        <v/>
      </c>
      <c r="B155" s="978" t="str">
        <f>IF(ISBLANK('B1'!B155),"",'B1'!B155)</f>
        <v/>
      </c>
      <c r="C155" s="975" t="str">
        <f>IF(ISBLANK('B1'!C155),"",'B1'!C155)</f>
        <v/>
      </c>
      <c r="D155" s="263" t="str">
        <f>IF(ISBLANK('B1'!Q155),"",'B1'!Q155)</f>
        <v/>
      </c>
      <c r="E155" s="201"/>
      <c r="F155" s="202"/>
      <c r="G155" s="202"/>
      <c r="H155" s="202"/>
      <c r="I155" s="202"/>
      <c r="J155" s="202"/>
      <c r="K155" s="204"/>
      <c r="L155" s="478"/>
      <c r="M155" s="205"/>
      <c r="N155" s="203"/>
      <c r="O155" s="203"/>
      <c r="P155" s="203"/>
      <c r="Q155" s="203"/>
      <c r="R155" s="204"/>
      <c r="S155" s="202"/>
      <c r="T155" s="202"/>
      <c r="U155" s="202"/>
      <c r="V155" s="202"/>
      <c r="W155" s="205"/>
      <c r="Y155" s="156">
        <f t="shared" si="17"/>
        <v>0</v>
      </c>
      <c r="Z155" s="152">
        <f t="shared" si="18"/>
        <v>0</v>
      </c>
      <c r="AA155" s="152">
        <f t="shared" si="19"/>
        <v>0</v>
      </c>
      <c r="AB155" s="900">
        <f t="shared" si="20"/>
        <v>0</v>
      </c>
      <c r="AD155" s="156">
        <f t="shared" si="21"/>
        <v>0</v>
      </c>
      <c r="AE155" s="152">
        <f t="shared" si="22"/>
        <v>0</v>
      </c>
      <c r="AF155" s="152">
        <f t="shared" si="23"/>
        <v>0</v>
      </c>
      <c r="AG155" s="157">
        <f t="shared" si="24"/>
        <v>0</v>
      </c>
    </row>
    <row r="156" spans="1:33" x14ac:dyDescent="0.25">
      <c r="A156" s="147" t="str">
        <f>IF(ISBLANK('B1'!A156),"",'B1'!A156)</f>
        <v/>
      </c>
      <c r="B156" s="978" t="str">
        <f>IF(ISBLANK('B1'!B156),"",'B1'!B156)</f>
        <v/>
      </c>
      <c r="C156" s="975" t="str">
        <f>IF(ISBLANK('B1'!C156),"",'B1'!C156)</f>
        <v/>
      </c>
      <c r="D156" s="263" t="str">
        <f>IF(ISBLANK('B1'!Q156),"",'B1'!Q156)</f>
        <v/>
      </c>
      <c r="E156" s="201"/>
      <c r="F156" s="202"/>
      <c r="G156" s="202"/>
      <c r="H156" s="202"/>
      <c r="I156" s="202"/>
      <c r="J156" s="202"/>
      <c r="K156" s="204"/>
      <c r="L156" s="478"/>
      <c r="M156" s="205"/>
      <c r="N156" s="203"/>
      <c r="O156" s="203"/>
      <c r="P156" s="203"/>
      <c r="Q156" s="203"/>
      <c r="R156" s="204"/>
      <c r="S156" s="202"/>
      <c r="T156" s="202"/>
      <c r="U156" s="202"/>
      <c r="V156" s="202"/>
      <c r="W156" s="205"/>
      <c r="Y156" s="156">
        <f t="shared" si="17"/>
        <v>0</v>
      </c>
      <c r="Z156" s="152">
        <f t="shared" si="18"/>
        <v>0</v>
      </c>
      <c r="AA156" s="152">
        <f t="shared" si="19"/>
        <v>0</v>
      </c>
      <c r="AB156" s="900">
        <f t="shared" si="20"/>
        <v>0</v>
      </c>
      <c r="AD156" s="156">
        <f t="shared" si="21"/>
        <v>0</v>
      </c>
      <c r="AE156" s="152">
        <f t="shared" si="22"/>
        <v>0</v>
      </c>
      <c r="AF156" s="152">
        <f t="shared" si="23"/>
        <v>0</v>
      </c>
      <c r="AG156" s="157">
        <f t="shared" si="24"/>
        <v>0</v>
      </c>
    </row>
    <row r="157" spans="1:33" x14ac:dyDescent="0.25">
      <c r="A157" s="147" t="str">
        <f>IF(ISBLANK('B1'!A157),"",'B1'!A157)</f>
        <v/>
      </c>
      <c r="B157" s="978" t="str">
        <f>IF(ISBLANK('B1'!B157),"",'B1'!B157)</f>
        <v/>
      </c>
      <c r="C157" s="975" t="str">
        <f>IF(ISBLANK('B1'!C157),"",'B1'!C157)</f>
        <v/>
      </c>
      <c r="D157" s="263" t="str">
        <f>IF(ISBLANK('B1'!Q157),"",'B1'!Q157)</f>
        <v/>
      </c>
      <c r="E157" s="201"/>
      <c r="F157" s="202"/>
      <c r="G157" s="202"/>
      <c r="H157" s="202"/>
      <c r="I157" s="202"/>
      <c r="J157" s="202"/>
      <c r="K157" s="204"/>
      <c r="L157" s="478"/>
      <c r="M157" s="205"/>
      <c r="N157" s="203"/>
      <c r="O157" s="203"/>
      <c r="P157" s="203"/>
      <c r="Q157" s="203"/>
      <c r="R157" s="204"/>
      <c r="S157" s="202"/>
      <c r="T157" s="202"/>
      <c r="U157" s="202"/>
      <c r="V157" s="202"/>
      <c r="W157" s="205"/>
      <c r="Y157" s="156">
        <f t="shared" si="17"/>
        <v>0</v>
      </c>
      <c r="Z157" s="152">
        <f t="shared" si="18"/>
        <v>0</v>
      </c>
      <c r="AA157" s="152">
        <f t="shared" si="19"/>
        <v>0</v>
      </c>
      <c r="AB157" s="900">
        <f t="shared" si="20"/>
        <v>0</v>
      </c>
      <c r="AD157" s="156">
        <f t="shared" si="21"/>
        <v>0</v>
      </c>
      <c r="AE157" s="152">
        <f t="shared" si="22"/>
        <v>0</v>
      </c>
      <c r="AF157" s="152">
        <f t="shared" si="23"/>
        <v>0</v>
      </c>
      <c r="AG157" s="157">
        <f t="shared" si="24"/>
        <v>0</v>
      </c>
    </row>
    <row r="158" spans="1:33" x14ac:dyDescent="0.25">
      <c r="A158" s="147" t="str">
        <f>IF(ISBLANK('B1'!A158),"",'B1'!A158)</f>
        <v/>
      </c>
      <c r="B158" s="978" t="str">
        <f>IF(ISBLANK('B1'!B158),"",'B1'!B158)</f>
        <v/>
      </c>
      <c r="C158" s="975" t="str">
        <f>IF(ISBLANK('B1'!C158),"",'B1'!C158)</f>
        <v/>
      </c>
      <c r="D158" s="263" t="str">
        <f>IF(ISBLANK('B1'!Q158),"",'B1'!Q158)</f>
        <v/>
      </c>
      <c r="E158" s="201"/>
      <c r="F158" s="202"/>
      <c r="G158" s="202"/>
      <c r="H158" s="202"/>
      <c r="I158" s="202"/>
      <c r="J158" s="202"/>
      <c r="K158" s="204"/>
      <c r="L158" s="478"/>
      <c r="M158" s="205"/>
      <c r="N158" s="203"/>
      <c r="O158" s="203"/>
      <c r="P158" s="203"/>
      <c r="Q158" s="203"/>
      <c r="R158" s="204"/>
      <c r="S158" s="202"/>
      <c r="T158" s="202"/>
      <c r="U158" s="202"/>
      <c r="V158" s="202"/>
      <c r="W158" s="205"/>
      <c r="Y158" s="156">
        <f t="shared" si="17"/>
        <v>0</v>
      </c>
      <c r="Z158" s="152">
        <f t="shared" si="18"/>
        <v>0</v>
      </c>
      <c r="AA158" s="152">
        <f t="shared" si="19"/>
        <v>0</v>
      </c>
      <c r="AB158" s="900">
        <f t="shared" si="20"/>
        <v>0</v>
      </c>
      <c r="AD158" s="156">
        <f t="shared" si="21"/>
        <v>0</v>
      </c>
      <c r="AE158" s="152">
        <f t="shared" si="22"/>
        <v>0</v>
      </c>
      <c r="AF158" s="152">
        <f t="shared" si="23"/>
        <v>0</v>
      </c>
      <c r="AG158" s="157">
        <f t="shared" si="24"/>
        <v>0</v>
      </c>
    </row>
    <row r="159" spans="1:33" x14ac:dyDescent="0.25">
      <c r="A159" s="147" t="str">
        <f>IF(ISBLANK('B1'!A159),"",'B1'!A159)</f>
        <v/>
      </c>
      <c r="B159" s="978" t="str">
        <f>IF(ISBLANK('B1'!B159),"",'B1'!B159)</f>
        <v/>
      </c>
      <c r="C159" s="975" t="str">
        <f>IF(ISBLANK('B1'!C159),"",'B1'!C159)</f>
        <v/>
      </c>
      <c r="D159" s="263" t="str">
        <f>IF(ISBLANK('B1'!Q159),"",'B1'!Q159)</f>
        <v/>
      </c>
      <c r="E159" s="201"/>
      <c r="F159" s="202"/>
      <c r="G159" s="202"/>
      <c r="H159" s="202"/>
      <c r="I159" s="202"/>
      <c r="J159" s="202"/>
      <c r="K159" s="204"/>
      <c r="L159" s="478"/>
      <c r="M159" s="205"/>
      <c r="N159" s="203"/>
      <c r="O159" s="203"/>
      <c r="P159" s="203"/>
      <c r="Q159" s="203"/>
      <c r="R159" s="204"/>
      <c r="S159" s="202"/>
      <c r="T159" s="202"/>
      <c r="U159" s="202"/>
      <c r="V159" s="202"/>
      <c r="W159" s="205"/>
      <c r="Y159" s="156">
        <f t="shared" si="17"/>
        <v>0</v>
      </c>
      <c r="Z159" s="152">
        <f t="shared" si="18"/>
        <v>0</v>
      </c>
      <c r="AA159" s="152">
        <f t="shared" si="19"/>
        <v>0</v>
      </c>
      <c r="AB159" s="900">
        <f t="shared" si="20"/>
        <v>0</v>
      </c>
      <c r="AD159" s="156">
        <f t="shared" si="21"/>
        <v>0</v>
      </c>
      <c r="AE159" s="152">
        <f t="shared" si="22"/>
        <v>0</v>
      </c>
      <c r="AF159" s="152">
        <f t="shared" si="23"/>
        <v>0</v>
      </c>
      <c r="AG159" s="157">
        <f t="shared" si="24"/>
        <v>0</v>
      </c>
    </row>
    <row r="160" spans="1:33" x14ac:dyDescent="0.25">
      <c r="A160" s="147" t="str">
        <f>IF(ISBLANK('B1'!A160),"",'B1'!A160)</f>
        <v/>
      </c>
      <c r="B160" s="978" t="str">
        <f>IF(ISBLANK('B1'!B160),"",'B1'!B160)</f>
        <v/>
      </c>
      <c r="C160" s="975" t="str">
        <f>IF(ISBLANK('B1'!C160),"",'B1'!C160)</f>
        <v/>
      </c>
      <c r="D160" s="263" t="str">
        <f>IF(ISBLANK('B1'!Q160),"",'B1'!Q160)</f>
        <v/>
      </c>
      <c r="E160" s="201"/>
      <c r="F160" s="202"/>
      <c r="G160" s="202"/>
      <c r="H160" s="202"/>
      <c r="I160" s="202"/>
      <c r="J160" s="202"/>
      <c r="K160" s="204"/>
      <c r="L160" s="478"/>
      <c r="M160" s="205"/>
      <c r="N160" s="203"/>
      <c r="O160" s="203"/>
      <c r="P160" s="203"/>
      <c r="Q160" s="203"/>
      <c r="R160" s="204"/>
      <c r="S160" s="202"/>
      <c r="T160" s="202"/>
      <c r="U160" s="202"/>
      <c r="V160" s="202"/>
      <c r="W160" s="205"/>
      <c r="Y160" s="156">
        <f t="shared" si="17"/>
        <v>0</v>
      </c>
      <c r="Z160" s="152">
        <f t="shared" si="18"/>
        <v>0</v>
      </c>
      <c r="AA160" s="152">
        <f t="shared" si="19"/>
        <v>0</v>
      </c>
      <c r="AB160" s="900">
        <f t="shared" si="20"/>
        <v>0</v>
      </c>
      <c r="AD160" s="156">
        <f t="shared" si="21"/>
        <v>0</v>
      </c>
      <c r="AE160" s="152">
        <f t="shared" si="22"/>
        <v>0</v>
      </c>
      <c r="AF160" s="152">
        <f t="shared" si="23"/>
        <v>0</v>
      </c>
      <c r="AG160" s="157">
        <f t="shared" si="24"/>
        <v>0</v>
      </c>
    </row>
    <row r="161" spans="1:33" x14ac:dyDescent="0.25">
      <c r="A161" s="147" t="str">
        <f>IF(ISBLANK('B1'!A161),"",'B1'!A161)</f>
        <v/>
      </c>
      <c r="B161" s="978" t="str">
        <f>IF(ISBLANK('B1'!B161),"",'B1'!B161)</f>
        <v/>
      </c>
      <c r="C161" s="975" t="str">
        <f>IF(ISBLANK('B1'!C161),"",'B1'!C161)</f>
        <v/>
      </c>
      <c r="D161" s="263" t="str">
        <f>IF(ISBLANK('B1'!Q161),"",'B1'!Q161)</f>
        <v/>
      </c>
      <c r="E161" s="201"/>
      <c r="F161" s="202"/>
      <c r="G161" s="202"/>
      <c r="H161" s="202"/>
      <c r="I161" s="202"/>
      <c r="J161" s="202"/>
      <c r="K161" s="204"/>
      <c r="L161" s="478"/>
      <c r="M161" s="205"/>
      <c r="N161" s="203"/>
      <c r="O161" s="203"/>
      <c r="P161" s="203"/>
      <c r="Q161" s="203"/>
      <c r="R161" s="204"/>
      <c r="S161" s="202"/>
      <c r="T161" s="202"/>
      <c r="U161" s="202"/>
      <c r="V161" s="202"/>
      <c r="W161" s="205"/>
      <c r="Y161" s="156">
        <f t="shared" si="17"/>
        <v>0</v>
      </c>
      <c r="Z161" s="152">
        <f t="shared" si="18"/>
        <v>0</v>
      </c>
      <c r="AA161" s="152">
        <f t="shared" si="19"/>
        <v>0</v>
      </c>
      <c r="AB161" s="900">
        <f t="shared" si="20"/>
        <v>0</v>
      </c>
      <c r="AD161" s="156">
        <f t="shared" si="21"/>
        <v>0</v>
      </c>
      <c r="AE161" s="152">
        <f t="shared" si="22"/>
        <v>0</v>
      </c>
      <c r="AF161" s="152">
        <f t="shared" si="23"/>
        <v>0</v>
      </c>
      <c r="AG161" s="157">
        <f t="shared" si="24"/>
        <v>0</v>
      </c>
    </row>
    <row r="162" spans="1:33" x14ac:dyDescent="0.25">
      <c r="A162" s="147" t="str">
        <f>IF(ISBLANK('B1'!A162),"",'B1'!A162)</f>
        <v/>
      </c>
      <c r="B162" s="978" t="str">
        <f>IF(ISBLANK('B1'!B162),"",'B1'!B162)</f>
        <v/>
      </c>
      <c r="C162" s="975" t="str">
        <f>IF(ISBLANK('B1'!C162),"",'B1'!C162)</f>
        <v/>
      </c>
      <c r="D162" s="263" t="str">
        <f>IF(ISBLANK('B1'!Q162),"",'B1'!Q162)</f>
        <v/>
      </c>
      <c r="E162" s="201"/>
      <c r="F162" s="202"/>
      <c r="G162" s="202"/>
      <c r="H162" s="202"/>
      <c r="I162" s="202"/>
      <c r="J162" s="202"/>
      <c r="K162" s="204"/>
      <c r="L162" s="478"/>
      <c r="M162" s="205"/>
      <c r="N162" s="203"/>
      <c r="O162" s="203"/>
      <c r="P162" s="203"/>
      <c r="Q162" s="203"/>
      <c r="R162" s="204"/>
      <c r="S162" s="202"/>
      <c r="T162" s="202"/>
      <c r="U162" s="202"/>
      <c r="V162" s="202"/>
      <c r="W162" s="205"/>
      <c r="Y162" s="156">
        <f t="shared" si="17"/>
        <v>0</v>
      </c>
      <c r="Z162" s="152">
        <f t="shared" si="18"/>
        <v>0</v>
      </c>
      <c r="AA162" s="152">
        <f t="shared" si="19"/>
        <v>0</v>
      </c>
      <c r="AB162" s="900">
        <f t="shared" si="20"/>
        <v>0</v>
      </c>
      <c r="AD162" s="156">
        <f t="shared" si="21"/>
        <v>0</v>
      </c>
      <c r="AE162" s="152">
        <f t="shared" si="22"/>
        <v>0</v>
      </c>
      <c r="AF162" s="152">
        <f t="shared" si="23"/>
        <v>0</v>
      </c>
      <c r="AG162" s="157">
        <f t="shared" si="24"/>
        <v>0</v>
      </c>
    </row>
    <row r="163" spans="1:33" x14ac:dyDescent="0.25">
      <c r="A163" s="147" t="str">
        <f>IF(ISBLANK('B1'!A163),"",'B1'!A163)</f>
        <v/>
      </c>
      <c r="B163" s="978" t="str">
        <f>IF(ISBLANK('B1'!B163),"",'B1'!B163)</f>
        <v/>
      </c>
      <c r="C163" s="975" t="str">
        <f>IF(ISBLANK('B1'!C163),"",'B1'!C163)</f>
        <v/>
      </c>
      <c r="D163" s="263" t="str">
        <f>IF(ISBLANK('B1'!Q163),"",'B1'!Q163)</f>
        <v/>
      </c>
      <c r="E163" s="201"/>
      <c r="F163" s="202"/>
      <c r="G163" s="202"/>
      <c r="H163" s="202"/>
      <c r="I163" s="202"/>
      <c r="J163" s="202"/>
      <c r="K163" s="204"/>
      <c r="L163" s="478"/>
      <c r="M163" s="205"/>
      <c r="N163" s="203"/>
      <c r="O163" s="203"/>
      <c r="P163" s="203"/>
      <c r="Q163" s="203"/>
      <c r="R163" s="204"/>
      <c r="S163" s="202"/>
      <c r="T163" s="202"/>
      <c r="U163" s="202"/>
      <c r="V163" s="202"/>
      <c r="W163" s="205"/>
      <c r="Y163" s="156">
        <f t="shared" si="17"/>
        <v>0</v>
      </c>
      <c r="Z163" s="152">
        <f t="shared" si="18"/>
        <v>0</v>
      </c>
      <c r="AA163" s="152">
        <f t="shared" si="19"/>
        <v>0</v>
      </c>
      <c r="AB163" s="900">
        <f t="shared" si="20"/>
        <v>0</v>
      </c>
      <c r="AD163" s="156">
        <f t="shared" si="21"/>
        <v>0</v>
      </c>
      <c r="AE163" s="152">
        <f t="shared" si="22"/>
        <v>0</v>
      </c>
      <c r="AF163" s="152">
        <f t="shared" si="23"/>
        <v>0</v>
      </c>
      <c r="AG163" s="157">
        <f t="shared" si="24"/>
        <v>0</v>
      </c>
    </row>
    <row r="164" spans="1:33" x14ac:dyDescent="0.25">
      <c r="A164" s="147" t="str">
        <f>IF(ISBLANK('B1'!A164),"",'B1'!A164)</f>
        <v/>
      </c>
      <c r="B164" s="978" t="str">
        <f>IF(ISBLANK('B1'!B164),"",'B1'!B164)</f>
        <v/>
      </c>
      <c r="C164" s="975" t="str">
        <f>IF(ISBLANK('B1'!C164),"",'B1'!C164)</f>
        <v/>
      </c>
      <c r="D164" s="263" t="str">
        <f>IF(ISBLANK('B1'!Q164),"",'B1'!Q164)</f>
        <v/>
      </c>
      <c r="E164" s="201"/>
      <c r="F164" s="202"/>
      <c r="G164" s="202"/>
      <c r="H164" s="202"/>
      <c r="I164" s="202"/>
      <c r="J164" s="202"/>
      <c r="K164" s="204"/>
      <c r="L164" s="478"/>
      <c r="M164" s="205"/>
      <c r="N164" s="203"/>
      <c r="O164" s="203"/>
      <c r="P164" s="203"/>
      <c r="Q164" s="203"/>
      <c r="R164" s="204"/>
      <c r="S164" s="202"/>
      <c r="T164" s="202"/>
      <c r="U164" s="202"/>
      <c r="V164" s="202"/>
      <c r="W164" s="205"/>
      <c r="Y164" s="156">
        <f t="shared" si="17"/>
        <v>0</v>
      </c>
      <c r="Z164" s="152">
        <f t="shared" si="18"/>
        <v>0</v>
      </c>
      <c r="AA164" s="152">
        <f t="shared" si="19"/>
        <v>0</v>
      </c>
      <c r="AB164" s="900">
        <f t="shared" si="20"/>
        <v>0</v>
      </c>
      <c r="AD164" s="156">
        <f t="shared" si="21"/>
        <v>0</v>
      </c>
      <c r="AE164" s="152">
        <f t="shared" si="22"/>
        <v>0</v>
      </c>
      <c r="AF164" s="152">
        <f t="shared" si="23"/>
        <v>0</v>
      </c>
      <c r="AG164" s="157">
        <f t="shared" si="24"/>
        <v>0</v>
      </c>
    </row>
    <row r="165" spans="1:33" x14ac:dyDescent="0.25">
      <c r="A165" s="147" t="str">
        <f>IF(ISBLANK('B1'!A165),"",'B1'!A165)</f>
        <v/>
      </c>
      <c r="B165" s="978" t="str">
        <f>IF(ISBLANK('B1'!B165),"",'B1'!B165)</f>
        <v/>
      </c>
      <c r="C165" s="975" t="str">
        <f>IF(ISBLANK('B1'!C165),"",'B1'!C165)</f>
        <v/>
      </c>
      <c r="D165" s="263" t="str">
        <f>IF(ISBLANK('B1'!Q165),"",'B1'!Q165)</f>
        <v/>
      </c>
      <c r="E165" s="201"/>
      <c r="F165" s="202"/>
      <c r="G165" s="202"/>
      <c r="H165" s="202"/>
      <c r="I165" s="202"/>
      <c r="J165" s="202"/>
      <c r="K165" s="204"/>
      <c r="L165" s="478"/>
      <c r="M165" s="205"/>
      <c r="N165" s="203"/>
      <c r="O165" s="203"/>
      <c r="P165" s="203"/>
      <c r="Q165" s="203"/>
      <c r="R165" s="204"/>
      <c r="S165" s="202"/>
      <c r="T165" s="202"/>
      <c r="U165" s="202"/>
      <c r="V165" s="202"/>
      <c r="W165" s="205"/>
      <c r="Y165" s="156">
        <f t="shared" si="17"/>
        <v>0</v>
      </c>
      <c r="Z165" s="152">
        <f t="shared" si="18"/>
        <v>0</v>
      </c>
      <c r="AA165" s="152">
        <f t="shared" si="19"/>
        <v>0</v>
      </c>
      <c r="AB165" s="900">
        <f t="shared" si="20"/>
        <v>0</v>
      </c>
      <c r="AD165" s="156">
        <f t="shared" si="21"/>
        <v>0</v>
      </c>
      <c r="AE165" s="152">
        <f t="shared" si="22"/>
        <v>0</v>
      </c>
      <c r="AF165" s="152">
        <f t="shared" si="23"/>
        <v>0</v>
      </c>
      <c r="AG165" s="157">
        <f t="shared" si="24"/>
        <v>0</v>
      </c>
    </row>
    <row r="166" spans="1:33" x14ac:dyDescent="0.25">
      <c r="A166" s="147" t="str">
        <f>IF(ISBLANK('B1'!A166),"",'B1'!A166)</f>
        <v/>
      </c>
      <c r="B166" s="978" t="str">
        <f>IF(ISBLANK('B1'!B166),"",'B1'!B166)</f>
        <v/>
      </c>
      <c r="C166" s="975" t="str">
        <f>IF(ISBLANK('B1'!C166),"",'B1'!C166)</f>
        <v/>
      </c>
      <c r="D166" s="263" t="str">
        <f>IF(ISBLANK('B1'!Q166),"",'B1'!Q166)</f>
        <v/>
      </c>
      <c r="E166" s="201"/>
      <c r="F166" s="202"/>
      <c r="G166" s="202"/>
      <c r="H166" s="202"/>
      <c r="I166" s="202"/>
      <c r="J166" s="202"/>
      <c r="K166" s="204"/>
      <c r="L166" s="478"/>
      <c r="M166" s="205"/>
      <c r="N166" s="203"/>
      <c r="O166" s="203"/>
      <c r="P166" s="203"/>
      <c r="Q166" s="203"/>
      <c r="R166" s="204"/>
      <c r="S166" s="202"/>
      <c r="T166" s="202"/>
      <c r="U166" s="202"/>
      <c r="V166" s="202"/>
      <c r="W166" s="205"/>
      <c r="Y166" s="156">
        <f t="shared" si="17"/>
        <v>0</v>
      </c>
      <c r="Z166" s="152">
        <f t="shared" si="18"/>
        <v>0</v>
      </c>
      <c r="AA166" s="152">
        <f t="shared" si="19"/>
        <v>0</v>
      </c>
      <c r="AB166" s="900">
        <f t="shared" si="20"/>
        <v>0</v>
      </c>
      <c r="AD166" s="156">
        <f t="shared" si="21"/>
        <v>0</v>
      </c>
      <c r="AE166" s="152">
        <f t="shared" si="22"/>
        <v>0</v>
      </c>
      <c r="AF166" s="152">
        <f t="shared" si="23"/>
        <v>0</v>
      </c>
      <c r="AG166" s="157">
        <f t="shared" si="24"/>
        <v>0</v>
      </c>
    </row>
    <row r="167" spans="1:33" x14ac:dyDescent="0.25">
      <c r="A167" s="147" t="str">
        <f>IF(ISBLANK('B1'!A167),"",'B1'!A167)</f>
        <v/>
      </c>
      <c r="B167" s="978" t="str">
        <f>IF(ISBLANK('B1'!B167),"",'B1'!B167)</f>
        <v/>
      </c>
      <c r="C167" s="975" t="str">
        <f>IF(ISBLANK('B1'!C167),"",'B1'!C167)</f>
        <v/>
      </c>
      <c r="D167" s="263" t="str">
        <f>IF(ISBLANK('B1'!Q167),"",'B1'!Q167)</f>
        <v/>
      </c>
      <c r="E167" s="201"/>
      <c r="F167" s="202"/>
      <c r="G167" s="202"/>
      <c r="H167" s="202"/>
      <c r="I167" s="202"/>
      <c r="J167" s="202"/>
      <c r="K167" s="204"/>
      <c r="L167" s="478"/>
      <c r="M167" s="205"/>
      <c r="N167" s="203"/>
      <c r="O167" s="203"/>
      <c r="P167" s="203"/>
      <c r="Q167" s="203"/>
      <c r="R167" s="204"/>
      <c r="S167" s="202"/>
      <c r="T167" s="202"/>
      <c r="U167" s="202"/>
      <c r="V167" s="202"/>
      <c r="W167" s="205"/>
      <c r="Y167" s="156">
        <f t="shared" si="17"/>
        <v>0</v>
      </c>
      <c r="Z167" s="152">
        <f t="shared" si="18"/>
        <v>0</v>
      </c>
      <c r="AA167" s="152">
        <f t="shared" si="19"/>
        <v>0</v>
      </c>
      <c r="AB167" s="900">
        <f t="shared" si="20"/>
        <v>0</v>
      </c>
      <c r="AD167" s="156">
        <f t="shared" si="21"/>
        <v>0</v>
      </c>
      <c r="AE167" s="152">
        <f t="shared" si="22"/>
        <v>0</v>
      </c>
      <c r="AF167" s="152">
        <f t="shared" si="23"/>
        <v>0</v>
      </c>
      <c r="AG167" s="157">
        <f t="shared" si="24"/>
        <v>0</v>
      </c>
    </row>
    <row r="168" spans="1:33" x14ac:dyDescent="0.25">
      <c r="A168" s="147" t="str">
        <f>IF(ISBLANK('B1'!A168),"",'B1'!A168)</f>
        <v/>
      </c>
      <c r="B168" s="978" t="str">
        <f>IF(ISBLANK('B1'!B168),"",'B1'!B168)</f>
        <v/>
      </c>
      <c r="C168" s="975" t="str">
        <f>IF(ISBLANK('B1'!C168),"",'B1'!C168)</f>
        <v/>
      </c>
      <c r="D168" s="263" t="str">
        <f>IF(ISBLANK('B1'!Q168),"",'B1'!Q168)</f>
        <v/>
      </c>
      <c r="E168" s="201"/>
      <c r="F168" s="202"/>
      <c r="G168" s="202"/>
      <c r="H168" s="202"/>
      <c r="I168" s="202"/>
      <c r="J168" s="202"/>
      <c r="K168" s="204"/>
      <c r="L168" s="478"/>
      <c r="M168" s="205"/>
      <c r="N168" s="203"/>
      <c r="O168" s="203"/>
      <c r="P168" s="203"/>
      <c r="Q168" s="203"/>
      <c r="R168" s="204"/>
      <c r="S168" s="202"/>
      <c r="T168" s="202"/>
      <c r="U168" s="202"/>
      <c r="V168" s="202"/>
      <c r="W168" s="205"/>
      <c r="Y168" s="156">
        <f t="shared" si="17"/>
        <v>0</v>
      </c>
      <c r="Z168" s="152">
        <f t="shared" si="18"/>
        <v>0</v>
      </c>
      <c r="AA168" s="152">
        <f t="shared" si="19"/>
        <v>0</v>
      </c>
      <c r="AB168" s="900">
        <f t="shared" si="20"/>
        <v>0</v>
      </c>
      <c r="AD168" s="156">
        <f t="shared" si="21"/>
        <v>0</v>
      </c>
      <c r="AE168" s="152">
        <f t="shared" si="22"/>
        <v>0</v>
      </c>
      <c r="AF168" s="152">
        <f t="shared" si="23"/>
        <v>0</v>
      </c>
      <c r="AG168" s="157">
        <f t="shared" si="24"/>
        <v>0</v>
      </c>
    </row>
    <row r="169" spans="1:33" x14ac:dyDescent="0.25">
      <c r="A169" s="147" t="str">
        <f>IF(ISBLANK('B1'!A169),"",'B1'!A169)</f>
        <v/>
      </c>
      <c r="B169" s="978" t="str">
        <f>IF(ISBLANK('B1'!B169),"",'B1'!B169)</f>
        <v/>
      </c>
      <c r="C169" s="975" t="str">
        <f>IF(ISBLANK('B1'!C169),"",'B1'!C169)</f>
        <v/>
      </c>
      <c r="D169" s="263" t="str">
        <f>IF(ISBLANK('B1'!Q169),"",'B1'!Q169)</f>
        <v/>
      </c>
      <c r="E169" s="201"/>
      <c r="F169" s="202"/>
      <c r="G169" s="202"/>
      <c r="H169" s="202"/>
      <c r="I169" s="202"/>
      <c r="J169" s="202"/>
      <c r="K169" s="204"/>
      <c r="L169" s="478"/>
      <c r="M169" s="205"/>
      <c r="N169" s="203"/>
      <c r="O169" s="203"/>
      <c r="P169" s="203"/>
      <c r="Q169" s="203"/>
      <c r="R169" s="204"/>
      <c r="S169" s="202"/>
      <c r="T169" s="202"/>
      <c r="U169" s="202"/>
      <c r="V169" s="202"/>
      <c r="W169" s="205"/>
      <c r="Y169" s="156">
        <f t="shared" si="17"/>
        <v>0</v>
      </c>
      <c r="Z169" s="152">
        <f t="shared" si="18"/>
        <v>0</v>
      </c>
      <c r="AA169" s="152">
        <f t="shared" si="19"/>
        <v>0</v>
      </c>
      <c r="AB169" s="900">
        <f t="shared" si="20"/>
        <v>0</v>
      </c>
      <c r="AD169" s="156">
        <f t="shared" si="21"/>
        <v>0</v>
      </c>
      <c r="AE169" s="152">
        <f t="shared" si="22"/>
        <v>0</v>
      </c>
      <c r="AF169" s="152">
        <f t="shared" si="23"/>
        <v>0</v>
      </c>
      <c r="AG169" s="157">
        <f t="shared" si="24"/>
        <v>0</v>
      </c>
    </row>
    <row r="170" spans="1:33" x14ac:dyDescent="0.25">
      <c r="A170" s="147" t="str">
        <f>IF(ISBLANK('B1'!A170),"",'B1'!A170)</f>
        <v/>
      </c>
      <c r="B170" s="978" t="str">
        <f>IF(ISBLANK('B1'!B170),"",'B1'!B170)</f>
        <v/>
      </c>
      <c r="C170" s="975" t="str">
        <f>IF(ISBLANK('B1'!C170),"",'B1'!C170)</f>
        <v/>
      </c>
      <c r="D170" s="263" t="str">
        <f>IF(ISBLANK('B1'!Q170),"",'B1'!Q170)</f>
        <v/>
      </c>
      <c r="E170" s="201"/>
      <c r="F170" s="202"/>
      <c r="G170" s="202"/>
      <c r="H170" s="202"/>
      <c r="I170" s="202"/>
      <c r="J170" s="202"/>
      <c r="K170" s="204"/>
      <c r="L170" s="478"/>
      <c r="M170" s="205"/>
      <c r="N170" s="203"/>
      <c r="O170" s="203"/>
      <c r="P170" s="203"/>
      <c r="Q170" s="203"/>
      <c r="R170" s="204"/>
      <c r="S170" s="202"/>
      <c r="T170" s="202"/>
      <c r="U170" s="202"/>
      <c r="V170" s="202"/>
      <c r="W170" s="205"/>
      <c r="Y170" s="156">
        <f t="shared" si="17"/>
        <v>0</v>
      </c>
      <c r="Z170" s="152">
        <f t="shared" si="18"/>
        <v>0</v>
      </c>
      <c r="AA170" s="152">
        <f t="shared" si="19"/>
        <v>0</v>
      </c>
      <c r="AB170" s="900">
        <f t="shared" si="20"/>
        <v>0</v>
      </c>
      <c r="AD170" s="156">
        <f t="shared" si="21"/>
        <v>0</v>
      </c>
      <c r="AE170" s="152">
        <f t="shared" si="22"/>
        <v>0</v>
      </c>
      <c r="AF170" s="152">
        <f t="shared" si="23"/>
        <v>0</v>
      </c>
      <c r="AG170" s="157">
        <f t="shared" si="24"/>
        <v>0</v>
      </c>
    </row>
    <row r="171" spans="1:33" x14ac:dyDescent="0.25">
      <c r="A171" s="147" t="str">
        <f>IF(ISBLANK('B1'!A171),"",'B1'!A171)</f>
        <v/>
      </c>
      <c r="B171" s="978" t="str">
        <f>IF(ISBLANK('B1'!B171),"",'B1'!B171)</f>
        <v/>
      </c>
      <c r="C171" s="975" t="str">
        <f>IF(ISBLANK('B1'!C171),"",'B1'!C171)</f>
        <v/>
      </c>
      <c r="D171" s="263" t="str">
        <f>IF(ISBLANK('B1'!Q171),"",'B1'!Q171)</f>
        <v/>
      </c>
      <c r="E171" s="201"/>
      <c r="F171" s="202"/>
      <c r="G171" s="202"/>
      <c r="H171" s="202"/>
      <c r="I171" s="202"/>
      <c r="J171" s="202"/>
      <c r="K171" s="204"/>
      <c r="L171" s="478"/>
      <c r="M171" s="205"/>
      <c r="N171" s="203"/>
      <c r="O171" s="203"/>
      <c r="P171" s="203"/>
      <c r="Q171" s="203"/>
      <c r="R171" s="204"/>
      <c r="S171" s="202"/>
      <c r="T171" s="202"/>
      <c r="U171" s="202"/>
      <c r="V171" s="202"/>
      <c r="W171" s="205"/>
      <c r="Y171" s="156">
        <f t="shared" si="17"/>
        <v>0</v>
      </c>
      <c r="Z171" s="152">
        <f t="shared" si="18"/>
        <v>0</v>
      </c>
      <c r="AA171" s="152">
        <f t="shared" si="19"/>
        <v>0</v>
      </c>
      <c r="AB171" s="900">
        <f t="shared" si="20"/>
        <v>0</v>
      </c>
      <c r="AD171" s="156">
        <f t="shared" si="21"/>
        <v>0</v>
      </c>
      <c r="AE171" s="152">
        <f t="shared" si="22"/>
        <v>0</v>
      </c>
      <c r="AF171" s="152">
        <f t="shared" si="23"/>
        <v>0</v>
      </c>
      <c r="AG171" s="157">
        <f t="shared" si="24"/>
        <v>0</v>
      </c>
    </row>
    <row r="172" spans="1:33" x14ac:dyDescent="0.25">
      <c r="A172" s="147" t="str">
        <f>IF(ISBLANK('B1'!A172),"",'B1'!A172)</f>
        <v/>
      </c>
      <c r="B172" s="978" t="str">
        <f>IF(ISBLANK('B1'!B172),"",'B1'!B172)</f>
        <v/>
      </c>
      <c r="C172" s="975" t="str">
        <f>IF(ISBLANK('B1'!C172),"",'B1'!C172)</f>
        <v/>
      </c>
      <c r="D172" s="263" t="str">
        <f>IF(ISBLANK('B1'!Q172),"",'B1'!Q172)</f>
        <v/>
      </c>
      <c r="E172" s="201"/>
      <c r="F172" s="202"/>
      <c r="G172" s="202"/>
      <c r="H172" s="202"/>
      <c r="I172" s="202"/>
      <c r="J172" s="202"/>
      <c r="K172" s="204"/>
      <c r="L172" s="478"/>
      <c r="M172" s="205"/>
      <c r="N172" s="203"/>
      <c r="O172" s="203"/>
      <c r="P172" s="203"/>
      <c r="Q172" s="203"/>
      <c r="R172" s="204"/>
      <c r="S172" s="202"/>
      <c r="T172" s="202"/>
      <c r="U172" s="202"/>
      <c r="V172" s="202"/>
      <c r="W172" s="205"/>
      <c r="Y172" s="156">
        <f t="shared" si="17"/>
        <v>0</v>
      </c>
      <c r="Z172" s="152">
        <f t="shared" si="18"/>
        <v>0</v>
      </c>
      <c r="AA172" s="152">
        <f t="shared" si="19"/>
        <v>0</v>
      </c>
      <c r="AB172" s="900">
        <f t="shared" si="20"/>
        <v>0</v>
      </c>
      <c r="AD172" s="156">
        <f t="shared" si="21"/>
        <v>0</v>
      </c>
      <c r="AE172" s="152">
        <f t="shared" si="22"/>
        <v>0</v>
      </c>
      <c r="AF172" s="152">
        <f t="shared" si="23"/>
        <v>0</v>
      </c>
      <c r="AG172" s="157">
        <f t="shared" si="24"/>
        <v>0</v>
      </c>
    </row>
    <row r="173" spans="1:33" x14ac:dyDescent="0.25">
      <c r="A173" s="147" t="str">
        <f>IF(ISBLANK('B1'!A173),"",'B1'!A173)</f>
        <v/>
      </c>
      <c r="B173" s="978" t="str">
        <f>IF(ISBLANK('B1'!B173),"",'B1'!B173)</f>
        <v/>
      </c>
      <c r="C173" s="975" t="str">
        <f>IF(ISBLANK('B1'!C173),"",'B1'!C173)</f>
        <v/>
      </c>
      <c r="D173" s="263" t="str">
        <f>IF(ISBLANK('B1'!Q173),"",'B1'!Q173)</f>
        <v/>
      </c>
      <c r="E173" s="201"/>
      <c r="F173" s="202"/>
      <c r="G173" s="202"/>
      <c r="H173" s="202"/>
      <c r="I173" s="202"/>
      <c r="J173" s="202"/>
      <c r="K173" s="204"/>
      <c r="L173" s="478"/>
      <c r="M173" s="205"/>
      <c r="N173" s="203"/>
      <c r="O173" s="203"/>
      <c r="P173" s="203"/>
      <c r="Q173" s="203"/>
      <c r="R173" s="204"/>
      <c r="S173" s="202"/>
      <c r="T173" s="202"/>
      <c r="U173" s="202"/>
      <c r="V173" s="202"/>
      <c r="W173" s="205"/>
      <c r="Y173" s="156">
        <f t="shared" si="17"/>
        <v>0</v>
      </c>
      <c r="Z173" s="152">
        <f t="shared" si="18"/>
        <v>0</v>
      </c>
      <c r="AA173" s="152">
        <f t="shared" si="19"/>
        <v>0</v>
      </c>
      <c r="AB173" s="900">
        <f t="shared" si="20"/>
        <v>0</v>
      </c>
      <c r="AD173" s="156">
        <f t="shared" si="21"/>
        <v>0</v>
      </c>
      <c r="AE173" s="152">
        <f t="shared" si="22"/>
        <v>0</v>
      </c>
      <c r="AF173" s="152">
        <f t="shared" si="23"/>
        <v>0</v>
      </c>
      <c r="AG173" s="157">
        <f t="shared" si="24"/>
        <v>0</v>
      </c>
    </row>
    <row r="174" spans="1:33" x14ac:dyDescent="0.25">
      <c r="A174" s="147" t="str">
        <f>IF(ISBLANK('B1'!A174),"",'B1'!A174)</f>
        <v/>
      </c>
      <c r="B174" s="978" t="str">
        <f>IF(ISBLANK('B1'!B174),"",'B1'!B174)</f>
        <v/>
      </c>
      <c r="C174" s="975" t="str">
        <f>IF(ISBLANK('B1'!C174),"",'B1'!C174)</f>
        <v/>
      </c>
      <c r="D174" s="263" t="str">
        <f>IF(ISBLANK('B1'!Q174),"",'B1'!Q174)</f>
        <v/>
      </c>
      <c r="E174" s="201"/>
      <c r="F174" s="202"/>
      <c r="G174" s="202"/>
      <c r="H174" s="202"/>
      <c r="I174" s="202"/>
      <c r="J174" s="202"/>
      <c r="K174" s="204"/>
      <c r="L174" s="478"/>
      <c r="M174" s="205"/>
      <c r="N174" s="203"/>
      <c r="O174" s="203"/>
      <c r="P174" s="203"/>
      <c r="Q174" s="203"/>
      <c r="R174" s="204"/>
      <c r="S174" s="202"/>
      <c r="T174" s="202"/>
      <c r="U174" s="202"/>
      <c r="V174" s="202"/>
      <c r="W174" s="205"/>
      <c r="Y174" s="156">
        <f t="shared" si="17"/>
        <v>0</v>
      </c>
      <c r="Z174" s="152">
        <f t="shared" si="18"/>
        <v>0</v>
      </c>
      <c r="AA174" s="152">
        <f t="shared" si="19"/>
        <v>0</v>
      </c>
      <c r="AB174" s="900">
        <f t="shared" si="20"/>
        <v>0</v>
      </c>
      <c r="AD174" s="156">
        <f t="shared" si="21"/>
        <v>0</v>
      </c>
      <c r="AE174" s="152">
        <f t="shared" si="22"/>
        <v>0</v>
      </c>
      <c r="AF174" s="152">
        <f t="shared" si="23"/>
        <v>0</v>
      </c>
      <c r="AG174" s="157">
        <f t="shared" si="24"/>
        <v>0</v>
      </c>
    </row>
    <row r="175" spans="1:33" x14ac:dyDescent="0.25">
      <c r="A175" s="147" t="str">
        <f>IF(ISBLANK('B1'!A175),"",'B1'!A175)</f>
        <v/>
      </c>
      <c r="B175" s="978" t="str">
        <f>IF(ISBLANK('B1'!B175),"",'B1'!B175)</f>
        <v/>
      </c>
      <c r="C175" s="975" t="str">
        <f>IF(ISBLANK('B1'!C175),"",'B1'!C175)</f>
        <v/>
      </c>
      <c r="D175" s="263" t="str">
        <f>IF(ISBLANK('B1'!Q175),"",'B1'!Q175)</f>
        <v/>
      </c>
      <c r="E175" s="201"/>
      <c r="F175" s="202"/>
      <c r="G175" s="202"/>
      <c r="H175" s="202"/>
      <c r="I175" s="202"/>
      <c r="J175" s="202"/>
      <c r="K175" s="204"/>
      <c r="L175" s="478"/>
      <c r="M175" s="205"/>
      <c r="N175" s="203"/>
      <c r="O175" s="203"/>
      <c r="P175" s="203"/>
      <c r="Q175" s="203"/>
      <c r="R175" s="204"/>
      <c r="S175" s="202"/>
      <c r="T175" s="202"/>
      <c r="U175" s="202"/>
      <c r="V175" s="202"/>
      <c r="W175" s="205"/>
      <c r="Y175" s="156">
        <f t="shared" si="17"/>
        <v>0</v>
      </c>
      <c r="Z175" s="152">
        <f t="shared" si="18"/>
        <v>0</v>
      </c>
      <c r="AA175" s="152">
        <f t="shared" si="19"/>
        <v>0</v>
      </c>
      <c r="AB175" s="900">
        <f t="shared" si="20"/>
        <v>0</v>
      </c>
      <c r="AD175" s="156">
        <f t="shared" si="21"/>
        <v>0</v>
      </c>
      <c r="AE175" s="152">
        <f t="shared" si="22"/>
        <v>0</v>
      </c>
      <c r="AF175" s="152">
        <f t="shared" si="23"/>
        <v>0</v>
      </c>
      <c r="AG175" s="157">
        <f t="shared" si="24"/>
        <v>0</v>
      </c>
    </row>
    <row r="176" spans="1:33" x14ac:dyDescent="0.25">
      <c r="A176" s="147" t="str">
        <f>IF(ISBLANK('B1'!A176),"",'B1'!A176)</f>
        <v/>
      </c>
      <c r="B176" s="978" t="str">
        <f>IF(ISBLANK('B1'!B176),"",'B1'!B176)</f>
        <v/>
      </c>
      <c r="C176" s="975" t="str">
        <f>IF(ISBLANK('B1'!C176),"",'B1'!C176)</f>
        <v/>
      </c>
      <c r="D176" s="263" t="str">
        <f>IF(ISBLANK('B1'!Q176),"",'B1'!Q176)</f>
        <v/>
      </c>
      <c r="E176" s="201"/>
      <c r="F176" s="202"/>
      <c r="G176" s="202"/>
      <c r="H176" s="202"/>
      <c r="I176" s="202"/>
      <c r="J176" s="202"/>
      <c r="K176" s="204"/>
      <c r="L176" s="478"/>
      <c r="M176" s="205"/>
      <c r="N176" s="203"/>
      <c r="O176" s="203"/>
      <c r="P176" s="203"/>
      <c r="Q176" s="203"/>
      <c r="R176" s="204"/>
      <c r="S176" s="202"/>
      <c r="T176" s="202"/>
      <c r="U176" s="202"/>
      <c r="V176" s="202"/>
      <c r="W176" s="205"/>
      <c r="Y176" s="156">
        <f t="shared" si="17"/>
        <v>0</v>
      </c>
      <c r="Z176" s="152">
        <f t="shared" si="18"/>
        <v>0</v>
      </c>
      <c r="AA176" s="152">
        <f t="shared" si="19"/>
        <v>0</v>
      </c>
      <c r="AB176" s="900">
        <f t="shared" si="20"/>
        <v>0</v>
      </c>
      <c r="AD176" s="156">
        <f t="shared" si="21"/>
        <v>0</v>
      </c>
      <c r="AE176" s="152">
        <f t="shared" si="22"/>
        <v>0</v>
      </c>
      <c r="AF176" s="152">
        <f t="shared" si="23"/>
        <v>0</v>
      </c>
      <c r="AG176" s="157">
        <f t="shared" si="24"/>
        <v>0</v>
      </c>
    </row>
    <row r="177" spans="1:33" x14ac:dyDescent="0.25">
      <c r="A177" s="147" t="str">
        <f>IF(ISBLANK('B1'!A177),"",'B1'!A177)</f>
        <v/>
      </c>
      <c r="B177" s="978" t="str">
        <f>IF(ISBLANK('B1'!B177),"",'B1'!B177)</f>
        <v/>
      </c>
      <c r="C177" s="975" t="str">
        <f>IF(ISBLANK('B1'!C177),"",'B1'!C177)</f>
        <v/>
      </c>
      <c r="D177" s="263" t="str">
        <f>IF(ISBLANK('B1'!Q177),"",'B1'!Q177)</f>
        <v/>
      </c>
      <c r="E177" s="201"/>
      <c r="F177" s="202"/>
      <c r="G177" s="202"/>
      <c r="H177" s="202"/>
      <c r="I177" s="202"/>
      <c r="J177" s="202"/>
      <c r="K177" s="204"/>
      <c r="L177" s="478"/>
      <c r="M177" s="205"/>
      <c r="N177" s="203"/>
      <c r="O177" s="203"/>
      <c r="P177" s="203"/>
      <c r="Q177" s="203"/>
      <c r="R177" s="204"/>
      <c r="S177" s="202"/>
      <c r="T177" s="202"/>
      <c r="U177" s="202"/>
      <c r="V177" s="202"/>
      <c r="W177" s="205"/>
      <c r="Y177" s="156">
        <f t="shared" si="17"/>
        <v>0</v>
      </c>
      <c r="Z177" s="152">
        <f t="shared" si="18"/>
        <v>0</v>
      </c>
      <c r="AA177" s="152">
        <f t="shared" si="19"/>
        <v>0</v>
      </c>
      <c r="AB177" s="900">
        <f t="shared" si="20"/>
        <v>0</v>
      </c>
      <c r="AD177" s="156">
        <f t="shared" si="21"/>
        <v>0</v>
      </c>
      <c r="AE177" s="152">
        <f t="shared" si="22"/>
        <v>0</v>
      </c>
      <c r="AF177" s="152">
        <f t="shared" si="23"/>
        <v>0</v>
      </c>
      <c r="AG177" s="157">
        <f t="shared" si="24"/>
        <v>0</v>
      </c>
    </row>
    <row r="178" spans="1:33" x14ac:dyDescent="0.25">
      <c r="A178" s="147" t="str">
        <f>IF(ISBLANK('B1'!A178),"",'B1'!A178)</f>
        <v/>
      </c>
      <c r="B178" s="978" t="str">
        <f>IF(ISBLANK('B1'!B178),"",'B1'!B178)</f>
        <v/>
      </c>
      <c r="C178" s="975" t="str">
        <f>IF(ISBLANK('B1'!C178),"",'B1'!C178)</f>
        <v/>
      </c>
      <c r="D178" s="263" t="str">
        <f>IF(ISBLANK('B1'!Q178),"",'B1'!Q178)</f>
        <v/>
      </c>
      <c r="E178" s="201"/>
      <c r="F178" s="202"/>
      <c r="G178" s="202"/>
      <c r="H178" s="202"/>
      <c r="I178" s="202"/>
      <c r="J178" s="202"/>
      <c r="K178" s="204"/>
      <c r="L178" s="478"/>
      <c r="M178" s="205"/>
      <c r="N178" s="203"/>
      <c r="O178" s="203"/>
      <c r="P178" s="203"/>
      <c r="Q178" s="203"/>
      <c r="R178" s="204"/>
      <c r="S178" s="202"/>
      <c r="T178" s="202"/>
      <c r="U178" s="202"/>
      <c r="V178" s="202"/>
      <c r="W178" s="205"/>
      <c r="Y178" s="156">
        <f t="shared" si="17"/>
        <v>0</v>
      </c>
      <c r="Z178" s="152">
        <f t="shared" si="18"/>
        <v>0</v>
      </c>
      <c r="AA178" s="152">
        <f t="shared" si="19"/>
        <v>0</v>
      </c>
      <c r="AB178" s="900">
        <f t="shared" si="20"/>
        <v>0</v>
      </c>
      <c r="AD178" s="156">
        <f t="shared" si="21"/>
        <v>0</v>
      </c>
      <c r="AE178" s="152">
        <f t="shared" si="22"/>
        <v>0</v>
      </c>
      <c r="AF178" s="152">
        <f t="shared" si="23"/>
        <v>0</v>
      </c>
      <c r="AG178" s="157">
        <f t="shared" si="24"/>
        <v>0</v>
      </c>
    </row>
    <row r="179" spans="1:33" x14ac:dyDescent="0.25">
      <c r="A179" s="147" t="str">
        <f>IF(ISBLANK('B1'!A179),"",'B1'!A179)</f>
        <v/>
      </c>
      <c r="B179" s="978" t="str">
        <f>IF(ISBLANK('B1'!B179),"",'B1'!B179)</f>
        <v/>
      </c>
      <c r="C179" s="975" t="str">
        <f>IF(ISBLANK('B1'!C179),"",'B1'!C179)</f>
        <v/>
      </c>
      <c r="D179" s="263" t="str">
        <f>IF(ISBLANK('B1'!Q179),"",'B1'!Q179)</f>
        <v/>
      </c>
      <c r="E179" s="201"/>
      <c r="F179" s="202"/>
      <c r="G179" s="202"/>
      <c r="H179" s="202"/>
      <c r="I179" s="202"/>
      <c r="J179" s="202"/>
      <c r="K179" s="204"/>
      <c r="L179" s="478"/>
      <c r="M179" s="205"/>
      <c r="N179" s="203"/>
      <c r="O179" s="203"/>
      <c r="P179" s="203"/>
      <c r="Q179" s="203"/>
      <c r="R179" s="204"/>
      <c r="S179" s="202"/>
      <c r="T179" s="202"/>
      <c r="U179" s="202"/>
      <c r="V179" s="202"/>
      <c r="W179" s="205"/>
      <c r="Y179" s="156">
        <f t="shared" si="17"/>
        <v>0</v>
      </c>
      <c r="Z179" s="152">
        <f t="shared" si="18"/>
        <v>0</v>
      </c>
      <c r="AA179" s="152">
        <f t="shared" si="19"/>
        <v>0</v>
      </c>
      <c r="AB179" s="900">
        <f t="shared" si="20"/>
        <v>0</v>
      </c>
      <c r="AD179" s="156">
        <f t="shared" si="21"/>
        <v>0</v>
      </c>
      <c r="AE179" s="152">
        <f t="shared" si="22"/>
        <v>0</v>
      </c>
      <c r="AF179" s="152">
        <f t="shared" si="23"/>
        <v>0</v>
      </c>
      <c r="AG179" s="157">
        <f t="shared" si="24"/>
        <v>0</v>
      </c>
    </row>
    <row r="180" spans="1:33" x14ac:dyDescent="0.25">
      <c r="A180" s="147" t="str">
        <f>IF(ISBLANK('B1'!A180),"",'B1'!A180)</f>
        <v/>
      </c>
      <c r="B180" s="978" t="str">
        <f>IF(ISBLANK('B1'!B180),"",'B1'!B180)</f>
        <v/>
      </c>
      <c r="C180" s="975" t="str">
        <f>IF(ISBLANK('B1'!C180),"",'B1'!C180)</f>
        <v/>
      </c>
      <c r="D180" s="263" t="str">
        <f>IF(ISBLANK('B1'!Q180),"",'B1'!Q180)</f>
        <v/>
      </c>
      <c r="E180" s="201"/>
      <c r="F180" s="202"/>
      <c r="G180" s="202"/>
      <c r="H180" s="202"/>
      <c r="I180" s="202"/>
      <c r="J180" s="202"/>
      <c r="K180" s="204"/>
      <c r="L180" s="478"/>
      <c r="M180" s="205"/>
      <c r="N180" s="203"/>
      <c r="O180" s="203"/>
      <c r="P180" s="203"/>
      <c r="Q180" s="203"/>
      <c r="R180" s="204"/>
      <c r="S180" s="202"/>
      <c r="T180" s="202"/>
      <c r="U180" s="202"/>
      <c r="V180" s="202"/>
      <c r="W180" s="205"/>
      <c r="Y180" s="156">
        <f t="shared" si="17"/>
        <v>0</v>
      </c>
      <c r="Z180" s="152">
        <f t="shared" si="18"/>
        <v>0</v>
      </c>
      <c r="AA180" s="152">
        <f t="shared" si="19"/>
        <v>0</v>
      </c>
      <c r="AB180" s="900">
        <f t="shared" si="20"/>
        <v>0</v>
      </c>
      <c r="AD180" s="156">
        <f t="shared" si="21"/>
        <v>0</v>
      </c>
      <c r="AE180" s="152">
        <f t="shared" si="22"/>
        <v>0</v>
      </c>
      <c r="AF180" s="152">
        <f t="shared" si="23"/>
        <v>0</v>
      </c>
      <c r="AG180" s="157">
        <f t="shared" si="24"/>
        <v>0</v>
      </c>
    </row>
    <row r="181" spans="1:33" x14ac:dyDescent="0.25">
      <c r="A181" s="147" t="str">
        <f>IF(ISBLANK('B1'!A181),"",'B1'!A181)</f>
        <v/>
      </c>
      <c r="B181" s="978" t="str">
        <f>IF(ISBLANK('B1'!B181),"",'B1'!B181)</f>
        <v/>
      </c>
      <c r="C181" s="975" t="str">
        <f>IF(ISBLANK('B1'!C181),"",'B1'!C181)</f>
        <v/>
      </c>
      <c r="D181" s="263" t="str">
        <f>IF(ISBLANK('B1'!Q181),"",'B1'!Q181)</f>
        <v/>
      </c>
      <c r="E181" s="201"/>
      <c r="F181" s="202"/>
      <c r="G181" s="202"/>
      <c r="H181" s="202"/>
      <c r="I181" s="202"/>
      <c r="J181" s="202"/>
      <c r="K181" s="204"/>
      <c r="L181" s="478"/>
      <c r="M181" s="205"/>
      <c r="N181" s="203"/>
      <c r="O181" s="203"/>
      <c r="P181" s="203"/>
      <c r="Q181" s="203"/>
      <c r="R181" s="204"/>
      <c r="S181" s="202"/>
      <c r="T181" s="202"/>
      <c r="U181" s="202"/>
      <c r="V181" s="202"/>
      <c r="W181" s="205"/>
      <c r="Y181" s="156">
        <f t="shared" si="17"/>
        <v>0</v>
      </c>
      <c r="Z181" s="152">
        <f t="shared" si="18"/>
        <v>0</v>
      </c>
      <c r="AA181" s="152">
        <f t="shared" si="19"/>
        <v>0</v>
      </c>
      <c r="AB181" s="900">
        <f t="shared" si="20"/>
        <v>0</v>
      </c>
      <c r="AD181" s="156">
        <f t="shared" si="21"/>
        <v>0</v>
      </c>
      <c r="AE181" s="152">
        <f t="shared" si="22"/>
        <v>0</v>
      </c>
      <c r="AF181" s="152">
        <f t="shared" si="23"/>
        <v>0</v>
      </c>
      <c r="AG181" s="157">
        <f t="shared" si="24"/>
        <v>0</v>
      </c>
    </row>
    <row r="182" spans="1:33" x14ac:dyDescent="0.25">
      <c r="A182" s="147" t="str">
        <f>IF(ISBLANK('B1'!A182),"",'B1'!A182)</f>
        <v/>
      </c>
      <c r="B182" s="978" t="str">
        <f>IF(ISBLANK('B1'!B182),"",'B1'!B182)</f>
        <v/>
      </c>
      <c r="C182" s="975" t="str">
        <f>IF(ISBLANK('B1'!C182),"",'B1'!C182)</f>
        <v/>
      </c>
      <c r="D182" s="263" t="str">
        <f>IF(ISBLANK('B1'!Q182),"",'B1'!Q182)</f>
        <v/>
      </c>
      <c r="E182" s="201"/>
      <c r="F182" s="202"/>
      <c r="G182" s="202"/>
      <c r="H182" s="202"/>
      <c r="I182" s="202"/>
      <c r="J182" s="202"/>
      <c r="K182" s="204"/>
      <c r="L182" s="478"/>
      <c r="M182" s="205"/>
      <c r="N182" s="203"/>
      <c r="O182" s="203"/>
      <c r="P182" s="203"/>
      <c r="Q182" s="203"/>
      <c r="R182" s="204"/>
      <c r="S182" s="202"/>
      <c r="T182" s="202"/>
      <c r="U182" s="202"/>
      <c r="V182" s="202"/>
      <c r="W182" s="205"/>
      <c r="Y182" s="156">
        <f t="shared" si="17"/>
        <v>0</v>
      </c>
      <c r="Z182" s="152">
        <f t="shared" si="18"/>
        <v>0</v>
      </c>
      <c r="AA182" s="152">
        <f t="shared" si="19"/>
        <v>0</v>
      </c>
      <c r="AB182" s="900">
        <f t="shared" si="20"/>
        <v>0</v>
      </c>
      <c r="AD182" s="156">
        <f t="shared" si="21"/>
        <v>0</v>
      </c>
      <c r="AE182" s="152">
        <f t="shared" si="22"/>
        <v>0</v>
      </c>
      <c r="AF182" s="152">
        <f t="shared" si="23"/>
        <v>0</v>
      </c>
      <c r="AG182" s="157">
        <f t="shared" si="24"/>
        <v>0</v>
      </c>
    </row>
    <row r="183" spans="1:33" x14ac:dyDescent="0.25">
      <c r="A183" s="147" t="str">
        <f>IF(ISBLANK('B1'!A183),"",'B1'!A183)</f>
        <v/>
      </c>
      <c r="B183" s="978" t="str">
        <f>IF(ISBLANK('B1'!B183),"",'B1'!B183)</f>
        <v/>
      </c>
      <c r="C183" s="975" t="str">
        <f>IF(ISBLANK('B1'!C183),"",'B1'!C183)</f>
        <v/>
      </c>
      <c r="D183" s="263" t="str">
        <f>IF(ISBLANK('B1'!Q183),"",'B1'!Q183)</f>
        <v/>
      </c>
      <c r="E183" s="201"/>
      <c r="F183" s="202"/>
      <c r="G183" s="202"/>
      <c r="H183" s="202"/>
      <c r="I183" s="202"/>
      <c r="J183" s="202"/>
      <c r="K183" s="204"/>
      <c r="L183" s="478"/>
      <c r="M183" s="205"/>
      <c r="N183" s="203"/>
      <c r="O183" s="203"/>
      <c r="P183" s="203"/>
      <c r="Q183" s="203"/>
      <c r="R183" s="204"/>
      <c r="S183" s="202"/>
      <c r="T183" s="202"/>
      <c r="U183" s="202"/>
      <c r="V183" s="202"/>
      <c r="W183" s="205"/>
      <c r="Y183" s="156">
        <f t="shared" si="17"/>
        <v>0</v>
      </c>
      <c r="Z183" s="152">
        <f t="shared" si="18"/>
        <v>0</v>
      </c>
      <c r="AA183" s="152">
        <f t="shared" si="19"/>
        <v>0</v>
      </c>
      <c r="AB183" s="900">
        <f t="shared" si="20"/>
        <v>0</v>
      </c>
      <c r="AD183" s="156">
        <f t="shared" si="21"/>
        <v>0</v>
      </c>
      <c r="AE183" s="152">
        <f t="shared" si="22"/>
        <v>0</v>
      </c>
      <c r="AF183" s="152">
        <f t="shared" si="23"/>
        <v>0</v>
      </c>
      <c r="AG183" s="157">
        <f t="shared" si="24"/>
        <v>0</v>
      </c>
    </row>
    <row r="184" spans="1:33" x14ac:dyDescent="0.25">
      <c r="A184" s="147" t="str">
        <f>IF(ISBLANK('B1'!A184),"",'B1'!A184)</f>
        <v/>
      </c>
      <c r="B184" s="978" t="str">
        <f>IF(ISBLANK('B1'!B184),"",'B1'!B184)</f>
        <v/>
      </c>
      <c r="C184" s="975" t="str">
        <f>IF(ISBLANK('B1'!C184),"",'B1'!C184)</f>
        <v/>
      </c>
      <c r="D184" s="263" t="str">
        <f>IF(ISBLANK('B1'!Q184),"",'B1'!Q184)</f>
        <v/>
      </c>
      <c r="E184" s="201"/>
      <c r="F184" s="202"/>
      <c r="G184" s="202"/>
      <c r="H184" s="202"/>
      <c r="I184" s="202"/>
      <c r="J184" s="202"/>
      <c r="K184" s="204"/>
      <c r="L184" s="478"/>
      <c r="M184" s="205"/>
      <c r="N184" s="203"/>
      <c r="O184" s="203"/>
      <c r="P184" s="203"/>
      <c r="Q184" s="203"/>
      <c r="R184" s="204"/>
      <c r="S184" s="202"/>
      <c r="T184" s="202"/>
      <c r="U184" s="202"/>
      <c r="V184" s="202"/>
      <c r="W184" s="205"/>
      <c r="Y184" s="156">
        <f t="shared" si="17"/>
        <v>0</v>
      </c>
      <c r="Z184" s="152">
        <f t="shared" si="18"/>
        <v>0</v>
      </c>
      <c r="AA184" s="152">
        <f t="shared" si="19"/>
        <v>0</v>
      </c>
      <c r="AB184" s="900">
        <f t="shared" si="20"/>
        <v>0</v>
      </c>
      <c r="AD184" s="156">
        <f t="shared" si="21"/>
        <v>0</v>
      </c>
      <c r="AE184" s="152">
        <f t="shared" si="22"/>
        <v>0</v>
      </c>
      <c r="AF184" s="152">
        <f t="shared" si="23"/>
        <v>0</v>
      </c>
      <c r="AG184" s="157">
        <f t="shared" si="24"/>
        <v>0</v>
      </c>
    </row>
    <row r="185" spans="1:33" x14ac:dyDescent="0.25">
      <c r="A185" s="147" t="str">
        <f>IF(ISBLANK('B1'!A185),"",'B1'!A185)</f>
        <v/>
      </c>
      <c r="B185" s="978" t="str">
        <f>IF(ISBLANK('B1'!B185),"",'B1'!B185)</f>
        <v/>
      </c>
      <c r="C185" s="975" t="str">
        <f>IF(ISBLANK('B1'!C185),"",'B1'!C185)</f>
        <v/>
      </c>
      <c r="D185" s="263" t="str">
        <f>IF(ISBLANK('B1'!Q185),"",'B1'!Q185)</f>
        <v/>
      </c>
      <c r="E185" s="201"/>
      <c r="F185" s="202"/>
      <c r="G185" s="202"/>
      <c r="H185" s="202"/>
      <c r="I185" s="202"/>
      <c r="J185" s="202"/>
      <c r="K185" s="204"/>
      <c r="L185" s="478"/>
      <c r="M185" s="205"/>
      <c r="N185" s="203"/>
      <c r="O185" s="203"/>
      <c r="P185" s="203"/>
      <c r="Q185" s="203"/>
      <c r="R185" s="204"/>
      <c r="S185" s="202"/>
      <c r="T185" s="202"/>
      <c r="U185" s="202"/>
      <c r="V185" s="202"/>
      <c r="W185" s="205"/>
      <c r="Y185" s="156">
        <f t="shared" si="17"/>
        <v>0</v>
      </c>
      <c r="Z185" s="152">
        <f t="shared" si="18"/>
        <v>0</v>
      </c>
      <c r="AA185" s="152">
        <f t="shared" si="19"/>
        <v>0</v>
      </c>
      <c r="AB185" s="900">
        <f t="shared" si="20"/>
        <v>0</v>
      </c>
      <c r="AD185" s="156">
        <f t="shared" si="21"/>
        <v>0</v>
      </c>
      <c r="AE185" s="152">
        <f t="shared" si="22"/>
        <v>0</v>
      </c>
      <c r="AF185" s="152">
        <f t="shared" si="23"/>
        <v>0</v>
      </c>
      <c r="AG185" s="157">
        <f t="shared" si="24"/>
        <v>0</v>
      </c>
    </row>
    <row r="186" spans="1:33" x14ac:dyDescent="0.25">
      <c r="A186" s="147" t="str">
        <f>IF(ISBLANK('B1'!A186),"",'B1'!A186)</f>
        <v/>
      </c>
      <c r="B186" s="978" t="str">
        <f>IF(ISBLANK('B1'!B186),"",'B1'!B186)</f>
        <v/>
      </c>
      <c r="C186" s="975" t="str">
        <f>IF(ISBLANK('B1'!C186),"",'B1'!C186)</f>
        <v/>
      </c>
      <c r="D186" s="263" t="str">
        <f>IF(ISBLANK('B1'!Q186),"",'B1'!Q186)</f>
        <v/>
      </c>
      <c r="E186" s="201"/>
      <c r="F186" s="202"/>
      <c r="G186" s="202"/>
      <c r="H186" s="202"/>
      <c r="I186" s="202"/>
      <c r="J186" s="202"/>
      <c r="K186" s="204"/>
      <c r="L186" s="478"/>
      <c r="M186" s="205"/>
      <c r="N186" s="203"/>
      <c r="O186" s="203"/>
      <c r="P186" s="203"/>
      <c r="Q186" s="203"/>
      <c r="R186" s="204"/>
      <c r="S186" s="202"/>
      <c r="T186" s="202"/>
      <c r="U186" s="202"/>
      <c r="V186" s="202"/>
      <c r="W186" s="205"/>
      <c r="Y186" s="156">
        <f t="shared" si="17"/>
        <v>0</v>
      </c>
      <c r="Z186" s="152">
        <f t="shared" si="18"/>
        <v>0</v>
      </c>
      <c r="AA186" s="152">
        <f t="shared" si="19"/>
        <v>0</v>
      </c>
      <c r="AB186" s="900">
        <f t="shared" si="20"/>
        <v>0</v>
      </c>
      <c r="AD186" s="156">
        <f t="shared" si="21"/>
        <v>0</v>
      </c>
      <c r="AE186" s="152">
        <f t="shared" si="22"/>
        <v>0</v>
      </c>
      <c r="AF186" s="152">
        <f t="shared" si="23"/>
        <v>0</v>
      </c>
      <c r="AG186" s="157">
        <f t="shared" si="24"/>
        <v>0</v>
      </c>
    </row>
    <row r="187" spans="1:33" x14ac:dyDescent="0.25">
      <c r="A187" s="147" t="str">
        <f>IF(ISBLANK('B1'!A187),"",'B1'!A187)</f>
        <v/>
      </c>
      <c r="B187" s="978" t="str">
        <f>IF(ISBLANK('B1'!B187),"",'B1'!B187)</f>
        <v/>
      </c>
      <c r="C187" s="975" t="str">
        <f>IF(ISBLANK('B1'!C187),"",'B1'!C187)</f>
        <v/>
      </c>
      <c r="D187" s="263" t="str">
        <f>IF(ISBLANK('B1'!Q187),"",'B1'!Q187)</f>
        <v/>
      </c>
      <c r="E187" s="201"/>
      <c r="F187" s="202"/>
      <c r="G187" s="202"/>
      <c r="H187" s="202"/>
      <c r="I187" s="202"/>
      <c r="J187" s="202"/>
      <c r="K187" s="204"/>
      <c r="L187" s="478"/>
      <c r="M187" s="205"/>
      <c r="N187" s="203"/>
      <c r="O187" s="203"/>
      <c r="P187" s="203"/>
      <c r="Q187" s="203"/>
      <c r="R187" s="204"/>
      <c r="S187" s="202"/>
      <c r="T187" s="202"/>
      <c r="U187" s="202"/>
      <c r="V187" s="202"/>
      <c r="W187" s="205"/>
      <c r="Y187" s="156">
        <f t="shared" si="17"/>
        <v>0</v>
      </c>
      <c r="Z187" s="152">
        <f t="shared" si="18"/>
        <v>0</v>
      </c>
      <c r="AA187" s="152">
        <f t="shared" si="19"/>
        <v>0</v>
      </c>
      <c r="AB187" s="900">
        <f t="shared" si="20"/>
        <v>0</v>
      </c>
      <c r="AD187" s="156">
        <f t="shared" si="21"/>
        <v>0</v>
      </c>
      <c r="AE187" s="152">
        <f t="shared" si="22"/>
        <v>0</v>
      </c>
      <c r="AF187" s="152">
        <f t="shared" si="23"/>
        <v>0</v>
      </c>
      <c r="AG187" s="157">
        <f t="shared" si="24"/>
        <v>0</v>
      </c>
    </row>
    <row r="188" spans="1:33" x14ac:dyDescent="0.25">
      <c r="A188" s="147" t="str">
        <f>IF(ISBLANK('B1'!A188),"",'B1'!A188)</f>
        <v/>
      </c>
      <c r="B188" s="978" t="str">
        <f>IF(ISBLANK('B1'!B188),"",'B1'!B188)</f>
        <v/>
      </c>
      <c r="C188" s="975" t="str">
        <f>IF(ISBLANK('B1'!C188),"",'B1'!C188)</f>
        <v/>
      </c>
      <c r="D188" s="263" t="str">
        <f>IF(ISBLANK('B1'!Q188),"",'B1'!Q188)</f>
        <v/>
      </c>
      <c r="E188" s="201"/>
      <c r="F188" s="202"/>
      <c r="G188" s="202"/>
      <c r="H188" s="202"/>
      <c r="I188" s="202"/>
      <c r="J188" s="202"/>
      <c r="K188" s="204"/>
      <c r="L188" s="478"/>
      <c r="M188" s="205"/>
      <c r="N188" s="203"/>
      <c r="O188" s="203"/>
      <c r="P188" s="203"/>
      <c r="Q188" s="203"/>
      <c r="R188" s="204"/>
      <c r="S188" s="202"/>
      <c r="T188" s="202"/>
      <c r="U188" s="202"/>
      <c r="V188" s="202"/>
      <c r="W188" s="205"/>
      <c r="Y188" s="156">
        <f t="shared" si="17"/>
        <v>0</v>
      </c>
      <c r="Z188" s="152">
        <f t="shared" si="18"/>
        <v>0</v>
      </c>
      <c r="AA188" s="152">
        <f t="shared" si="19"/>
        <v>0</v>
      </c>
      <c r="AB188" s="900">
        <f t="shared" si="20"/>
        <v>0</v>
      </c>
      <c r="AD188" s="156">
        <f t="shared" si="21"/>
        <v>0</v>
      </c>
      <c r="AE188" s="152">
        <f t="shared" si="22"/>
        <v>0</v>
      </c>
      <c r="AF188" s="152">
        <f t="shared" si="23"/>
        <v>0</v>
      </c>
      <c r="AG188" s="157">
        <f t="shared" si="24"/>
        <v>0</v>
      </c>
    </row>
    <row r="189" spans="1:33" x14ac:dyDescent="0.25">
      <c r="A189" s="147" t="str">
        <f>IF(ISBLANK('B1'!A189),"",'B1'!A189)</f>
        <v/>
      </c>
      <c r="B189" s="978" t="str">
        <f>IF(ISBLANK('B1'!B189),"",'B1'!B189)</f>
        <v/>
      </c>
      <c r="C189" s="975" t="str">
        <f>IF(ISBLANK('B1'!C189),"",'B1'!C189)</f>
        <v/>
      </c>
      <c r="D189" s="263" t="str">
        <f>IF(ISBLANK('B1'!Q189),"",'B1'!Q189)</f>
        <v/>
      </c>
      <c r="E189" s="201"/>
      <c r="F189" s="202"/>
      <c r="G189" s="202"/>
      <c r="H189" s="202"/>
      <c r="I189" s="202"/>
      <c r="J189" s="202"/>
      <c r="K189" s="204"/>
      <c r="L189" s="478"/>
      <c r="M189" s="205"/>
      <c r="N189" s="203"/>
      <c r="O189" s="203"/>
      <c r="P189" s="203"/>
      <c r="Q189" s="203"/>
      <c r="R189" s="204"/>
      <c r="S189" s="202"/>
      <c r="T189" s="202"/>
      <c r="U189" s="202"/>
      <c r="V189" s="202"/>
      <c r="W189" s="205"/>
      <c r="Y189" s="156">
        <f t="shared" si="17"/>
        <v>0</v>
      </c>
      <c r="Z189" s="152">
        <f t="shared" si="18"/>
        <v>0</v>
      </c>
      <c r="AA189" s="152">
        <f t="shared" si="19"/>
        <v>0</v>
      </c>
      <c r="AB189" s="900">
        <f t="shared" si="20"/>
        <v>0</v>
      </c>
      <c r="AD189" s="156">
        <f t="shared" si="21"/>
        <v>0</v>
      </c>
      <c r="AE189" s="152">
        <f t="shared" si="22"/>
        <v>0</v>
      </c>
      <c r="AF189" s="152">
        <f t="shared" si="23"/>
        <v>0</v>
      </c>
      <c r="AG189" s="157">
        <f t="shared" si="24"/>
        <v>0</v>
      </c>
    </row>
    <row r="190" spans="1:33" x14ac:dyDescent="0.25">
      <c r="A190" s="147" t="str">
        <f>IF(ISBLANK('B1'!A190),"",'B1'!A190)</f>
        <v/>
      </c>
      <c r="B190" s="978" t="str">
        <f>IF(ISBLANK('B1'!B190),"",'B1'!B190)</f>
        <v/>
      </c>
      <c r="C190" s="975" t="str">
        <f>IF(ISBLANK('B1'!C190),"",'B1'!C190)</f>
        <v/>
      </c>
      <c r="D190" s="263" t="str">
        <f>IF(ISBLANK('B1'!Q190),"",'B1'!Q190)</f>
        <v/>
      </c>
      <c r="E190" s="201"/>
      <c r="F190" s="202"/>
      <c r="G190" s="202"/>
      <c r="H190" s="202"/>
      <c r="I190" s="202"/>
      <c r="J190" s="202"/>
      <c r="K190" s="204"/>
      <c r="L190" s="478"/>
      <c r="M190" s="205"/>
      <c r="N190" s="203"/>
      <c r="O190" s="203"/>
      <c r="P190" s="203"/>
      <c r="Q190" s="203"/>
      <c r="R190" s="204"/>
      <c r="S190" s="202"/>
      <c r="T190" s="202"/>
      <c r="U190" s="202"/>
      <c r="V190" s="202"/>
      <c r="W190" s="205"/>
      <c r="Y190" s="156">
        <f t="shared" si="17"/>
        <v>0</v>
      </c>
      <c r="Z190" s="152">
        <f t="shared" si="18"/>
        <v>0</v>
      </c>
      <c r="AA190" s="152">
        <f t="shared" si="19"/>
        <v>0</v>
      </c>
      <c r="AB190" s="900">
        <f t="shared" si="20"/>
        <v>0</v>
      </c>
      <c r="AD190" s="156">
        <f t="shared" si="21"/>
        <v>0</v>
      </c>
      <c r="AE190" s="152">
        <f t="shared" si="22"/>
        <v>0</v>
      </c>
      <c r="AF190" s="152">
        <f t="shared" si="23"/>
        <v>0</v>
      </c>
      <c r="AG190" s="157">
        <f t="shared" si="24"/>
        <v>0</v>
      </c>
    </row>
    <row r="191" spans="1:33" x14ac:dyDescent="0.25">
      <c r="A191" s="147" t="str">
        <f>IF(ISBLANK('B1'!A191),"",'B1'!A191)</f>
        <v/>
      </c>
      <c r="B191" s="978" t="str">
        <f>IF(ISBLANK('B1'!B191),"",'B1'!B191)</f>
        <v/>
      </c>
      <c r="C191" s="975" t="str">
        <f>IF(ISBLANK('B1'!C191),"",'B1'!C191)</f>
        <v/>
      </c>
      <c r="D191" s="263" t="str">
        <f>IF(ISBLANK('B1'!Q191),"",'B1'!Q191)</f>
        <v/>
      </c>
      <c r="E191" s="201"/>
      <c r="F191" s="202"/>
      <c r="G191" s="202"/>
      <c r="H191" s="202"/>
      <c r="I191" s="202"/>
      <c r="J191" s="202"/>
      <c r="K191" s="204"/>
      <c r="L191" s="478"/>
      <c r="M191" s="205"/>
      <c r="N191" s="203"/>
      <c r="O191" s="203"/>
      <c r="P191" s="203"/>
      <c r="Q191" s="203"/>
      <c r="R191" s="204"/>
      <c r="S191" s="202"/>
      <c r="T191" s="202"/>
      <c r="U191" s="202"/>
      <c r="V191" s="202"/>
      <c r="W191" s="205"/>
      <c r="Y191" s="156">
        <f t="shared" si="17"/>
        <v>0</v>
      </c>
      <c r="Z191" s="152">
        <f t="shared" si="18"/>
        <v>0</v>
      </c>
      <c r="AA191" s="152">
        <f t="shared" si="19"/>
        <v>0</v>
      </c>
      <c r="AB191" s="900">
        <f t="shared" si="20"/>
        <v>0</v>
      </c>
      <c r="AD191" s="156">
        <f t="shared" si="21"/>
        <v>0</v>
      </c>
      <c r="AE191" s="152">
        <f t="shared" si="22"/>
        <v>0</v>
      </c>
      <c r="AF191" s="152">
        <f t="shared" si="23"/>
        <v>0</v>
      </c>
      <c r="AG191" s="157">
        <f t="shared" si="24"/>
        <v>0</v>
      </c>
    </row>
    <row r="192" spans="1:33" x14ac:dyDescent="0.25">
      <c r="A192" s="147" t="str">
        <f>IF(ISBLANK('B1'!A192),"",'B1'!A192)</f>
        <v/>
      </c>
      <c r="B192" s="978" t="str">
        <f>IF(ISBLANK('B1'!B192),"",'B1'!B192)</f>
        <v/>
      </c>
      <c r="C192" s="975" t="str">
        <f>IF(ISBLANK('B1'!C192),"",'B1'!C192)</f>
        <v/>
      </c>
      <c r="D192" s="263" t="str">
        <f>IF(ISBLANK('B1'!Q192),"",'B1'!Q192)</f>
        <v/>
      </c>
      <c r="E192" s="201"/>
      <c r="F192" s="202"/>
      <c r="G192" s="202"/>
      <c r="H192" s="202"/>
      <c r="I192" s="202"/>
      <c r="J192" s="202"/>
      <c r="K192" s="204"/>
      <c r="L192" s="478"/>
      <c r="M192" s="205"/>
      <c r="N192" s="203"/>
      <c r="O192" s="203"/>
      <c r="P192" s="203"/>
      <c r="Q192" s="203"/>
      <c r="R192" s="204"/>
      <c r="S192" s="202"/>
      <c r="T192" s="202"/>
      <c r="U192" s="202"/>
      <c r="V192" s="202"/>
      <c r="W192" s="205"/>
      <c r="Y192" s="156">
        <f t="shared" si="17"/>
        <v>0</v>
      </c>
      <c r="Z192" s="152">
        <f t="shared" si="18"/>
        <v>0</v>
      </c>
      <c r="AA192" s="152">
        <f t="shared" si="19"/>
        <v>0</v>
      </c>
      <c r="AB192" s="900">
        <f t="shared" si="20"/>
        <v>0</v>
      </c>
      <c r="AD192" s="156">
        <f t="shared" si="21"/>
        <v>0</v>
      </c>
      <c r="AE192" s="152">
        <f t="shared" si="22"/>
        <v>0</v>
      </c>
      <c r="AF192" s="152">
        <f t="shared" si="23"/>
        <v>0</v>
      </c>
      <c r="AG192" s="157">
        <f t="shared" si="24"/>
        <v>0</v>
      </c>
    </row>
    <row r="193" spans="1:33" x14ac:dyDescent="0.25">
      <c r="A193" s="147" t="str">
        <f>IF(ISBLANK('B1'!A193),"",'B1'!A193)</f>
        <v/>
      </c>
      <c r="B193" s="978" t="str">
        <f>IF(ISBLANK('B1'!B193),"",'B1'!B193)</f>
        <v/>
      </c>
      <c r="C193" s="975" t="str">
        <f>IF(ISBLANK('B1'!C193),"",'B1'!C193)</f>
        <v/>
      </c>
      <c r="D193" s="263" t="str">
        <f>IF(ISBLANK('B1'!Q193),"",'B1'!Q193)</f>
        <v/>
      </c>
      <c r="E193" s="201"/>
      <c r="F193" s="202"/>
      <c r="G193" s="202"/>
      <c r="H193" s="202"/>
      <c r="I193" s="202"/>
      <c r="J193" s="202"/>
      <c r="K193" s="204"/>
      <c r="L193" s="478"/>
      <c r="M193" s="205"/>
      <c r="N193" s="203"/>
      <c r="O193" s="203"/>
      <c r="P193" s="203"/>
      <c r="Q193" s="203"/>
      <c r="R193" s="204"/>
      <c r="S193" s="202"/>
      <c r="T193" s="202"/>
      <c r="U193" s="202"/>
      <c r="V193" s="202"/>
      <c r="W193" s="205"/>
      <c r="Y193" s="156">
        <f t="shared" si="17"/>
        <v>0</v>
      </c>
      <c r="Z193" s="152">
        <f t="shared" si="18"/>
        <v>0</v>
      </c>
      <c r="AA193" s="152">
        <f t="shared" si="19"/>
        <v>0</v>
      </c>
      <c r="AB193" s="900">
        <f t="shared" si="20"/>
        <v>0</v>
      </c>
      <c r="AD193" s="156">
        <f t="shared" si="21"/>
        <v>0</v>
      </c>
      <c r="AE193" s="152">
        <f t="shared" si="22"/>
        <v>0</v>
      </c>
      <c r="AF193" s="152">
        <f t="shared" si="23"/>
        <v>0</v>
      </c>
      <c r="AG193" s="157">
        <f t="shared" si="24"/>
        <v>0</v>
      </c>
    </row>
    <row r="194" spans="1:33" x14ac:dyDescent="0.25">
      <c r="A194" s="147" t="str">
        <f>IF(ISBLANK('B1'!A194),"",'B1'!A194)</f>
        <v/>
      </c>
      <c r="B194" s="978" t="str">
        <f>IF(ISBLANK('B1'!B194),"",'B1'!B194)</f>
        <v/>
      </c>
      <c r="C194" s="975" t="str">
        <f>IF(ISBLANK('B1'!C194),"",'B1'!C194)</f>
        <v/>
      </c>
      <c r="D194" s="263" t="str">
        <f>IF(ISBLANK('B1'!Q194),"",'B1'!Q194)</f>
        <v/>
      </c>
      <c r="E194" s="201"/>
      <c r="F194" s="202"/>
      <c r="G194" s="202"/>
      <c r="H194" s="202"/>
      <c r="I194" s="202"/>
      <c r="J194" s="202"/>
      <c r="K194" s="204"/>
      <c r="L194" s="478"/>
      <c r="M194" s="205"/>
      <c r="N194" s="203"/>
      <c r="O194" s="203"/>
      <c r="P194" s="203"/>
      <c r="Q194" s="203"/>
      <c r="R194" s="204"/>
      <c r="S194" s="202"/>
      <c r="T194" s="202"/>
      <c r="U194" s="202"/>
      <c r="V194" s="202"/>
      <c r="W194" s="205"/>
      <c r="Y194" s="156">
        <f t="shared" si="17"/>
        <v>0</v>
      </c>
      <c r="Z194" s="152">
        <f t="shared" si="18"/>
        <v>0</v>
      </c>
      <c r="AA194" s="152">
        <f t="shared" si="19"/>
        <v>0</v>
      </c>
      <c r="AB194" s="900">
        <f t="shared" si="20"/>
        <v>0</v>
      </c>
      <c r="AD194" s="156">
        <f t="shared" si="21"/>
        <v>0</v>
      </c>
      <c r="AE194" s="152">
        <f t="shared" si="22"/>
        <v>0</v>
      </c>
      <c r="AF194" s="152">
        <f t="shared" si="23"/>
        <v>0</v>
      </c>
      <c r="AG194" s="157">
        <f t="shared" si="24"/>
        <v>0</v>
      </c>
    </row>
    <row r="195" spans="1:33" x14ac:dyDescent="0.25">
      <c r="A195" s="147" t="str">
        <f>IF(ISBLANK('B1'!A195),"",'B1'!A195)</f>
        <v/>
      </c>
      <c r="B195" s="978" t="str">
        <f>IF(ISBLANK('B1'!B195),"",'B1'!B195)</f>
        <v/>
      </c>
      <c r="C195" s="975" t="str">
        <f>IF(ISBLANK('B1'!C195),"",'B1'!C195)</f>
        <v/>
      </c>
      <c r="D195" s="263" t="str">
        <f>IF(ISBLANK('B1'!Q195),"",'B1'!Q195)</f>
        <v/>
      </c>
      <c r="E195" s="201"/>
      <c r="F195" s="202"/>
      <c r="G195" s="202"/>
      <c r="H195" s="202"/>
      <c r="I195" s="202"/>
      <c r="J195" s="202"/>
      <c r="K195" s="204"/>
      <c r="L195" s="478"/>
      <c r="M195" s="205"/>
      <c r="N195" s="203"/>
      <c r="O195" s="203"/>
      <c r="P195" s="203"/>
      <c r="Q195" s="203"/>
      <c r="R195" s="204"/>
      <c r="S195" s="202"/>
      <c r="T195" s="202"/>
      <c r="U195" s="202"/>
      <c r="V195" s="202"/>
      <c r="W195" s="205"/>
      <c r="Y195" s="156">
        <f t="shared" si="17"/>
        <v>0</v>
      </c>
      <c r="Z195" s="152">
        <f t="shared" si="18"/>
        <v>0</v>
      </c>
      <c r="AA195" s="152">
        <f t="shared" si="19"/>
        <v>0</v>
      </c>
      <c r="AB195" s="900">
        <f t="shared" si="20"/>
        <v>0</v>
      </c>
      <c r="AD195" s="156">
        <f t="shared" si="21"/>
        <v>0</v>
      </c>
      <c r="AE195" s="152">
        <f t="shared" si="22"/>
        <v>0</v>
      </c>
      <c r="AF195" s="152">
        <f t="shared" si="23"/>
        <v>0</v>
      </c>
      <c r="AG195" s="157">
        <f t="shared" si="24"/>
        <v>0</v>
      </c>
    </row>
    <row r="196" spans="1:33" ht="15.75" thickBot="1" x14ac:dyDescent="0.3">
      <c r="A196" s="147" t="str">
        <f>IF(ISBLANK('B1'!A196),"",'B1'!A196)</f>
        <v/>
      </c>
      <c r="B196" s="978" t="str">
        <f>IF(ISBLANK('B1'!B196),"",'B1'!B196)</f>
        <v/>
      </c>
      <c r="C196" s="975" t="str">
        <f>IF(ISBLANK('B1'!C196),"",'B1'!C196)</f>
        <v/>
      </c>
      <c r="D196" s="263" t="str">
        <f>IF(ISBLANK('B1'!Q196),"",'B1'!Q196)</f>
        <v/>
      </c>
      <c r="E196" s="201"/>
      <c r="F196" s="202"/>
      <c r="G196" s="202"/>
      <c r="H196" s="202"/>
      <c r="I196" s="202"/>
      <c r="J196" s="202"/>
      <c r="K196" s="204"/>
      <c r="L196" s="478"/>
      <c r="M196" s="205"/>
      <c r="N196" s="203"/>
      <c r="O196" s="203"/>
      <c r="P196" s="203"/>
      <c r="Q196" s="203"/>
      <c r="R196" s="204"/>
      <c r="S196" s="202"/>
      <c r="T196" s="202"/>
      <c r="U196" s="202"/>
      <c r="V196" s="202"/>
      <c r="W196" s="205"/>
      <c r="Y196" s="158">
        <f t="shared" si="17"/>
        <v>0</v>
      </c>
      <c r="Z196" s="159">
        <f t="shared" si="18"/>
        <v>0</v>
      </c>
      <c r="AA196" s="159">
        <f t="shared" si="19"/>
        <v>0</v>
      </c>
      <c r="AB196" s="901">
        <f t="shared" si="20"/>
        <v>0</v>
      </c>
      <c r="AD196" s="158">
        <f t="shared" si="21"/>
        <v>0</v>
      </c>
      <c r="AE196" s="159">
        <f t="shared" si="22"/>
        <v>0</v>
      </c>
      <c r="AF196" s="159">
        <f t="shared" si="23"/>
        <v>0</v>
      </c>
      <c r="AG196" s="160">
        <f t="shared" si="24"/>
        <v>0</v>
      </c>
    </row>
    <row r="197" spans="1:33" x14ac:dyDescent="0.25">
      <c r="A197" s="147" t="str">
        <f>IF(ISBLANK('B1'!A197),"",'B1'!A197)</f>
        <v/>
      </c>
      <c r="B197" s="978" t="str">
        <f>IF(ISBLANK('B1'!B197),"",'B1'!B197)</f>
        <v/>
      </c>
      <c r="C197" s="975" t="str">
        <f>IF(ISBLANK('B1'!C197),"",'B1'!C197)</f>
        <v/>
      </c>
      <c r="D197" s="263" t="str">
        <f>IF(ISBLANK('B1'!Q197),"",'B1'!Q197)</f>
        <v/>
      </c>
      <c r="E197" s="201"/>
      <c r="F197" s="202"/>
      <c r="G197" s="202"/>
      <c r="H197" s="202"/>
      <c r="I197" s="202"/>
      <c r="J197" s="202"/>
      <c r="K197" s="204"/>
      <c r="L197" s="478"/>
      <c r="M197" s="205"/>
      <c r="N197" s="203"/>
      <c r="O197" s="203"/>
      <c r="P197" s="203"/>
      <c r="Q197" s="203"/>
      <c r="R197" s="204"/>
      <c r="S197" s="202"/>
      <c r="T197" s="202"/>
      <c r="U197" s="202"/>
      <c r="V197" s="202"/>
      <c r="W197" s="205"/>
      <c r="Y197" s="153">
        <f>SUM(E197:J197)</f>
        <v>0</v>
      </c>
      <c r="Z197" s="154">
        <f>SUM(K197:M197)</f>
        <v>0</v>
      </c>
      <c r="AA197" s="154">
        <f>SUM(N197:Q197)</f>
        <v>0</v>
      </c>
      <c r="AB197" s="899">
        <f>SUM(R197:W197)</f>
        <v>0</v>
      </c>
      <c r="AD197" s="153">
        <f>IF(D197="",Y197,D197-Y197)</f>
        <v>0</v>
      </c>
      <c r="AE197" s="154">
        <f>IF(D197="",Z197,D197-Z197)</f>
        <v>0</v>
      </c>
      <c r="AF197" s="154">
        <f>IF(D197="",AA197,D197-AA197)</f>
        <v>0</v>
      </c>
      <c r="AG197" s="155">
        <f>IF(D197="",AB197,D197-AB197)</f>
        <v>0</v>
      </c>
    </row>
    <row r="198" spans="1:33" x14ac:dyDescent="0.25">
      <c r="A198" s="147" t="str">
        <f>IF(ISBLANK('B1'!A198),"",'B1'!A198)</f>
        <v/>
      </c>
      <c r="B198" s="978" t="str">
        <f>IF(ISBLANK('B1'!B198),"",'B1'!B198)</f>
        <v/>
      </c>
      <c r="C198" s="975" t="str">
        <f>IF(ISBLANK('B1'!C198),"",'B1'!C198)</f>
        <v/>
      </c>
      <c r="D198" s="263" t="str">
        <f>IF(ISBLANK('B1'!Q198),"",'B1'!Q198)</f>
        <v/>
      </c>
      <c r="E198" s="201"/>
      <c r="F198" s="202"/>
      <c r="G198" s="202"/>
      <c r="H198" s="202"/>
      <c r="I198" s="202"/>
      <c r="J198" s="202"/>
      <c r="K198" s="204"/>
      <c r="L198" s="478"/>
      <c r="M198" s="205"/>
      <c r="N198" s="203"/>
      <c r="O198" s="203"/>
      <c r="P198" s="203"/>
      <c r="Q198" s="203"/>
      <c r="R198" s="204"/>
      <c r="S198" s="202"/>
      <c r="T198" s="202"/>
      <c r="U198" s="202"/>
      <c r="V198" s="202"/>
      <c r="W198" s="205"/>
      <c r="Y198" s="156">
        <f t="shared" ref="Y198:Y261" si="25">SUM(E198:J198)</f>
        <v>0</v>
      </c>
      <c r="Z198" s="152">
        <f t="shared" ref="Z198:Z261" si="26">SUM(K198:M198)</f>
        <v>0</v>
      </c>
      <c r="AA198" s="152">
        <f t="shared" ref="AA198:AA261" si="27">SUM(N198:Q198)</f>
        <v>0</v>
      </c>
      <c r="AB198" s="900">
        <f t="shared" ref="AB198:AB261" si="28">SUM(R198:W198)</f>
        <v>0</v>
      </c>
      <c r="AD198" s="156">
        <f t="shared" ref="AD198:AD261" si="29">IF(D198="",Y198,D198-Y198)</f>
        <v>0</v>
      </c>
      <c r="AE198" s="152">
        <f t="shared" ref="AE198:AE261" si="30">IF(D198="",Z198,D198-Z198)</f>
        <v>0</v>
      </c>
      <c r="AF198" s="152">
        <f t="shared" ref="AF198:AF261" si="31">IF(D198="",AA198,D198-AA198)</f>
        <v>0</v>
      </c>
      <c r="AG198" s="157">
        <f t="shared" ref="AG198:AG261" si="32">IF(D198="",AB198,D198-AB198)</f>
        <v>0</v>
      </c>
    </row>
    <row r="199" spans="1:33" x14ac:dyDescent="0.25">
      <c r="A199" s="147" t="str">
        <f>IF(ISBLANK('B1'!A199),"",'B1'!A199)</f>
        <v/>
      </c>
      <c r="B199" s="978" t="str">
        <f>IF(ISBLANK('B1'!B199),"",'B1'!B199)</f>
        <v/>
      </c>
      <c r="C199" s="975" t="str">
        <f>IF(ISBLANK('B1'!C199),"",'B1'!C199)</f>
        <v/>
      </c>
      <c r="D199" s="263" t="str">
        <f>IF(ISBLANK('B1'!Q199),"",'B1'!Q199)</f>
        <v/>
      </c>
      <c r="E199" s="201"/>
      <c r="F199" s="202"/>
      <c r="G199" s="202"/>
      <c r="H199" s="202"/>
      <c r="I199" s="202"/>
      <c r="J199" s="202"/>
      <c r="K199" s="204"/>
      <c r="L199" s="478"/>
      <c r="M199" s="205"/>
      <c r="N199" s="203"/>
      <c r="O199" s="203"/>
      <c r="P199" s="203"/>
      <c r="Q199" s="203"/>
      <c r="R199" s="204"/>
      <c r="S199" s="202"/>
      <c r="T199" s="202"/>
      <c r="U199" s="202"/>
      <c r="V199" s="202"/>
      <c r="W199" s="205"/>
      <c r="Y199" s="156">
        <f t="shared" si="25"/>
        <v>0</v>
      </c>
      <c r="Z199" s="152">
        <f t="shared" si="26"/>
        <v>0</v>
      </c>
      <c r="AA199" s="152">
        <f t="shared" si="27"/>
        <v>0</v>
      </c>
      <c r="AB199" s="900">
        <f t="shared" si="28"/>
        <v>0</v>
      </c>
      <c r="AD199" s="156">
        <f t="shared" si="29"/>
        <v>0</v>
      </c>
      <c r="AE199" s="152">
        <f t="shared" si="30"/>
        <v>0</v>
      </c>
      <c r="AF199" s="152">
        <f t="shared" si="31"/>
        <v>0</v>
      </c>
      <c r="AG199" s="157">
        <f t="shared" si="32"/>
        <v>0</v>
      </c>
    </row>
    <row r="200" spans="1:33" x14ac:dyDescent="0.25">
      <c r="A200" s="147" t="str">
        <f>IF(ISBLANK('B1'!A200),"",'B1'!A200)</f>
        <v/>
      </c>
      <c r="B200" s="978" t="str">
        <f>IF(ISBLANK('B1'!B200),"",'B1'!B200)</f>
        <v/>
      </c>
      <c r="C200" s="975" t="str">
        <f>IF(ISBLANK('B1'!C200),"",'B1'!C200)</f>
        <v/>
      </c>
      <c r="D200" s="263" t="str">
        <f>IF(ISBLANK('B1'!Q200),"",'B1'!Q200)</f>
        <v/>
      </c>
      <c r="E200" s="201"/>
      <c r="F200" s="202"/>
      <c r="G200" s="202"/>
      <c r="H200" s="202"/>
      <c r="I200" s="202"/>
      <c r="J200" s="202"/>
      <c r="K200" s="204"/>
      <c r="L200" s="478"/>
      <c r="M200" s="205"/>
      <c r="N200" s="203"/>
      <c r="O200" s="203"/>
      <c r="P200" s="203"/>
      <c r="Q200" s="203"/>
      <c r="R200" s="204"/>
      <c r="S200" s="202"/>
      <c r="T200" s="202"/>
      <c r="U200" s="202"/>
      <c r="V200" s="202"/>
      <c r="W200" s="205"/>
      <c r="Y200" s="156">
        <f t="shared" si="25"/>
        <v>0</v>
      </c>
      <c r="Z200" s="152">
        <f t="shared" si="26"/>
        <v>0</v>
      </c>
      <c r="AA200" s="152">
        <f t="shared" si="27"/>
        <v>0</v>
      </c>
      <c r="AB200" s="900">
        <f t="shared" si="28"/>
        <v>0</v>
      </c>
      <c r="AD200" s="156">
        <f t="shared" si="29"/>
        <v>0</v>
      </c>
      <c r="AE200" s="152">
        <f t="shared" si="30"/>
        <v>0</v>
      </c>
      <c r="AF200" s="152">
        <f t="shared" si="31"/>
        <v>0</v>
      </c>
      <c r="AG200" s="157">
        <f t="shared" si="32"/>
        <v>0</v>
      </c>
    </row>
    <row r="201" spans="1:33" x14ac:dyDescent="0.25">
      <c r="A201" s="147" t="str">
        <f>IF(ISBLANK('B1'!A201),"",'B1'!A201)</f>
        <v/>
      </c>
      <c r="B201" s="978" t="str">
        <f>IF(ISBLANK('B1'!B201),"",'B1'!B201)</f>
        <v/>
      </c>
      <c r="C201" s="975" t="str">
        <f>IF(ISBLANK('B1'!C201),"",'B1'!C201)</f>
        <v/>
      </c>
      <c r="D201" s="263" t="str">
        <f>IF(ISBLANK('B1'!Q201),"",'B1'!Q201)</f>
        <v/>
      </c>
      <c r="E201" s="201"/>
      <c r="F201" s="202"/>
      <c r="G201" s="202"/>
      <c r="H201" s="202"/>
      <c r="I201" s="202"/>
      <c r="J201" s="202"/>
      <c r="K201" s="204"/>
      <c r="L201" s="478"/>
      <c r="M201" s="205"/>
      <c r="N201" s="203"/>
      <c r="O201" s="203"/>
      <c r="P201" s="203"/>
      <c r="Q201" s="203"/>
      <c r="R201" s="204"/>
      <c r="S201" s="202"/>
      <c r="T201" s="202"/>
      <c r="U201" s="202"/>
      <c r="V201" s="202"/>
      <c r="W201" s="205"/>
      <c r="Y201" s="156">
        <f t="shared" si="25"/>
        <v>0</v>
      </c>
      <c r="Z201" s="152">
        <f t="shared" si="26"/>
        <v>0</v>
      </c>
      <c r="AA201" s="152">
        <f t="shared" si="27"/>
        <v>0</v>
      </c>
      <c r="AB201" s="900">
        <f t="shared" si="28"/>
        <v>0</v>
      </c>
      <c r="AD201" s="156">
        <f t="shared" si="29"/>
        <v>0</v>
      </c>
      <c r="AE201" s="152">
        <f t="shared" si="30"/>
        <v>0</v>
      </c>
      <c r="AF201" s="152">
        <f t="shared" si="31"/>
        <v>0</v>
      </c>
      <c r="AG201" s="157">
        <f t="shared" si="32"/>
        <v>0</v>
      </c>
    </row>
    <row r="202" spans="1:33" x14ac:dyDescent="0.25">
      <c r="A202" s="147" t="str">
        <f>IF(ISBLANK('B1'!A202),"",'B1'!A202)</f>
        <v/>
      </c>
      <c r="B202" s="978" t="str">
        <f>IF(ISBLANK('B1'!B202),"",'B1'!B202)</f>
        <v/>
      </c>
      <c r="C202" s="975" t="str">
        <f>IF(ISBLANK('B1'!C202),"",'B1'!C202)</f>
        <v/>
      </c>
      <c r="D202" s="263" t="str">
        <f>IF(ISBLANK('B1'!Q202),"",'B1'!Q202)</f>
        <v/>
      </c>
      <c r="E202" s="201"/>
      <c r="F202" s="202"/>
      <c r="G202" s="202"/>
      <c r="H202" s="202"/>
      <c r="I202" s="202"/>
      <c r="J202" s="202"/>
      <c r="K202" s="204"/>
      <c r="L202" s="478"/>
      <c r="M202" s="205"/>
      <c r="N202" s="203"/>
      <c r="O202" s="203"/>
      <c r="P202" s="203"/>
      <c r="Q202" s="203"/>
      <c r="R202" s="204"/>
      <c r="S202" s="202"/>
      <c r="T202" s="202"/>
      <c r="U202" s="202"/>
      <c r="V202" s="202"/>
      <c r="W202" s="205"/>
      <c r="Y202" s="156">
        <f t="shared" si="25"/>
        <v>0</v>
      </c>
      <c r="Z202" s="152">
        <f t="shared" si="26"/>
        <v>0</v>
      </c>
      <c r="AA202" s="152">
        <f t="shared" si="27"/>
        <v>0</v>
      </c>
      <c r="AB202" s="900">
        <f t="shared" si="28"/>
        <v>0</v>
      </c>
      <c r="AD202" s="156">
        <f t="shared" si="29"/>
        <v>0</v>
      </c>
      <c r="AE202" s="152">
        <f t="shared" si="30"/>
        <v>0</v>
      </c>
      <c r="AF202" s="152">
        <f t="shared" si="31"/>
        <v>0</v>
      </c>
      <c r="AG202" s="157">
        <f t="shared" si="32"/>
        <v>0</v>
      </c>
    </row>
    <row r="203" spans="1:33" x14ac:dyDescent="0.25">
      <c r="A203" s="147" t="str">
        <f>IF(ISBLANK('B1'!A203),"",'B1'!A203)</f>
        <v/>
      </c>
      <c r="B203" s="978" t="str">
        <f>IF(ISBLANK('B1'!B203),"",'B1'!B203)</f>
        <v/>
      </c>
      <c r="C203" s="975" t="str">
        <f>IF(ISBLANK('B1'!C203),"",'B1'!C203)</f>
        <v/>
      </c>
      <c r="D203" s="263" t="str">
        <f>IF(ISBLANK('B1'!Q203),"",'B1'!Q203)</f>
        <v/>
      </c>
      <c r="E203" s="201"/>
      <c r="F203" s="202"/>
      <c r="G203" s="202"/>
      <c r="H203" s="202"/>
      <c r="I203" s="202"/>
      <c r="J203" s="202"/>
      <c r="K203" s="204"/>
      <c r="L203" s="478"/>
      <c r="M203" s="205"/>
      <c r="N203" s="203"/>
      <c r="O203" s="203"/>
      <c r="P203" s="203"/>
      <c r="Q203" s="203"/>
      <c r="R203" s="204"/>
      <c r="S203" s="202"/>
      <c r="T203" s="202"/>
      <c r="U203" s="202"/>
      <c r="V203" s="202"/>
      <c r="W203" s="205"/>
      <c r="Y203" s="156">
        <f t="shared" si="25"/>
        <v>0</v>
      </c>
      <c r="Z203" s="152">
        <f t="shared" si="26"/>
        <v>0</v>
      </c>
      <c r="AA203" s="152">
        <f t="shared" si="27"/>
        <v>0</v>
      </c>
      <c r="AB203" s="900">
        <f t="shared" si="28"/>
        <v>0</v>
      </c>
      <c r="AD203" s="156">
        <f t="shared" si="29"/>
        <v>0</v>
      </c>
      <c r="AE203" s="152">
        <f t="shared" si="30"/>
        <v>0</v>
      </c>
      <c r="AF203" s="152">
        <f t="shared" si="31"/>
        <v>0</v>
      </c>
      <c r="AG203" s="157">
        <f t="shared" si="32"/>
        <v>0</v>
      </c>
    </row>
    <row r="204" spans="1:33" x14ac:dyDescent="0.25">
      <c r="A204" s="147" t="str">
        <f>IF(ISBLANK('B1'!A204),"",'B1'!A204)</f>
        <v/>
      </c>
      <c r="B204" s="978" t="str">
        <f>IF(ISBLANK('B1'!B204),"",'B1'!B204)</f>
        <v/>
      </c>
      <c r="C204" s="975" t="str">
        <f>IF(ISBLANK('B1'!C204),"",'B1'!C204)</f>
        <v/>
      </c>
      <c r="D204" s="263" t="str">
        <f>IF(ISBLANK('B1'!Q204),"",'B1'!Q204)</f>
        <v/>
      </c>
      <c r="E204" s="201"/>
      <c r="F204" s="202"/>
      <c r="G204" s="202"/>
      <c r="H204" s="202"/>
      <c r="I204" s="202"/>
      <c r="J204" s="202"/>
      <c r="K204" s="204"/>
      <c r="L204" s="478"/>
      <c r="M204" s="205"/>
      <c r="N204" s="203"/>
      <c r="O204" s="203"/>
      <c r="P204" s="203"/>
      <c r="Q204" s="203"/>
      <c r="R204" s="204"/>
      <c r="S204" s="202"/>
      <c r="T204" s="202"/>
      <c r="U204" s="202"/>
      <c r="V204" s="202"/>
      <c r="W204" s="205"/>
      <c r="Y204" s="156">
        <f t="shared" si="25"/>
        <v>0</v>
      </c>
      <c r="Z204" s="152">
        <f t="shared" si="26"/>
        <v>0</v>
      </c>
      <c r="AA204" s="152">
        <f t="shared" si="27"/>
        <v>0</v>
      </c>
      <c r="AB204" s="900">
        <f t="shared" si="28"/>
        <v>0</v>
      </c>
      <c r="AD204" s="156">
        <f t="shared" si="29"/>
        <v>0</v>
      </c>
      <c r="AE204" s="152">
        <f t="shared" si="30"/>
        <v>0</v>
      </c>
      <c r="AF204" s="152">
        <f t="shared" si="31"/>
        <v>0</v>
      </c>
      <c r="AG204" s="157">
        <f t="shared" si="32"/>
        <v>0</v>
      </c>
    </row>
    <row r="205" spans="1:33" x14ac:dyDescent="0.25">
      <c r="A205" s="147" t="str">
        <f>IF(ISBLANK('B1'!A205),"",'B1'!A205)</f>
        <v/>
      </c>
      <c r="B205" s="978" t="str">
        <f>IF(ISBLANK('B1'!B205),"",'B1'!B205)</f>
        <v/>
      </c>
      <c r="C205" s="975" t="str">
        <f>IF(ISBLANK('B1'!C205),"",'B1'!C205)</f>
        <v/>
      </c>
      <c r="D205" s="263" t="str">
        <f>IF(ISBLANK('B1'!Q205),"",'B1'!Q205)</f>
        <v/>
      </c>
      <c r="E205" s="201"/>
      <c r="F205" s="202"/>
      <c r="G205" s="202"/>
      <c r="H205" s="202"/>
      <c r="I205" s="202"/>
      <c r="J205" s="202"/>
      <c r="K205" s="204"/>
      <c r="L205" s="478"/>
      <c r="M205" s="205"/>
      <c r="N205" s="203"/>
      <c r="O205" s="203"/>
      <c r="P205" s="203"/>
      <c r="Q205" s="203"/>
      <c r="R205" s="204"/>
      <c r="S205" s="202"/>
      <c r="T205" s="202"/>
      <c r="U205" s="202"/>
      <c r="V205" s="202"/>
      <c r="W205" s="205"/>
      <c r="Y205" s="156">
        <f t="shared" si="25"/>
        <v>0</v>
      </c>
      <c r="Z205" s="152">
        <f t="shared" si="26"/>
        <v>0</v>
      </c>
      <c r="AA205" s="152">
        <f t="shared" si="27"/>
        <v>0</v>
      </c>
      <c r="AB205" s="900">
        <f t="shared" si="28"/>
        <v>0</v>
      </c>
      <c r="AD205" s="156">
        <f t="shared" si="29"/>
        <v>0</v>
      </c>
      <c r="AE205" s="152">
        <f t="shared" si="30"/>
        <v>0</v>
      </c>
      <c r="AF205" s="152">
        <f t="shared" si="31"/>
        <v>0</v>
      </c>
      <c r="AG205" s="157">
        <f t="shared" si="32"/>
        <v>0</v>
      </c>
    </row>
    <row r="206" spans="1:33" x14ac:dyDescent="0.25">
      <c r="A206" s="147" t="str">
        <f>IF(ISBLANK('B1'!A206),"",'B1'!A206)</f>
        <v/>
      </c>
      <c r="B206" s="978" t="str">
        <f>IF(ISBLANK('B1'!B206),"",'B1'!B206)</f>
        <v/>
      </c>
      <c r="C206" s="975" t="str">
        <f>IF(ISBLANK('B1'!C206),"",'B1'!C206)</f>
        <v/>
      </c>
      <c r="D206" s="263" t="str">
        <f>IF(ISBLANK('B1'!Q206),"",'B1'!Q206)</f>
        <v/>
      </c>
      <c r="E206" s="201"/>
      <c r="F206" s="202"/>
      <c r="G206" s="202"/>
      <c r="H206" s="202"/>
      <c r="I206" s="202"/>
      <c r="J206" s="202"/>
      <c r="K206" s="204"/>
      <c r="L206" s="478"/>
      <c r="M206" s="205"/>
      <c r="N206" s="203"/>
      <c r="O206" s="203"/>
      <c r="P206" s="203"/>
      <c r="Q206" s="203"/>
      <c r="R206" s="204"/>
      <c r="S206" s="202"/>
      <c r="T206" s="202"/>
      <c r="U206" s="202"/>
      <c r="V206" s="202"/>
      <c r="W206" s="205"/>
      <c r="Y206" s="156">
        <f t="shared" si="25"/>
        <v>0</v>
      </c>
      <c r="Z206" s="152">
        <f t="shared" si="26"/>
        <v>0</v>
      </c>
      <c r="AA206" s="152">
        <f t="shared" si="27"/>
        <v>0</v>
      </c>
      <c r="AB206" s="900">
        <f t="shared" si="28"/>
        <v>0</v>
      </c>
      <c r="AD206" s="156">
        <f t="shared" si="29"/>
        <v>0</v>
      </c>
      <c r="AE206" s="152">
        <f t="shared" si="30"/>
        <v>0</v>
      </c>
      <c r="AF206" s="152">
        <f t="shared" si="31"/>
        <v>0</v>
      </c>
      <c r="AG206" s="157">
        <f t="shared" si="32"/>
        <v>0</v>
      </c>
    </row>
    <row r="207" spans="1:33" x14ac:dyDescent="0.25">
      <c r="A207" s="147" t="str">
        <f>IF(ISBLANK('B1'!A207),"",'B1'!A207)</f>
        <v/>
      </c>
      <c r="B207" s="978" t="str">
        <f>IF(ISBLANK('B1'!B207),"",'B1'!B207)</f>
        <v/>
      </c>
      <c r="C207" s="975" t="str">
        <f>IF(ISBLANK('B1'!C207),"",'B1'!C207)</f>
        <v/>
      </c>
      <c r="D207" s="263" t="str">
        <f>IF(ISBLANK('B1'!Q207),"",'B1'!Q207)</f>
        <v/>
      </c>
      <c r="E207" s="201"/>
      <c r="F207" s="202"/>
      <c r="G207" s="202"/>
      <c r="H207" s="202"/>
      <c r="I207" s="202"/>
      <c r="J207" s="202"/>
      <c r="K207" s="204"/>
      <c r="L207" s="478"/>
      <c r="M207" s="205"/>
      <c r="N207" s="203"/>
      <c r="O207" s="203"/>
      <c r="P207" s="203"/>
      <c r="Q207" s="203"/>
      <c r="R207" s="204"/>
      <c r="S207" s="202"/>
      <c r="T207" s="202"/>
      <c r="U207" s="202"/>
      <c r="V207" s="202"/>
      <c r="W207" s="205"/>
      <c r="Y207" s="156">
        <f t="shared" si="25"/>
        <v>0</v>
      </c>
      <c r="Z207" s="152">
        <f t="shared" si="26"/>
        <v>0</v>
      </c>
      <c r="AA207" s="152">
        <f t="shared" si="27"/>
        <v>0</v>
      </c>
      <c r="AB207" s="900">
        <f t="shared" si="28"/>
        <v>0</v>
      </c>
      <c r="AD207" s="156">
        <f t="shared" si="29"/>
        <v>0</v>
      </c>
      <c r="AE207" s="152">
        <f t="shared" si="30"/>
        <v>0</v>
      </c>
      <c r="AF207" s="152">
        <f t="shared" si="31"/>
        <v>0</v>
      </c>
      <c r="AG207" s="157">
        <f t="shared" si="32"/>
        <v>0</v>
      </c>
    </row>
    <row r="208" spans="1:33" x14ac:dyDescent="0.25">
      <c r="A208" s="147" t="str">
        <f>IF(ISBLANK('B1'!A208),"",'B1'!A208)</f>
        <v/>
      </c>
      <c r="B208" s="978" t="str">
        <f>IF(ISBLANK('B1'!B208),"",'B1'!B208)</f>
        <v/>
      </c>
      <c r="C208" s="975" t="str">
        <f>IF(ISBLANK('B1'!C208),"",'B1'!C208)</f>
        <v/>
      </c>
      <c r="D208" s="263" t="str">
        <f>IF(ISBLANK('B1'!Q208),"",'B1'!Q208)</f>
        <v/>
      </c>
      <c r="E208" s="201"/>
      <c r="F208" s="202"/>
      <c r="G208" s="202"/>
      <c r="H208" s="202"/>
      <c r="I208" s="202"/>
      <c r="J208" s="202"/>
      <c r="K208" s="204"/>
      <c r="L208" s="478"/>
      <c r="M208" s="205"/>
      <c r="N208" s="203"/>
      <c r="O208" s="203"/>
      <c r="P208" s="203"/>
      <c r="Q208" s="203"/>
      <c r="R208" s="204"/>
      <c r="S208" s="202"/>
      <c r="T208" s="202"/>
      <c r="U208" s="202"/>
      <c r="V208" s="202"/>
      <c r="W208" s="205"/>
      <c r="Y208" s="156">
        <f t="shared" si="25"/>
        <v>0</v>
      </c>
      <c r="Z208" s="152">
        <f t="shared" si="26"/>
        <v>0</v>
      </c>
      <c r="AA208" s="152">
        <f t="shared" si="27"/>
        <v>0</v>
      </c>
      <c r="AB208" s="900">
        <f t="shared" si="28"/>
        <v>0</v>
      </c>
      <c r="AD208" s="156">
        <f t="shared" si="29"/>
        <v>0</v>
      </c>
      <c r="AE208" s="152">
        <f t="shared" si="30"/>
        <v>0</v>
      </c>
      <c r="AF208" s="152">
        <f t="shared" si="31"/>
        <v>0</v>
      </c>
      <c r="AG208" s="157">
        <f t="shared" si="32"/>
        <v>0</v>
      </c>
    </row>
    <row r="209" spans="1:33" x14ac:dyDescent="0.25">
      <c r="A209" s="147" t="str">
        <f>IF(ISBLANK('B1'!A209),"",'B1'!A209)</f>
        <v/>
      </c>
      <c r="B209" s="978" t="str">
        <f>IF(ISBLANK('B1'!B209),"",'B1'!B209)</f>
        <v/>
      </c>
      <c r="C209" s="975" t="str">
        <f>IF(ISBLANK('B1'!C209),"",'B1'!C209)</f>
        <v/>
      </c>
      <c r="D209" s="263" t="str">
        <f>IF(ISBLANK('B1'!Q209),"",'B1'!Q209)</f>
        <v/>
      </c>
      <c r="E209" s="201"/>
      <c r="F209" s="202"/>
      <c r="G209" s="202"/>
      <c r="H209" s="202"/>
      <c r="I209" s="202"/>
      <c r="J209" s="202"/>
      <c r="K209" s="204"/>
      <c r="L209" s="478"/>
      <c r="M209" s="205"/>
      <c r="N209" s="203"/>
      <c r="O209" s="203"/>
      <c r="P209" s="203"/>
      <c r="Q209" s="203"/>
      <c r="R209" s="204"/>
      <c r="S209" s="202"/>
      <c r="T209" s="202"/>
      <c r="U209" s="202"/>
      <c r="V209" s="202"/>
      <c r="W209" s="205"/>
      <c r="Y209" s="156">
        <f t="shared" si="25"/>
        <v>0</v>
      </c>
      <c r="Z209" s="152">
        <f t="shared" si="26"/>
        <v>0</v>
      </c>
      <c r="AA209" s="152">
        <f t="shared" si="27"/>
        <v>0</v>
      </c>
      <c r="AB209" s="900">
        <f t="shared" si="28"/>
        <v>0</v>
      </c>
      <c r="AD209" s="156">
        <f t="shared" si="29"/>
        <v>0</v>
      </c>
      <c r="AE209" s="152">
        <f t="shared" si="30"/>
        <v>0</v>
      </c>
      <c r="AF209" s="152">
        <f t="shared" si="31"/>
        <v>0</v>
      </c>
      <c r="AG209" s="157">
        <f t="shared" si="32"/>
        <v>0</v>
      </c>
    </row>
    <row r="210" spans="1:33" x14ac:dyDescent="0.25">
      <c r="A210" s="147" t="str">
        <f>IF(ISBLANK('B1'!A210),"",'B1'!A210)</f>
        <v/>
      </c>
      <c r="B210" s="978" t="str">
        <f>IF(ISBLANK('B1'!B210),"",'B1'!B210)</f>
        <v/>
      </c>
      <c r="C210" s="975" t="str">
        <f>IF(ISBLANK('B1'!C210),"",'B1'!C210)</f>
        <v/>
      </c>
      <c r="D210" s="263" t="str">
        <f>IF(ISBLANK('B1'!Q210),"",'B1'!Q210)</f>
        <v/>
      </c>
      <c r="E210" s="201"/>
      <c r="F210" s="202"/>
      <c r="G210" s="202"/>
      <c r="H210" s="202"/>
      <c r="I210" s="202"/>
      <c r="J210" s="202"/>
      <c r="K210" s="204"/>
      <c r="L210" s="478"/>
      <c r="M210" s="205"/>
      <c r="N210" s="203"/>
      <c r="O210" s="203"/>
      <c r="P210" s="203"/>
      <c r="Q210" s="203"/>
      <c r="R210" s="204"/>
      <c r="S210" s="202"/>
      <c r="T210" s="202"/>
      <c r="U210" s="202"/>
      <c r="V210" s="202"/>
      <c r="W210" s="205"/>
      <c r="Y210" s="156">
        <f t="shared" si="25"/>
        <v>0</v>
      </c>
      <c r="Z210" s="152">
        <f t="shared" si="26"/>
        <v>0</v>
      </c>
      <c r="AA210" s="152">
        <f t="shared" si="27"/>
        <v>0</v>
      </c>
      <c r="AB210" s="900">
        <f t="shared" si="28"/>
        <v>0</v>
      </c>
      <c r="AD210" s="156">
        <f t="shared" si="29"/>
        <v>0</v>
      </c>
      <c r="AE210" s="152">
        <f t="shared" si="30"/>
        <v>0</v>
      </c>
      <c r="AF210" s="152">
        <f t="shared" si="31"/>
        <v>0</v>
      </c>
      <c r="AG210" s="157">
        <f t="shared" si="32"/>
        <v>0</v>
      </c>
    </row>
    <row r="211" spans="1:33" x14ac:dyDescent="0.25">
      <c r="A211" s="147" t="str">
        <f>IF(ISBLANK('B1'!A211),"",'B1'!A211)</f>
        <v/>
      </c>
      <c r="B211" s="978" t="str">
        <f>IF(ISBLANK('B1'!B211),"",'B1'!B211)</f>
        <v/>
      </c>
      <c r="C211" s="975" t="str">
        <f>IF(ISBLANK('B1'!C211),"",'B1'!C211)</f>
        <v/>
      </c>
      <c r="D211" s="263" t="str">
        <f>IF(ISBLANK('B1'!Q211),"",'B1'!Q211)</f>
        <v/>
      </c>
      <c r="E211" s="201"/>
      <c r="F211" s="202"/>
      <c r="G211" s="202"/>
      <c r="H211" s="202"/>
      <c r="I211" s="202"/>
      <c r="J211" s="202"/>
      <c r="K211" s="204"/>
      <c r="L211" s="478"/>
      <c r="M211" s="205"/>
      <c r="N211" s="203"/>
      <c r="O211" s="203"/>
      <c r="P211" s="203"/>
      <c r="Q211" s="203"/>
      <c r="R211" s="204"/>
      <c r="S211" s="202"/>
      <c r="T211" s="202"/>
      <c r="U211" s="202"/>
      <c r="V211" s="202"/>
      <c r="W211" s="205"/>
      <c r="Y211" s="156">
        <f t="shared" si="25"/>
        <v>0</v>
      </c>
      <c r="Z211" s="152">
        <f t="shared" si="26"/>
        <v>0</v>
      </c>
      <c r="AA211" s="152">
        <f t="shared" si="27"/>
        <v>0</v>
      </c>
      <c r="AB211" s="900">
        <f t="shared" si="28"/>
        <v>0</v>
      </c>
      <c r="AD211" s="156">
        <f t="shared" si="29"/>
        <v>0</v>
      </c>
      <c r="AE211" s="152">
        <f t="shared" si="30"/>
        <v>0</v>
      </c>
      <c r="AF211" s="152">
        <f t="shared" si="31"/>
        <v>0</v>
      </c>
      <c r="AG211" s="157">
        <f t="shared" si="32"/>
        <v>0</v>
      </c>
    </row>
    <row r="212" spans="1:33" x14ac:dyDescent="0.25">
      <c r="A212" s="147" t="str">
        <f>IF(ISBLANK('B1'!A212),"",'B1'!A212)</f>
        <v/>
      </c>
      <c r="B212" s="978" t="str">
        <f>IF(ISBLANK('B1'!B212),"",'B1'!B212)</f>
        <v/>
      </c>
      <c r="C212" s="975" t="str">
        <f>IF(ISBLANK('B1'!C212),"",'B1'!C212)</f>
        <v/>
      </c>
      <c r="D212" s="263" t="str">
        <f>IF(ISBLANK('B1'!Q212),"",'B1'!Q212)</f>
        <v/>
      </c>
      <c r="E212" s="201"/>
      <c r="F212" s="202"/>
      <c r="G212" s="202"/>
      <c r="H212" s="202"/>
      <c r="I212" s="202"/>
      <c r="J212" s="202"/>
      <c r="K212" s="204"/>
      <c r="L212" s="478"/>
      <c r="M212" s="205"/>
      <c r="N212" s="203"/>
      <c r="O212" s="203"/>
      <c r="P212" s="203"/>
      <c r="Q212" s="203"/>
      <c r="R212" s="204"/>
      <c r="S212" s="202"/>
      <c r="T212" s="202"/>
      <c r="U212" s="202"/>
      <c r="V212" s="202"/>
      <c r="W212" s="205"/>
      <c r="Y212" s="156">
        <f t="shared" si="25"/>
        <v>0</v>
      </c>
      <c r="Z212" s="152">
        <f t="shared" si="26"/>
        <v>0</v>
      </c>
      <c r="AA212" s="152">
        <f t="shared" si="27"/>
        <v>0</v>
      </c>
      <c r="AB212" s="900">
        <f t="shared" si="28"/>
        <v>0</v>
      </c>
      <c r="AD212" s="156">
        <f t="shared" si="29"/>
        <v>0</v>
      </c>
      <c r="AE212" s="152">
        <f t="shared" si="30"/>
        <v>0</v>
      </c>
      <c r="AF212" s="152">
        <f t="shared" si="31"/>
        <v>0</v>
      </c>
      <c r="AG212" s="157">
        <f t="shared" si="32"/>
        <v>0</v>
      </c>
    </row>
    <row r="213" spans="1:33" x14ac:dyDescent="0.25">
      <c r="A213" s="147" t="str">
        <f>IF(ISBLANK('B1'!A213),"",'B1'!A213)</f>
        <v/>
      </c>
      <c r="B213" s="978" t="str">
        <f>IF(ISBLANK('B1'!B213),"",'B1'!B213)</f>
        <v/>
      </c>
      <c r="C213" s="975" t="str">
        <f>IF(ISBLANK('B1'!C213),"",'B1'!C213)</f>
        <v/>
      </c>
      <c r="D213" s="263" t="str">
        <f>IF(ISBLANK('B1'!Q213),"",'B1'!Q213)</f>
        <v/>
      </c>
      <c r="E213" s="201"/>
      <c r="F213" s="202"/>
      <c r="G213" s="202"/>
      <c r="H213" s="202"/>
      <c r="I213" s="202"/>
      <c r="J213" s="202"/>
      <c r="K213" s="204"/>
      <c r="L213" s="478"/>
      <c r="M213" s="205"/>
      <c r="N213" s="203"/>
      <c r="O213" s="203"/>
      <c r="P213" s="203"/>
      <c r="Q213" s="203"/>
      <c r="R213" s="204"/>
      <c r="S213" s="202"/>
      <c r="T213" s="202"/>
      <c r="U213" s="202"/>
      <c r="V213" s="202"/>
      <c r="W213" s="205"/>
      <c r="Y213" s="156">
        <f t="shared" si="25"/>
        <v>0</v>
      </c>
      <c r="Z213" s="152">
        <f t="shared" si="26"/>
        <v>0</v>
      </c>
      <c r="AA213" s="152">
        <f t="shared" si="27"/>
        <v>0</v>
      </c>
      <c r="AB213" s="900">
        <f t="shared" si="28"/>
        <v>0</v>
      </c>
      <c r="AD213" s="156">
        <f t="shared" si="29"/>
        <v>0</v>
      </c>
      <c r="AE213" s="152">
        <f t="shared" si="30"/>
        <v>0</v>
      </c>
      <c r="AF213" s="152">
        <f t="shared" si="31"/>
        <v>0</v>
      </c>
      <c r="AG213" s="157">
        <f t="shared" si="32"/>
        <v>0</v>
      </c>
    </row>
    <row r="214" spans="1:33" x14ac:dyDescent="0.25">
      <c r="A214" s="147" t="str">
        <f>IF(ISBLANK('B1'!A214),"",'B1'!A214)</f>
        <v/>
      </c>
      <c r="B214" s="978" t="str">
        <f>IF(ISBLANK('B1'!B214),"",'B1'!B214)</f>
        <v/>
      </c>
      <c r="C214" s="975" t="str">
        <f>IF(ISBLANK('B1'!C214),"",'B1'!C214)</f>
        <v/>
      </c>
      <c r="D214" s="263" t="str">
        <f>IF(ISBLANK('B1'!Q214),"",'B1'!Q214)</f>
        <v/>
      </c>
      <c r="E214" s="201"/>
      <c r="F214" s="202"/>
      <c r="G214" s="202"/>
      <c r="H214" s="202"/>
      <c r="I214" s="202"/>
      <c r="J214" s="202"/>
      <c r="K214" s="204"/>
      <c r="L214" s="478"/>
      <c r="M214" s="205"/>
      <c r="N214" s="203"/>
      <c r="O214" s="203"/>
      <c r="P214" s="203"/>
      <c r="Q214" s="203"/>
      <c r="R214" s="204"/>
      <c r="S214" s="202"/>
      <c r="T214" s="202"/>
      <c r="U214" s="202"/>
      <c r="V214" s="202"/>
      <c r="W214" s="205"/>
      <c r="Y214" s="156">
        <f t="shared" si="25"/>
        <v>0</v>
      </c>
      <c r="Z214" s="152">
        <f t="shared" si="26"/>
        <v>0</v>
      </c>
      <c r="AA214" s="152">
        <f t="shared" si="27"/>
        <v>0</v>
      </c>
      <c r="AB214" s="900">
        <f t="shared" si="28"/>
        <v>0</v>
      </c>
      <c r="AD214" s="156">
        <f t="shared" si="29"/>
        <v>0</v>
      </c>
      <c r="AE214" s="152">
        <f t="shared" si="30"/>
        <v>0</v>
      </c>
      <c r="AF214" s="152">
        <f t="shared" si="31"/>
        <v>0</v>
      </c>
      <c r="AG214" s="157">
        <f t="shared" si="32"/>
        <v>0</v>
      </c>
    </row>
    <row r="215" spans="1:33" x14ac:dyDescent="0.25">
      <c r="A215" s="147" t="str">
        <f>IF(ISBLANK('B1'!A215),"",'B1'!A215)</f>
        <v/>
      </c>
      <c r="B215" s="978" t="str">
        <f>IF(ISBLANK('B1'!B215),"",'B1'!B215)</f>
        <v/>
      </c>
      <c r="C215" s="975" t="str">
        <f>IF(ISBLANK('B1'!C215),"",'B1'!C215)</f>
        <v/>
      </c>
      <c r="D215" s="263" t="str">
        <f>IF(ISBLANK('B1'!Q215),"",'B1'!Q215)</f>
        <v/>
      </c>
      <c r="E215" s="201"/>
      <c r="F215" s="202"/>
      <c r="G215" s="202"/>
      <c r="H215" s="202"/>
      <c r="I215" s="202"/>
      <c r="J215" s="202"/>
      <c r="K215" s="204"/>
      <c r="L215" s="478"/>
      <c r="M215" s="205"/>
      <c r="N215" s="203"/>
      <c r="O215" s="203"/>
      <c r="P215" s="203"/>
      <c r="Q215" s="203"/>
      <c r="R215" s="204"/>
      <c r="S215" s="202"/>
      <c r="T215" s="202"/>
      <c r="U215" s="202"/>
      <c r="V215" s="202"/>
      <c r="W215" s="205"/>
      <c r="Y215" s="156">
        <f t="shared" si="25"/>
        <v>0</v>
      </c>
      <c r="Z215" s="152">
        <f t="shared" si="26"/>
        <v>0</v>
      </c>
      <c r="AA215" s="152">
        <f t="shared" si="27"/>
        <v>0</v>
      </c>
      <c r="AB215" s="900">
        <f t="shared" si="28"/>
        <v>0</v>
      </c>
      <c r="AD215" s="156">
        <f t="shared" si="29"/>
        <v>0</v>
      </c>
      <c r="AE215" s="152">
        <f t="shared" si="30"/>
        <v>0</v>
      </c>
      <c r="AF215" s="152">
        <f t="shared" si="31"/>
        <v>0</v>
      </c>
      <c r="AG215" s="157">
        <f t="shared" si="32"/>
        <v>0</v>
      </c>
    </row>
    <row r="216" spans="1:33" x14ac:dyDescent="0.25">
      <c r="A216" s="147" t="str">
        <f>IF(ISBLANK('B1'!A216),"",'B1'!A216)</f>
        <v/>
      </c>
      <c r="B216" s="978" t="str">
        <f>IF(ISBLANK('B1'!B216),"",'B1'!B216)</f>
        <v/>
      </c>
      <c r="C216" s="975" t="str">
        <f>IF(ISBLANK('B1'!C216),"",'B1'!C216)</f>
        <v/>
      </c>
      <c r="D216" s="263" t="str">
        <f>IF(ISBLANK('B1'!Q216),"",'B1'!Q216)</f>
        <v/>
      </c>
      <c r="E216" s="201"/>
      <c r="F216" s="202"/>
      <c r="G216" s="202"/>
      <c r="H216" s="202"/>
      <c r="I216" s="202"/>
      <c r="J216" s="202"/>
      <c r="K216" s="204"/>
      <c r="L216" s="478"/>
      <c r="M216" s="205"/>
      <c r="N216" s="203"/>
      <c r="O216" s="203"/>
      <c r="P216" s="203"/>
      <c r="Q216" s="203"/>
      <c r="R216" s="204"/>
      <c r="S216" s="202"/>
      <c r="T216" s="202"/>
      <c r="U216" s="202"/>
      <c r="V216" s="202"/>
      <c r="W216" s="205"/>
      <c r="Y216" s="156">
        <f t="shared" si="25"/>
        <v>0</v>
      </c>
      <c r="Z216" s="152">
        <f t="shared" si="26"/>
        <v>0</v>
      </c>
      <c r="AA216" s="152">
        <f t="shared" si="27"/>
        <v>0</v>
      </c>
      <c r="AB216" s="900">
        <f t="shared" si="28"/>
        <v>0</v>
      </c>
      <c r="AD216" s="156">
        <f t="shared" si="29"/>
        <v>0</v>
      </c>
      <c r="AE216" s="152">
        <f t="shared" si="30"/>
        <v>0</v>
      </c>
      <c r="AF216" s="152">
        <f t="shared" si="31"/>
        <v>0</v>
      </c>
      <c r="AG216" s="157">
        <f t="shared" si="32"/>
        <v>0</v>
      </c>
    </row>
    <row r="217" spans="1:33" x14ac:dyDescent="0.25">
      <c r="A217" s="147" t="str">
        <f>IF(ISBLANK('B1'!A217),"",'B1'!A217)</f>
        <v/>
      </c>
      <c r="B217" s="978" t="str">
        <f>IF(ISBLANK('B1'!B217),"",'B1'!B217)</f>
        <v/>
      </c>
      <c r="C217" s="975" t="str">
        <f>IF(ISBLANK('B1'!C217),"",'B1'!C217)</f>
        <v/>
      </c>
      <c r="D217" s="263" t="str">
        <f>IF(ISBLANK('B1'!Q217),"",'B1'!Q217)</f>
        <v/>
      </c>
      <c r="E217" s="201"/>
      <c r="F217" s="202"/>
      <c r="G217" s="202"/>
      <c r="H217" s="202"/>
      <c r="I217" s="202"/>
      <c r="J217" s="202"/>
      <c r="K217" s="204"/>
      <c r="L217" s="478"/>
      <c r="M217" s="205"/>
      <c r="N217" s="203"/>
      <c r="O217" s="203"/>
      <c r="P217" s="203"/>
      <c r="Q217" s="203"/>
      <c r="R217" s="204"/>
      <c r="S217" s="202"/>
      <c r="T217" s="202"/>
      <c r="U217" s="202"/>
      <c r="V217" s="202"/>
      <c r="W217" s="205"/>
      <c r="Y217" s="156">
        <f t="shared" si="25"/>
        <v>0</v>
      </c>
      <c r="Z217" s="152">
        <f t="shared" si="26"/>
        <v>0</v>
      </c>
      <c r="AA217" s="152">
        <f t="shared" si="27"/>
        <v>0</v>
      </c>
      <c r="AB217" s="900">
        <f t="shared" si="28"/>
        <v>0</v>
      </c>
      <c r="AD217" s="156">
        <f t="shared" si="29"/>
        <v>0</v>
      </c>
      <c r="AE217" s="152">
        <f t="shared" si="30"/>
        <v>0</v>
      </c>
      <c r="AF217" s="152">
        <f t="shared" si="31"/>
        <v>0</v>
      </c>
      <c r="AG217" s="157">
        <f t="shared" si="32"/>
        <v>0</v>
      </c>
    </row>
    <row r="218" spans="1:33" x14ac:dyDescent="0.25">
      <c r="A218" s="147" t="str">
        <f>IF(ISBLANK('B1'!A218),"",'B1'!A218)</f>
        <v/>
      </c>
      <c r="B218" s="978" t="str">
        <f>IF(ISBLANK('B1'!B218),"",'B1'!B218)</f>
        <v/>
      </c>
      <c r="C218" s="975" t="str">
        <f>IF(ISBLANK('B1'!C218),"",'B1'!C218)</f>
        <v/>
      </c>
      <c r="D218" s="263" t="str">
        <f>IF(ISBLANK('B1'!Q218),"",'B1'!Q218)</f>
        <v/>
      </c>
      <c r="E218" s="201"/>
      <c r="F218" s="202"/>
      <c r="G218" s="202"/>
      <c r="H218" s="202"/>
      <c r="I218" s="202"/>
      <c r="J218" s="202"/>
      <c r="K218" s="204"/>
      <c r="L218" s="478"/>
      <c r="M218" s="205"/>
      <c r="N218" s="203"/>
      <c r="O218" s="203"/>
      <c r="P218" s="203"/>
      <c r="Q218" s="203"/>
      <c r="R218" s="204"/>
      <c r="S218" s="202"/>
      <c r="T218" s="202"/>
      <c r="U218" s="202"/>
      <c r="V218" s="202"/>
      <c r="W218" s="205"/>
      <c r="Y218" s="156">
        <f t="shared" si="25"/>
        <v>0</v>
      </c>
      <c r="Z218" s="152">
        <f t="shared" si="26"/>
        <v>0</v>
      </c>
      <c r="AA218" s="152">
        <f t="shared" si="27"/>
        <v>0</v>
      </c>
      <c r="AB218" s="900">
        <f t="shared" si="28"/>
        <v>0</v>
      </c>
      <c r="AD218" s="156">
        <f t="shared" si="29"/>
        <v>0</v>
      </c>
      <c r="AE218" s="152">
        <f t="shared" si="30"/>
        <v>0</v>
      </c>
      <c r="AF218" s="152">
        <f t="shared" si="31"/>
        <v>0</v>
      </c>
      <c r="AG218" s="157">
        <f t="shared" si="32"/>
        <v>0</v>
      </c>
    </row>
    <row r="219" spans="1:33" x14ac:dyDescent="0.25">
      <c r="A219" s="147" t="str">
        <f>IF(ISBLANK('B1'!A219),"",'B1'!A219)</f>
        <v/>
      </c>
      <c r="B219" s="978" t="str">
        <f>IF(ISBLANK('B1'!B219),"",'B1'!B219)</f>
        <v/>
      </c>
      <c r="C219" s="975" t="str">
        <f>IF(ISBLANK('B1'!C219),"",'B1'!C219)</f>
        <v/>
      </c>
      <c r="D219" s="263" t="str">
        <f>IF(ISBLANK('B1'!Q219),"",'B1'!Q219)</f>
        <v/>
      </c>
      <c r="E219" s="201"/>
      <c r="F219" s="202"/>
      <c r="G219" s="202"/>
      <c r="H219" s="202"/>
      <c r="I219" s="202"/>
      <c r="J219" s="202"/>
      <c r="K219" s="204"/>
      <c r="L219" s="478"/>
      <c r="M219" s="205"/>
      <c r="N219" s="203"/>
      <c r="O219" s="203"/>
      <c r="P219" s="203"/>
      <c r="Q219" s="203"/>
      <c r="R219" s="204"/>
      <c r="S219" s="202"/>
      <c r="T219" s="202"/>
      <c r="U219" s="202"/>
      <c r="V219" s="202"/>
      <c r="W219" s="205"/>
      <c r="Y219" s="156">
        <f t="shared" si="25"/>
        <v>0</v>
      </c>
      <c r="Z219" s="152">
        <f t="shared" si="26"/>
        <v>0</v>
      </c>
      <c r="AA219" s="152">
        <f t="shared" si="27"/>
        <v>0</v>
      </c>
      <c r="AB219" s="900">
        <f t="shared" si="28"/>
        <v>0</v>
      </c>
      <c r="AD219" s="156">
        <f t="shared" si="29"/>
        <v>0</v>
      </c>
      <c r="AE219" s="152">
        <f t="shared" si="30"/>
        <v>0</v>
      </c>
      <c r="AF219" s="152">
        <f t="shared" si="31"/>
        <v>0</v>
      </c>
      <c r="AG219" s="157">
        <f t="shared" si="32"/>
        <v>0</v>
      </c>
    </row>
    <row r="220" spans="1:33" x14ac:dyDescent="0.25">
      <c r="A220" s="147" t="str">
        <f>IF(ISBLANK('B1'!A220),"",'B1'!A220)</f>
        <v/>
      </c>
      <c r="B220" s="978" t="str">
        <f>IF(ISBLANK('B1'!B220),"",'B1'!B220)</f>
        <v/>
      </c>
      <c r="C220" s="975" t="str">
        <f>IF(ISBLANK('B1'!C220),"",'B1'!C220)</f>
        <v/>
      </c>
      <c r="D220" s="263" t="str">
        <f>IF(ISBLANK('B1'!Q220),"",'B1'!Q220)</f>
        <v/>
      </c>
      <c r="E220" s="201"/>
      <c r="F220" s="202"/>
      <c r="G220" s="202"/>
      <c r="H220" s="202"/>
      <c r="I220" s="202"/>
      <c r="J220" s="202"/>
      <c r="K220" s="204"/>
      <c r="L220" s="478"/>
      <c r="M220" s="205"/>
      <c r="N220" s="203"/>
      <c r="O220" s="203"/>
      <c r="P220" s="203"/>
      <c r="Q220" s="203"/>
      <c r="R220" s="204"/>
      <c r="S220" s="202"/>
      <c r="T220" s="202"/>
      <c r="U220" s="202"/>
      <c r="V220" s="202"/>
      <c r="W220" s="205"/>
      <c r="Y220" s="156">
        <f t="shared" si="25"/>
        <v>0</v>
      </c>
      <c r="Z220" s="152">
        <f t="shared" si="26"/>
        <v>0</v>
      </c>
      <c r="AA220" s="152">
        <f t="shared" si="27"/>
        <v>0</v>
      </c>
      <c r="AB220" s="900">
        <f t="shared" si="28"/>
        <v>0</v>
      </c>
      <c r="AD220" s="156">
        <f t="shared" si="29"/>
        <v>0</v>
      </c>
      <c r="AE220" s="152">
        <f t="shared" si="30"/>
        <v>0</v>
      </c>
      <c r="AF220" s="152">
        <f t="shared" si="31"/>
        <v>0</v>
      </c>
      <c r="AG220" s="157">
        <f t="shared" si="32"/>
        <v>0</v>
      </c>
    </row>
    <row r="221" spans="1:33" x14ac:dyDescent="0.25">
      <c r="A221" s="147" t="str">
        <f>IF(ISBLANK('B1'!A221),"",'B1'!A221)</f>
        <v/>
      </c>
      <c r="B221" s="978" t="str">
        <f>IF(ISBLANK('B1'!B221),"",'B1'!B221)</f>
        <v/>
      </c>
      <c r="C221" s="975" t="str">
        <f>IF(ISBLANK('B1'!C221),"",'B1'!C221)</f>
        <v/>
      </c>
      <c r="D221" s="263" t="str">
        <f>IF(ISBLANK('B1'!Q221),"",'B1'!Q221)</f>
        <v/>
      </c>
      <c r="E221" s="201"/>
      <c r="F221" s="202"/>
      <c r="G221" s="202"/>
      <c r="H221" s="202"/>
      <c r="I221" s="202"/>
      <c r="J221" s="202"/>
      <c r="K221" s="204"/>
      <c r="L221" s="478"/>
      <c r="M221" s="205"/>
      <c r="N221" s="203"/>
      <c r="O221" s="203"/>
      <c r="P221" s="203"/>
      <c r="Q221" s="203"/>
      <c r="R221" s="204"/>
      <c r="S221" s="202"/>
      <c r="T221" s="202"/>
      <c r="U221" s="202"/>
      <c r="V221" s="202"/>
      <c r="W221" s="205"/>
      <c r="Y221" s="156">
        <f t="shared" si="25"/>
        <v>0</v>
      </c>
      <c r="Z221" s="152">
        <f t="shared" si="26"/>
        <v>0</v>
      </c>
      <c r="AA221" s="152">
        <f t="shared" si="27"/>
        <v>0</v>
      </c>
      <c r="AB221" s="900">
        <f t="shared" si="28"/>
        <v>0</v>
      </c>
      <c r="AD221" s="156">
        <f t="shared" si="29"/>
        <v>0</v>
      </c>
      <c r="AE221" s="152">
        <f t="shared" si="30"/>
        <v>0</v>
      </c>
      <c r="AF221" s="152">
        <f t="shared" si="31"/>
        <v>0</v>
      </c>
      <c r="AG221" s="157">
        <f t="shared" si="32"/>
        <v>0</v>
      </c>
    </row>
    <row r="222" spans="1:33" x14ac:dyDescent="0.25">
      <c r="A222" s="147" t="str">
        <f>IF(ISBLANK('B1'!A222),"",'B1'!A222)</f>
        <v/>
      </c>
      <c r="B222" s="978" t="str">
        <f>IF(ISBLANK('B1'!B222),"",'B1'!B222)</f>
        <v/>
      </c>
      <c r="C222" s="975" t="str">
        <f>IF(ISBLANK('B1'!C222),"",'B1'!C222)</f>
        <v/>
      </c>
      <c r="D222" s="263" t="str">
        <f>IF(ISBLANK('B1'!Q222),"",'B1'!Q222)</f>
        <v/>
      </c>
      <c r="E222" s="201"/>
      <c r="F222" s="202"/>
      <c r="G222" s="202"/>
      <c r="H222" s="202"/>
      <c r="I222" s="202"/>
      <c r="J222" s="202"/>
      <c r="K222" s="204"/>
      <c r="L222" s="478"/>
      <c r="M222" s="205"/>
      <c r="N222" s="203"/>
      <c r="O222" s="203"/>
      <c r="P222" s="203"/>
      <c r="Q222" s="203"/>
      <c r="R222" s="204"/>
      <c r="S222" s="202"/>
      <c r="T222" s="202"/>
      <c r="U222" s="202"/>
      <c r="V222" s="202"/>
      <c r="W222" s="205"/>
      <c r="Y222" s="156">
        <f t="shared" si="25"/>
        <v>0</v>
      </c>
      <c r="Z222" s="152">
        <f t="shared" si="26"/>
        <v>0</v>
      </c>
      <c r="AA222" s="152">
        <f t="shared" si="27"/>
        <v>0</v>
      </c>
      <c r="AB222" s="900">
        <f t="shared" si="28"/>
        <v>0</v>
      </c>
      <c r="AD222" s="156">
        <f t="shared" si="29"/>
        <v>0</v>
      </c>
      <c r="AE222" s="152">
        <f t="shared" si="30"/>
        <v>0</v>
      </c>
      <c r="AF222" s="152">
        <f t="shared" si="31"/>
        <v>0</v>
      </c>
      <c r="AG222" s="157">
        <f t="shared" si="32"/>
        <v>0</v>
      </c>
    </row>
    <row r="223" spans="1:33" x14ac:dyDescent="0.25">
      <c r="A223" s="147" t="str">
        <f>IF(ISBLANK('B1'!A223),"",'B1'!A223)</f>
        <v/>
      </c>
      <c r="B223" s="978" t="str">
        <f>IF(ISBLANK('B1'!B223),"",'B1'!B223)</f>
        <v/>
      </c>
      <c r="C223" s="975" t="str">
        <f>IF(ISBLANK('B1'!C223),"",'B1'!C223)</f>
        <v/>
      </c>
      <c r="D223" s="263" t="str">
        <f>IF(ISBLANK('B1'!Q223),"",'B1'!Q223)</f>
        <v/>
      </c>
      <c r="E223" s="201"/>
      <c r="F223" s="202"/>
      <c r="G223" s="202"/>
      <c r="H223" s="202"/>
      <c r="I223" s="202"/>
      <c r="J223" s="202"/>
      <c r="K223" s="204"/>
      <c r="L223" s="478"/>
      <c r="M223" s="205"/>
      <c r="N223" s="203"/>
      <c r="O223" s="203"/>
      <c r="P223" s="203"/>
      <c r="Q223" s="203"/>
      <c r="R223" s="204"/>
      <c r="S223" s="202"/>
      <c r="T223" s="202"/>
      <c r="U223" s="202"/>
      <c r="V223" s="202"/>
      <c r="W223" s="205"/>
      <c r="Y223" s="156">
        <f t="shared" si="25"/>
        <v>0</v>
      </c>
      <c r="Z223" s="152">
        <f t="shared" si="26"/>
        <v>0</v>
      </c>
      <c r="AA223" s="152">
        <f t="shared" si="27"/>
        <v>0</v>
      </c>
      <c r="AB223" s="900">
        <f t="shared" si="28"/>
        <v>0</v>
      </c>
      <c r="AD223" s="156">
        <f t="shared" si="29"/>
        <v>0</v>
      </c>
      <c r="AE223" s="152">
        <f t="shared" si="30"/>
        <v>0</v>
      </c>
      <c r="AF223" s="152">
        <f t="shared" si="31"/>
        <v>0</v>
      </c>
      <c r="AG223" s="157">
        <f t="shared" si="32"/>
        <v>0</v>
      </c>
    </row>
    <row r="224" spans="1:33" x14ac:dyDescent="0.25">
      <c r="A224" s="147" t="str">
        <f>IF(ISBLANK('B1'!A224),"",'B1'!A224)</f>
        <v/>
      </c>
      <c r="B224" s="978" t="str">
        <f>IF(ISBLANK('B1'!B224),"",'B1'!B224)</f>
        <v/>
      </c>
      <c r="C224" s="975" t="str">
        <f>IF(ISBLANK('B1'!C224),"",'B1'!C224)</f>
        <v/>
      </c>
      <c r="D224" s="263" t="str">
        <f>IF(ISBLANK('B1'!Q224),"",'B1'!Q224)</f>
        <v/>
      </c>
      <c r="E224" s="201"/>
      <c r="F224" s="202"/>
      <c r="G224" s="202"/>
      <c r="H224" s="202"/>
      <c r="I224" s="202"/>
      <c r="J224" s="202"/>
      <c r="K224" s="204"/>
      <c r="L224" s="478"/>
      <c r="M224" s="205"/>
      <c r="N224" s="203"/>
      <c r="O224" s="203"/>
      <c r="P224" s="203"/>
      <c r="Q224" s="203"/>
      <c r="R224" s="204"/>
      <c r="S224" s="202"/>
      <c r="T224" s="202"/>
      <c r="U224" s="202"/>
      <c r="V224" s="202"/>
      <c r="W224" s="205"/>
      <c r="Y224" s="156">
        <f t="shared" si="25"/>
        <v>0</v>
      </c>
      <c r="Z224" s="152">
        <f t="shared" si="26"/>
        <v>0</v>
      </c>
      <c r="AA224" s="152">
        <f t="shared" si="27"/>
        <v>0</v>
      </c>
      <c r="AB224" s="900">
        <f t="shared" si="28"/>
        <v>0</v>
      </c>
      <c r="AD224" s="156">
        <f t="shared" si="29"/>
        <v>0</v>
      </c>
      <c r="AE224" s="152">
        <f t="shared" si="30"/>
        <v>0</v>
      </c>
      <c r="AF224" s="152">
        <f t="shared" si="31"/>
        <v>0</v>
      </c>
      <c r="AG224" s="157">
        <f t="shared" si="32"/>
        <v>0</v>
      </c>
    </row>
    <row r="225" spans="1:33" x14ac:dyDescent="0.25">
      <c r="A225" s="147" t="str">
        <f>IF(ISBLANK('B1'!A225),"",'B1'!A225)</f>
        <v/>
      </c>
      <c r="B225" s="978" t="str">
        <f>IF(ISBLANK('B1'!B225),"",'B1'!B225)</f>
        <v/>
      </c>
      <c r="C225" s="975" t="str">
        <f>IF(ISBLANK('B1'!C225),"",'B1'!C225)</f>
        <v/>
      </c>
      <c r="D225" s="263" t="str">
        <f>IF(ISBLANK('B1'!Q225),"",'B1'!Q225)</f>
        <v/>
      </c>
      <c r="E225" s="201"/>
      <c r="F225" s="202"/>
      <c r="G225" s="202"/>
      <c r="H225" s="202"/>
      <c r="I225" s="202"/>
      <c r="J225" s="202"/>
      <c r="K225" s="204"/>
      <c r="L225" s="478"/>
      <c r="M225" s="205"/>
      <c r="N225" s="203"/>
      <c r="O225" s="203"/>
      <c r="P225" s="203"/>
      <c r="Q225" s="203"/>
      <c r="R225" s="204"/>
      <c r="S225" s="202"/>
      <c r="T225" s="202"/>
      <c r="U225" s="202"/>
      <c r="V225" s="202"/>
      <c r="W225" s="205"/>
      <c r="Y225" s="156">
        <f t="shared" si="25"/>
        <v>0</v>
      </c>
      <c r="Z225" s="152">
        <f t="shared" si="26"/>
        <v>0</v>
      </c>
      <c r="AA225" s="152">
        <f t="shared" si="27"/>
        <v>0</v>
      </c>
      <c r="AB225" s="900">
        <f t="shared" si="28"/>
        <v>0</v>
      </c>
      <c r="AD225" s="156">
        <f t="shared" si="29"/>
        <v>0</v>
      </c>
      <c r="AE225" s="152">
        <f t="shared" si="30"/>
        <v>0</v>
      </c>
      <c r="AF225" s="152">
        <f t="shared" si="31"/>
        <v>0</v>
      </c>
      <c r="AG225" s="157">
        <f t="shared" si="32"/>
        <v>0</v>
      </c>
    </row>
    <row r="226" spans="1:33" x14ac:dyDescent="0.25">
      <c r="A226" s="147" t="str">
        <f>IF(ISBLANK('B1'!A226),"",'B1'!A226)</f>
        <v/>
      </c>
      <c r="B226" s="978" t="str">
        <f>IF(ISBLANK('B1'!B226),"",'B1'!B226)</f>
        <v/>
      </c>
      <c r="C226" s="975" t="str">
        <f>IF(ISBLANK('B1'!C226),"",'B1'!C226)</f>
        <v/>
      </c>
      <c r="D226" s="263" t="str">
        <f>IF(ISBLANK('B1'!Q226),"",'B1'!Q226)</f>
        <v/>
      </c>
      <c r="E226" s="201"/>
      <c r="F226" s="202"/>
      <c r="G226" s="202"/>
      <c r="H226" s="202"/>
      <c r="I226" s="202"/>
      <c r="J226" s="202"/>
      <c r="K226" s="204"/>
      <c r="L226" s="478"/>
      <c r="M226" s="205"/>
      <c r="N226" s="203"/>
      <c r="O226" s="203"/>
      <c r="P226" s="203"/>
      <c r="Q226" s="203"/>
      <c r="R226" s="204"/>
      <c r="S226" s="202"/>
      <c r="T226" s="202"/>
      <c r="U226" s="202"/>
      <c r="V226" s="202"/>
      <c r="W226" s="205"/>
      <c r="Y226" s="156">
        <f t="shared" si="25"/>
        <v>0</v>
      </c>
      <c r="Z226" s="152">
        <f t="shared" si="26"/>
        <v>0</v>
      </c>
      <c r="AA226" s="152">
        <f t="shared" si="27"/>
        <v>0</v>
      </c>
      <c r="AB226" s="900">
        <f t="shared" si="28"/>
        <v>0</v>
      </c>
      <c r="AD226" s="156">
        <f t="shared" si="29"/>
        <v>0</v>
      </c>
      <c r="AE226" s="152">
        <f t="shared" si="30"/>
        <v>0</v>
      </c>
      <c r="AF226" s="152">
        <f t="shared" si="31"/>
        <v>0</v>
      </c>
      <c r="AG226" s="157">
        <f t="shared" si="32"/>
        <v>0</v>
      </c>
    </row>
    <row r="227" spans="1:33" x14ac:dyDescent="0.25">
      <c r="A227" s="147" t="str">
        <f>IF(ISBLANK('B1'!A227),"",'B1'!A227)</f>
        <v/>
      </c>
      <c r="B227" s="978" t="str">
        <f>IF(ISBLANK('B1'!B227),"",'B1'!B227)</f>
        <v/>
      </c>
      <c r="C227" s="975" t="str">
        <f>IF(ISBLANK('B1'!C227),"",'B1'!C227)</f>
        <v/>
      </c>
      <c r="D227" s="263" t="str">
        <f>IF(ISBLANK('B1'!Q227),"",'B1'!Q227)</f>
        <v/>
      </c>
      <c r="E227" s="201"/>
      <c r="F227" s="202"/>
      <c r="G227" s="202"/>
      <c r="H227" s="202"/>
      <c r="I227" s="202"/>
      <c r="J227" s="202"/>
      <c r="K227" s="204"/>
      <c r="L227" s="478"/>
      <c r="M227" s="205"/>
      <c r="N227" s="203"/>
      <c r="O227" s="203"/>
      <c r="P227" s="203"/>
      <c r="Q227" s="203"/>
      <c r="R227" s="204"/>
      <c r="S227" s="202"/>
      <c r="T227" s="202"/>
      <c r="U227" s="202"/>
      <c r="V227" s="202"/>
      <c r="W227" s="205"/>
      <c r="Y227" s="156">
        <f t="shared" si="25"/>
        <v>0</v>
      </c>
      <c r="Z227" s="152">
        <f t="shared" si="26"/>
        <v>0</v>
      </c>
      <c r="AA227" s="152">
        <f t="shared" si="27"/>
        <v>0</v>
      </c>
      <c r="AB227" s="900">
        <f t="shared" si="28"/>
        <v>0</v>
      </c>
      <c r="AD227" s="156">
        <f t="shared" si="29"/>
        <v>0</v>
      </c>
      <c r="AE227" s="152">
        <f t="shared" si="30"/>
        <v>0</v>
      </c>
      <c r="AF227" s="152">
        <f t="shared" si="31"/>
        <v>0</v>
      </c>
      <c r="AG227" s="157">
        <f t="shared" si="32"/>
        <v>0</v>
      </c>
    </row>
    <row r="228" spans="1:33" x14ac:dyDescent="0.25">
      <c r="A228" s="147" t="str">
        <f>IF(ISBLANK('B1'!A228),"",'B1'!A228)</f>
        <v/>
      </c>
      <c r="B228" s="978" t="str">
        <f>IF(ISBLANK('B1'!B228),"",'B1'!B228)</f>
        <v/>
      </c>
      <c r="C228" s="975" t="str">
        <f>IF(ISBLANK('B1'!C228),"",'B1'!C228)</f>
        <v/>
      </c>
      <c r="D228" s="263" t="str">
        <f>IF(ISBLANK('B1'!Q228),"",'B1'!Q228)</f>
        <v/>
      </c>
      <c r="E228" s="201"/>
      <c r="F228" s="202"/>
      <c r="G228" s="202"/>
      <c r="H228" s="202"/>
      <c r="I228" s="202"/>
      <c r="J228" s="202"/>
      <c r="K228" s="204"/>
      <c r="L228" s="478"/>
      <c r="M228" s="205"/>
      <c r="N228" s="203"/>
      <c r="O228" s="203"/>
      <c r="P228" s="203"/>
      <c r="Q228" s="203"/>
      <c r="R228" s="204"/>
      <c r="S228" s="202"/>
      <c r="T228" s="202"/>
      <c r="U228" s="202"/>
      <c r="V228" s="202"/>
      <c r="W228" s="205"/>
      <c r="Y228" s="156">
        <f t="shared" si="25"/>
        <v>0</v>
      </c>
      <c r="Z228" s="152">
        <f t="shared" si="26"/>
        <v>0</v>
      </c>
      <c r="AA228" s="152">
        <f t="shared" si="27"/>
        <v>0</v>
      </c>
      <c r="AB228" s="900">
        <f t="shared" si="28"/>
        <v>0</v>
      </c>
      <c r="AD228" s="156">
        <f t="shared" si="29"/>
        <v>0</v>
      </c>
      <c r="AE228" s="152">
        <f t="shared" si="30"/>
        <v>0</v>
      </c>
      <c r="AF228" s="152">
        <f t="shared" si="31"/>
        <v>0</v>
      </c>
      <c r="AG228" s="157">
        <f t="shared" si="32"/>
        <v>0</v>
      </c>
    </row>
    <row r="229" spans="1:33" x14ac:dyDescent="0.25">
      <c r="A229" s="147" t="str">
        <f>IF(ISBLANK('B1'!A229),"",'B1'!A229)</f>
        <v/>
      </c>
      <c r="B229" s="978" t="str">
        <f>IF(ISBLANK('B1'!B229),"",'B1'!B229)</f>
        <v/>
      </c>
      <c r="C229" s="975" t="str">
        <f>IF(ISBLANK('B1'!C229),"",'B1'!C229)</f>
        <v/>
      </c>
      <c r="D229" s="263" t="str">
        <f>IF(ISBLANK('B1'!Q229),"",'B1'!Q229)</f>
        <v/>
      </c>
      <c r="E229" s="201"/>
      <c r="F229" s="202"/>
      <c r="G229" s="202"/>
      <c r="H229" s="202"/>
      <c r="I229" s="202"/>
      <c r="J229" s="202"/>
      <c r="K229" s="204"/>
      <c r="L229" s="478"/>
      <c r="M229" s="205"/>
      <c r="N229" s="203"/>
      <c r="O229" s="203"/>
      <c r="P229" s="203"/>
      <c r="Q229" s="203"/>
      <c r="R229" s="204"/>
      <c r="S229" s="202"/>
      <c r="T229" s="202"/>
      <c r="U229" s="202"/>
      <c r="V229" s="202"/>
      <c r="W229" s="205"/>
      <c r="Y229" s="156">
        <f t="shared" si="25"/>
        <v>0</v>
      </c>
      <c r="Z229" s="152">
        <f t="shared" si="26"/>
        <v>0</v>
      </c>
      <c r="AA229" s="152">
        <f t="shared" si="27"/>
        <v>0</v>
      </c>
      <c r="AB229" s="900">
        <f t="shared" si="28"/>
        <v>0</v>
      </c>
      <c r="AD229" s="156">
        <f t="shared" si="29"/>
        <v>0</v>
      </c>
      <c r="AE229" s="152">
        <f t="shared" si="30"/>
        <v>0</v>
      </c>
      <c r="AF229" s="152">
        <f t="shared" si="31"/>
        <v>0</v>
      </c>
      <c r="AG229" s="157">
        <f t="shared" si="32"/>
        <v>0</v>
      </c>
    </row>
    <row r="230" spans="1:33" x14ac:dyDescent="0.25">
      <c r="A230" s="147" t="str">
        <f>IF(ISBLANK('B1'!A230),"",'B1'!A230)</f>
        <v/>
      </c>
      <c r="B230" s="978" t="str">
        <f>IF(ISBLANK('B1'!B230),"",'B1'!B230)</f>
        <v/>
      </c>
      <c r="C230" s="975" t="str">
        <f>IF(ISBLANK('B1'!C230),"",'B1'!C230)</f>
        <v/>
      </c>
      <c r="D230" s="263" t="str">
        <f>IF(ISBLANK('B1'!Q230),"",'B1'!Q230)</f>
        <v/>
      </c>
      <c r="E230" s="201"/>
      <c r="F230" s="202"/>
      <c r="G230" s="202"/>
      <c r="H230" s="202"/>
      <c r="I230" s="202"/>
      <c r="J230" s="202"/>
      <c r="K230" s="204"/>
      <c r="L230" s="478"/>
      <c r="M230" s="205"/>
      <c r="N230" s="203"/>
      <c r="O230" s="203"/>
      <c r="P230" s="203"/>
      <c r="Q230" s="203"/>
      <c r="R230" s="204"/>
      <c r="S230" s="202"/>
      <c r="T230" s="202"/>
      <c r="U230" s="202"/>
      <c r="V230" s="202"/>
      <c r="W230" s="205"/>
      <c r="Y230" s="156">
        <f t="shared" si="25"/>
        <v>0</v>
      </c>
      <c r="Z230" s="152">
        <f t="shared" si="26"/>
        <v>0</v>
      </c>
      <c r="AA230" s="152">
        <f t="shared" si="27"/>
        <v>0</v>
      </c>
      <c r="AB230" s="900">
        <f t="shared" si="28"/>
        <v>0</v>
      </c>
      <c r="AD230" s="156">
        <f t="shared" si="29"/>
        <v>0</v>
      </c>
      <c r="AE230" s="152">
        <f t="shared" si="30"/>
        <v>0</v>
      </c>
      <c r="AF230" s="152">
        <f t="shared" si="31"/>
        <v>0</v>
      </c>
      <c r="AG230" s="157">
        <f t="shared" si="32"/>
        <v>0</v>
      </c>
    </row>
    <row r="231" spans="1:33" x14ac:dyDescent="0.25">
      <c r="A231" s="147" t="str">
        <f>IF(ISBLANK('B1'!A231),"",'B1'!A231)</f>
        <v/>
      </c>
      <c r="B231" s="978" t="str">
        <f>IF(ISBLANK('B1'!B231),"",'B1'!B231)</f>
        <v/>
      </c>
      <c r="C231" s="975" t="str">
        <f>IF(ISBLANK('B1'!C231),"",'B1'!C231)</f>
        <v/>
      </c>
      <c r="D231" s="263" t="str">
        <f>IF(ISBLANK('B1'!Q231),"",'B1'!Q231)</f>
        <v/>
      </c>
      <c r="E231" s="201"/>
      <c r="F231" s="202"/>
      <c r="G231" s="202"/>
      <c r="H231" s="202"/>
      <c r="I231" s="202"/>
      <c r="J231" s="202"/>
      <c r="K231" s="204"/>
      <c r="L231" s="478"/>
      <c r="M231" s="205"/>
      <c r="N231" s="203"/>
      <c r="O231" s="203"/>
      <c r="P231" s="203"/>
      <c r="Q231" s="203"/>
      <c r="R231" s="204"/>
      <c r="S231" s="202"/>
      <c r="T231" s="202"/>
      <c r="U231" s="202"/>
      <c r="V231" s="202"/>
      <c r="W231" s="205"/>
      <c r="Y231" s="156">
        <f t="shared" si="25"/>
        <v>0</v>
      </c>
      <c r="Z231" s="152">
        <f t="shared" si="26"/>
        <v>0</v>
      </c>
      <c r="AA231" s="152">
        <f t="shared" si="27"/>
        <v>0</v>
      </c>
      <c r="AB231" s="900">
        <f t="shared" si="28"/>
        <v>0</v>
      </c>
      <c r="AD231" s="156">
        <f t="shared" si="29"/>
        <v>0</v>
      </c>
      <c r="AE231" s="152">
        <f t="shared" si="30"/>
        <v>0</v>
      </c>
      <c r="AF231" s="152">
        <f t="shared" si="31"/>
        <v>0</v>
      </c>
      <c r="AG231" s="157">
        <f t="shared" si="32"/>
        <v>0</v>
      </c>
    </row>
    <row r="232" spans="1:33" x14ac:dyDescent="0.25">
      <c r="A232" s="147" t="str">
        <f>IF(ISBLANK('B1'!A232),"",'B1'!A232)</f>
        <v/>
      </c>
      <c r="B232" s="978" t="str">
        <f>IF(ISBLANK('B1'!B232),"",'B1'!B232)</f>
        <v/>
      </c>
      <c r="C232" s="975" t="str">
        <f>IF(ISBLANK('B1'!C232),"",'B1'!C232)</f>
        <v/>
      </c>
      <c r="D232" s="263" t="str">
        <f>IF(ISBLANK('B1'!Q232),"",'B1'!Q232)</f>
        <v/>
      </c>
      <c r="E232" s="201"/>
      <c r="F232" s="202"/>
      <c r="G232" s="202"/>
      <c r="H232" s="202"/>
      <c r="I232" s="202"/>
      <c r="J232" s="202"/>
      <c r="K232" s="204"/>
      <c r="L232" s="478"/>
      <c r="M232" s="205"/>
      <c r="N232" s="203"/>
      <c r="O232" s="203"/>
      <c r="P232" s="203"/>
      <c r="Q232" s="203"/>
      <c r="R232" s="204"/>
      <c r="S232" s="202"/>
      <c r="T232" s="202"/>
      <c r="U232" s="202"/>
      <c r="V232" s="202"/>
      <c r="W232" s="205"/>
      <c r="Y232" s="156">
        <f t="shared" si="25"/>
        <v>0</v>
      </c>
      <c r="Z232" s="152">
        <f t="shared" si="26"/>
        <v>0</v>
      </c>
      <c r="AA232" s="152">
        <f t="shared" si="27"/>
        <v>0</v>
      </c>
      <c r="AB232" s="900">
        <f t="shared" si="28"/>
        <v>0</v>
      </c>
      <c r="AD232" s="156">
        <f t="shared" si="29"/>
        <v>0</v>
      </c>
      <c r="AE232" s="152">
        <f t="shared" si="30"/>
        <v>0</v>
      </c>
      <c r="AF232" s="152">
        <f t="shared" si="31"/>
        <v>0</v>
      </c>
      <c r="AG232" s="157">
        <f t="shared" si="32"/>
        <v>0</v>
      </c>
    </row>
    <row r="233" spans="1:33" x14ac:dyDescent="0.25">
      <c r="A233" s="147" t="str">
        <f>IF(ISBLANK('B1'!A233),"",'B1'!A233)</f>
        <v/>
      </c>
      <c r="B233" s="978" t="str">
        <f>IF(ISBLANK('B1'!B233),"",'B1'!B233)</f>
        <v/>
      </c>
      <c r="C233" s="975" t="str">
        <f>IF(ISBLANK('B1'!C233),"",'B1'!C233)</f>
        <v/>
      </c>
      <c r="D233" s="263" t="str">
        <f>IF(ISBLANK('B1'!Q233),"",'B1'!Q233)</f>
        <v/>
      </c>
      <c r="E233" s="201"/>
      <c r="F233" s="202"/>
      <c r="G233" s="202"/>
      <c r="H233" s="202"/>
      <c r="I233" s="202"/>
      <c r="J233" s="202"/>
      <c r="K233" s="204"/>
      <c r="L233" s="478"/>
      <c r="M233" s="205"/>
      <c r="N233" s="203"/>
      <c r="O233" s="203"/>
      <c r="P233" s="203"/>
      <c r="Q233" s="203"/>
      <c r="R233" s="204"/>
      <c r="S233" s="202"/>
      <c r="T233" s="202"/>
      <c r="U233" s="202"/>
      <c r="V233" s="202"/>
      <c r="W233" s="205"/>
      <c r="Y233" s="156">
        <f t="shared" si="25"/>
        <v>0</v>
      </c>
      <c r="Z233" s="152">
        <f t="shared" si="26"/>
        <v>0</v>
      </c>
      <c r="AA233" s="152">
        <f t="shared" si="27"/>
        <v>0</v>
      </c>
      <c r="AB233" s="900">
        <f t="shared" si="28"/>
        <v>0</v>
      </c>
      <c r="AD233" s="156">
        <f t="shared" si="29"/>
        <v>0</v>
      </c>
      <c r="AE233" s="152">
        <f t="shared" si="30"/>
        <v>0</v>
      </c>
      <c r="AF233" s="152">
        <f t="shared" si="31"/>
        <v>0</v>
      </c>
      <c r="AG233" s="157">
        <f t="shared" si="32"/>
        <v>0</v>
      </c>
    </row>
    <row r="234" spans="1:33" x14ac:dyDescent="0.25">
      <c r="A234" s="147" t="str">
        <f>IF(ISBLANK('B1'!A234),"",'B1'!A234)</f>
        <v/>
      </c>
      <c r="B234" s="978" t="str">
        <f>IF(ISBLANK('B1'!B234),"",'B1'!B234)</f>
        <v/>
      </c>
      <c r="C234" s="975" t="str">
        <f>IF(ISBLANK('B1'!C234),"",'B1'!C234)</f>
        <v/>
      </c>
      <c r="D234" s="263" t="str">
        <f>IF(ISBLANK('B1'!Q234),"",'B1'!Q234)</f>
        <v/>
      </c>
      <c r="E234" s="201"/>
      <c r="F234" s="202"/>
      <c r="G234" s="202"/>
      <c r="H234" s="202"/>
      <c r="I234" s="202"/>
      <c r="J234" s="202"/>
      <c r="K234" s="204"/>
      <c r="L234" s="478"/>
      <c r="M234" s="205"/>
      <c r="N234" s="203"/>
      <c r="O234" s="203"/>
      <c r="P234" s="203"/>
      <c r="Q234" s="203"/>
      <c r="R234" s="204"/>
      <c r="S234" s="202"/>
      <c r="T234" s="202"/>
      <c r="U234" s="202"/>
      <c r="V234" s="202"/>
      <c r="W234" s="205"/>
      <c r="Y234" s="156">
        <f t="shared" si="25"/>
        <v>0</v>
      </c>
      <c r="Z234" s="152">
        <f t="shared" si="26"/>
        <v>0</v>
      </c>
      <c r="AA234" s="152">
        <f t="shared" si="27"/>
        <v>0</v>
      </c>
      <c r="AB234" s="900">
        <f t="shared" si="28"/>
        <v>0</v>
      </c>
      <c r="AD234" s="156">
        <f t="shared" si="29"/>
        <v>0</v>
      </c>
      <c r="AE234" s="152">
        <f t="shared" si="30"/>
        <v>0</v>
      </c>
      <c r="AF234" s="152">
        <f t="shared" si="31"/>
        <v>0</v>
      </c>
      <c r="AG234" s="157">
        <f t="shared" si="32"/>
        <v>0</v>
      </c>
    </row>
    <row r="235" spans="1:33" x14ac:dyDescent="0.25">
      <c r="A235" s="147" t="str">
        <f>IF(ISBLANK('B1'!A235),"",'B1'!A235)</f>
        <v/>
      </c>
      <c r="B235" s="978" t="str">
        <f>IF(ISBLANK('B1'!B235),"",'B1'!B235)</f>
        <v/>
      </c>
      <c r="C235" s="975" t="str">
        <f>IF(ISBLANK('B1'!C235),"",'B1'!C235)</f>
        <v/>
      </c>
      <c r="D235" s="263" t="str">
        <f>IF(ISBLANK('B1'!Q235),"",'B1'!Q235)</f>
        <v/>
      </c>
      <c r="E235" s="201"/>
      <c r="F235" s="202"/>
      <c r="G235" s="202"/>
      <c r="H235" s="202"/>
      <c r="I235" s="202"/>
      <c r="J235" s="202"/>
      <c r="K235" s="204"/>
      <c r="L235" s="478"/>
      <c r="M235" s="205"/>
      <c r="N235" s="203"/>
      <c r="O235" s="203"/>
      <c r="P235" s="203"/>
      <c r="Q235" s="203"/>
      <c r="R235" s="204"/>
      <c r="S235" s="202"/>
      <c r="T235" s="202"/>
      <c r="U235" s="202"/>
      <c r="V235" s="202"/>
      <c r="W235" s="205"/>
      <c r="Y235" s="156">
        <f t="shared" si="25"/>
        <v>0</v>
      </c>
      <c r="Z235" s="152">
        <f t="shared" si="26"/>
        <v>0</v>
      </c>
      <c r="AA235" s="152">
        <f t="shared" si="27"/>
        <v>0</v>
      </c>
      <c r="AB235" s="900">
        <f t="shared" si="28"/>
        <v>0</v>
      </c>
      <c r="AD235" s="156">
        <f t="shared" si="29"/>
        <v>0</v>
      </c>
      <c r="AE235" s="152">
        <f t="shared" si="30"/>
        <v>0</v>
      </c>
      <c r="AF235" s="152">
        <f t="shared" si="31"/>
        <v>0</v>
      </c>
      <c r="AG235" s="157">
        <f t="shared" si="32"/>
        <v>0</v>
      </c>
    </row>
    <row r="236" spans="1:33" x14ac:dyDescent="0.25">
      <c r="A236" s="147" t="str">
        <f>IF(ISBLANK('B1'!A236),"",'B1'!A236)</f>
        <v/>
      </c>
      <c r="B236" s="978" t="str">
        <f>IF(ISBLANK('B1'!B236),"",'B1'!B236)</f>
        <v/>
      </c>
      <c r="C236" s="975" t="str">
        <f>IF(ISBLANK('B1'!C236),"",'B1'!C236)</f>
        <v/>
      </c>
      <c r="D236" s="263" t="str">
        <f>IF(ISBLANK('B1'!Q236),"",'B1'!Q236)</f>
        <v/>
      </c>
      <c r="E236" s="201"/>
      <c r="F236" s="202"/>
      <c r="G236" s="202"/>
      <c r="H236" s="202"/>
      <c r="I236" s="202"/>
      <c r="J236" s="202"/>
      <c r="K236" s="204"/>
      <c r="L236" s="478"/>
      <c r="M236" s="205"/>
      <c r="N236" s="203"/>
      <c r="O236" s="203"/>
      <c r="P236" s="203"/>
      <c r="Q236" s="203"/>
      <c r="R236" s="204"/>
      <c r="S236" s="202"/>
      <c r="T236" s="202"/>
      <c r="U236" s="202"/>
      <c r="V236" s="202"/>
      <c r="W236" s="205"/>
      <c r="Y236" s="156">
        <f t="shared" si="25"/>
        <v>0</v>
      </c>
      <c r="Z236" s="152">
        <f t="shared" si="26"/>
        <v>0</v>
      </c>
      <c r="AA236" s="152">
        <f t="shared" si="27"/>
        <v>0</v>
      </c>
      <c r="AB236" s="900">
        <f t="shared" si="28"/>
        <v>0</v>
      </c>
      <c r="AD236" s="156">
        <f t="shared" si="29"/>
        <v>0</v>
      </c>
      <c r="AE236" s="152">
        <f t="shared" si="30"/>
        <v>0</v>
      </c>
      <c r="AF236" s="152">
        <f t="shared" si="31"/>
        <v>0</v>
      </c>
      <c r="AG236" s="157">
        <f t="shared" si="32"/>
        <v>0</v>
      </c>
    </row>
    <row r="237" spans="1:33" x14ac:dyDescent="0.25">
      <c r="A237" s="147" t="str">
        <f>IF(ISBLANK('B1'!A237),"",'B1'!A237)</f>
        <v/>
      </c>
      <c r="B237" s="978" t="str">
        <f>IF(ISBLANK('B1'!B237),"",'B1'!B237)</f>
        <v/>
      </c>
      <c r="C237" s="975" t="str">
        <f>IF(ISBLANK('B1'!C237),"",'B1'!C237)</f>
        <v/>
      </c>
      <c r="D237" s="263" t="str">
        <f>IF(ISBLANK('B1'!Q237),"",'B1'!Q237)</f>
        <v/>
      </c>
      <c r="E237" s="201"/>
      <c r="F237" s="202"/>
      <c r="G237" s="202"/>
      <c r="H237" s="202"/>
      <c r="I237" s="202"/>
      <c r="J237" s="202"/>
      <c r="K237" s="204"/>
      <c r="L237" s="478"/>
      <c r="M237" s="205"/>
      <c r="N237" s="203"/>
      <c r="O237" s="203"/>
      <c r="P237" s="203"/>
      <c r="Q237" s="203"/>
      <c r="R237" s="204"/>
      <c r="S237" s="202"/>
      <c r="T237" s="202"/>
      <c r="U237" s="202"/>
      <c r="V237" s="202"/>
      <c r="W237" s="205"/>
      <c r="Y237" s="156">
        <f t="shared" si="25"/>
        <v>0</v>
      </c>
      <c r="Z237" s="152">
        <f t="shared" si="26"/>
        <v>0</v>
      </c>
      <c r="AA237" s="152">
        <f t="shared" si="27"/>
        <v>0</v>
      </c>
      <c r="AB237" s="900">
        <f t="shared" si="28"/>
        <v>0</v>
      </c>
      <c r="AD237" s="156">
        <f t="shared" si="29"/>
        <v>0</v>
      </c>
      <c r="AE237" s="152">
        <f t="shared" si="30"/>
        <v>0</v>
      </c>
      <c r="AF237" s="152">
        <f t="shared" si="31"/>
        <v>0</v>
      </c>
      <c r="AG237" s="157">
        <f t="shared" si="32"/>
        <v>0</v>
      </c>
    </row>
    <row r="238" spans="1:33" x14ac:dyDescent="0.25">
      <c r="A238" s="147" t="str">
        <f>IF(ISBLANK('B1'!A238),"",'B1'!A238)</f>
        <v/>
      </c>
      <c r="B238" s="978" t="str">
        <f>IF(ISBLANK('B1'!B238),"",'B1'!B238)</f>
        <v/>
      </c>
      <c r="C238" s="975" t="str">
        <f>IF(ISBLANK('B1'!C238),"",'B1'!C238)</f>
        <v/>
      </c>
      <c r="D238" s="263" t="str">
        <f>IF(ISBLANK('B1'!Q238),"",'B1'!Q238)</f>
        <v/>
      </c>
      <c r="E238" s="201"/>
      <c r="F238" s="202"/>
      <c r="G238" s="202"/>
      <c r="H238" s="202"/>
      <c r="I238" s="202"/>
      <c r="J238" s="202"/>
      <c r="K238" s="204"/>
      <c r="L238" s="478"/>
      <c r="M238" s="205"/>
      <c r="N238" s="203"/>
      <c r="O238" s="203"/>
      <c r="P238" s="203"/>
      <c r="Q238" s="203"/>
      <c r="R238" s="204"/>
      <c r="S238" s="202"/>
      <c r="T238" s="202"/>
      <c r="U238" s="202"/>
      <c r="V238" s="202"/>
      <c r="W238" s="205"/>
      <c r="Y238" s="156">
        <f t="shared" si="25"/>
        <v>0</v>
      </c>
      <c r="Z238" s="152">
        <f t="shared" si="26"/>
        <v>0</v>
      </c>
      <c r="AA238" s="152">
        <f t="shared" si="27"/>
        <v>0</v>
      </c>
      <c r="AB238" s="900">
        <f t="shared" si="28"/>
        <v>0</v>
      </c>
      <c r="AD238" s="156">
        <f t="shared" si="29"/>
        <v>0</v>
      </c>
      <c r="AE238" s="152">
        <f t="shared" si="30"/>
        <v>0</v>
      </c>
      <c r="AF238" s="152">
        <f t="shared" si="31"/>
        <v>0</v>
      </c>
      <c r="AG238" s="157">
        <f t="shared" si="32"/>
        <v>0</v>
      </c>
    </row>
    <row r="239" spans="1:33" x14ac:dyDescent="0.25">
      <c r="A239" s="147" t="str">
        <f>IF(ISBLANK('B1'!A239),"",'B1'!A239)</f>
        <v/>
      </c>
      <c r="B239" s="978" t="str">
        <f>IF(ISBLANK('B1'!B239),"",'B1'!B239)</f>
        <v/>
      </c>
      <c r="C239" s="975" t="str">
        <f>IF(ISBLANK('B1'!C239),"",'B1'!C239)</f>
        <v/>
      </c>
      <c r="D239" s="263" t="str">
        <f>IF(ISBLANK('B1'!Q239),"",'B1'!Q239)</f>
        <v/>
      </c>
      <c r="E239" s="201"/>
      <c r="F239" s="202"/>
      <c r="G239" s="202"/>
      <c r="H239" s="202"/>
      <c r="I239" s="202"/>
      <c r="J239" s="202"/>
      <c r="K239" s="204"/>
      <c r="L239" s="478"/>
      <c r="M239" s="205"/>
      <c r="N239" s="203"/>
      <c r="O239" s="203"/>
      <c r="P239" s="203"/>
      <c r="Q239" s="203"/>
      <c r="R239" s="204"/>
      <c r="S239" s="202"/>
      <c r="T239" s="202"/>
      <c r="U239" s="202"/>
      <c r="V239" s="202"/>
      <c r="W239" s="205"/>
      <c r="Y239" s="156">
        <f t="shared" si="25"/>
        <v>0</v>
      </c>
      <c r="Z239" s="152">
        <f t="shared" si="26"/>
        <v>0</v>
      </c>
      <c r="AA239" s="152">
        <f t="shared" si="27"/>
        <v>0</v>
      </c>
      <c r="AB239" s="900">
        <f t="shared" si="28"/>
        <v>0</v>
      </c>
      <c r="AD239" s="156">
        <f t="shared" si="29"/>
        <v>0</v>
      </c>
      <c r="AE239" s="152">
        <f t="shared" si="30"/>
        <v>0</v>
      </c>
      <c r="AF239" s="152">
        <f t="shared" si="31"/>
        <v>0</v>
      </c>
      <c r="AG239" s="157">
        <f t="shared" si="32"/>
        <v>0</v>
      </c>
    </row>
    <row r="240" spans="1:33" x14ac:dyDescent="0.25">
      <c r="A240" s="147" t="str">
        <f>IF(ISBLANK('B1'!A240),"",'B1'!A240)</f>
        <v/>
      </c>
      <c r="B240" s="978" t="str">
        <f>IF(ISBLANK('B1'!B240),"",'B1'!B240)</f>
        <v/>
      </c>
      <c r="C240" s="975" t="str">
        <f>IF(ISBLANK('B1'!C240),"",'B1'!C240)</f>
        <v/>
      </c>
      <c r="D240" s="263" t="str">
        <f>IF(ISBLANK('B1'!Q240),"",'B1'!Q240)</f>
        <v/>
      </c>
      <c r="E240" s="201"/>
      <c r="F240" s="202"/>
      <c r="G240" s="202"/>
      <c r="H240" s="202"/>
      <c r="I240" s="202"/>
      <c r="J240" s="202"/>
      <c r="K240" s="204"/>
      <c r="L240" s="478"/>
      <c r="M240" s="205"/>
      <c r="N240" s="203"/>
      <c r="O240" s="203"/>
      <c r="P240" s="203"/>
      <c r="Q240" s="203"/>
      <c r="R240" s="204"/>
      <c r="S240" s="202"/>
      <c r="T240" s="202"/>
      <c r="U240" s="202"/>
      <c r="V240" s="202"/>
      <c r="W240" s="205"/>
      <c r="Y240" s="156">
        <f t="shared" si="25"/>
        <v>0</v>
      </c>
      <c r="Z240" s="152">
        <f t="shared" si="26"/>
        <v>0</v>
      </c>
      <c r="AA240" s="152">
        <f t="shared" si="27"/>
        <v>0</v>
      </c>
      <c r="AB240" s="900">
        <f t="shared" si="28"/>
        <v>0</v>
      </c>
      <c r="AD240" s="156">
        <f t="shared" si="29"/>
        <v>0</v>
      </c>
      <c r="AE240" s="152">
        <f t="shared" si="30"/>
        <v>0</v>
      </c>
      <c r="AF240" s="152">
        <f t="shared" si="31"/>
        <v>0</v>
      </c>
      <c r="AG240" s="157">
        <f t="shared" si="32"/>
        <v>0</v>
      </c>
    </row>
    <row r="241" spans="1:33" x14ac:dyDescent="0.25">
      <c r="A241" s="147" t="str">
        <f>IF(ISBLANK('B1'!A241),"",'B1'!A241)</f>
        <v/>
      </c>
      <c r="B241" s="978" t="str">
        <f>IF(ISBLANK('B1'!B241),"",'B1'!B241)</f>
        <v/>
      </c>
      <c r="C241" s="975" t="str">
        <f>IF(ISBLANK('B1'!C241),"",'B1'!C241)</f>
        <v/>
      </c>
      <c r="D241" s="263" t="str">
        <f>IF(ISBLANK('B1'!Q241),"",'B1'!Q241)</f>
        <v/>
      </c>
      <c r="E241" s="201"/>
      <c r="F241" s="202"/>
      <c r="G241" s="202"/>
      <c r="H241" s="202"/>
      <c r="I241" s="202"/>
      <c r="J241" s="202"/>
      <c r="K241" s="204"/>
      <c r="L241" s="478"/>
      <c r="M241" s="205"/>
      <c r="N241" s="203"/>
      <c r="O241" s="203"/>
      <c r="P241" s="203"/>
      <c r="Q241" s="203"/>
      <c r="R241" s="204"/>
      <c r="S241" s="202"/>
      <c r="T241" s="202"/>
      <c r="U241" s="202"/>
      <c r="V241" s="202"/>
      <c r="W241" s="205"/>
      <c r="Y241" s="156">
        <f t="shared" si="25"/>
        <v>0</v>
      </c>
      <c r="Z241" s="152">
        <f t="shared" si="26"/>
        <v>0</v>
      </c>
      <c r="AA241" s="152">
        <f t="shared" si="27"/>
        <v>0</v>
      </c>
      <c r="AB241" s="900">
        <f t="shared" si="28"/>
        <v>0</v>
      </c>
      <c r="AD241" s="156">
        <f t="shared" si="29"/>
        <v>0</v>
      </c>
      <c r="AE241" s="152">
        <f t="shared" si="30"/>
        <v>0</v>
      </c>
      <c r="AF241" s="152">
        <f t="shared" si="31"/>
        <v>0</v>
      </c>
      <c r="AG241" s="157">
        <f t="shared" si="32"/>
        <v>0</v>
      </c>
    </row>
    <row r="242" spans="1:33" x14ac:dyDescent="0.25">
      <c r="A242" s="147" t="str">
        <f>IF(ISBLANK('B1'!A242),"",'B1'!A242)</f>
        <v/>
      </c>
      <c r="B242" s="978" t="str">
        <f>IF(ISBLANK('B1'!B242),"",'B1'!B242)</f>
        <v/>
      </c>
      <c r="C242" s="975" t="str">
        <f>IF(ISBLANK('B1'!C242),"",'B1'!C242)</f>
        <v/>
      </c>
      <c r="D242" s="263" t="str">
        <f>IF(ISBLANK('B1'!Q242),"",'B1'!Q242)</f>
        <v/>
      </c>
      <c r="E242" s="201"/>
      <c r="F242" s="202"/>
      <c r="G242" s="202"/>
      <c r="H242" s="202"/>
      <c r="I242" s="202"/>
      <c r="J242" s="202"/>
      <c r="K242" s="204"/>
      <c r="L242" s="478"/>
      <c r="M242" s="205"/>
      <c r="N242" s="203"/>
      <c r="O242" s="203"/>
      <c r="P242" s="203"/>
      <c r="Q242" s="203"/>
      <c r="R242" s="204"/>
      <c r="S242" s="202"/>
      <c r="T242" s="202"/>
      <c r="U242" s="202"/>
      <c r="V242" s="202"/>
      <c r="W242" s="205"/>
      <c r="Y242" s="156">
        <f t="shared" si="25"/>
        <v>0</v>
      </c>
      <c r="Z242" s="152">
        <f t="shared" si="26"/>
        <v>0</v>
      </c>
      <c r="AA242" s="152">
        <f t="shared" si="27"/>
        <v>0</v>
      </c>
      <c r="AB242" s="900">
        <f t="shared" si="28"/>
        <v>0</v>
      </c>
      <c r="AD242" s="156">
        <f t="shared" si="29"/>
        <v>0</v>
      </c>
      <c r="AE242" s="152">
        <f t="shared" si="30"/>
        <v>0</v>
      </c>
      <c r="AF242" s="152">
        <f t="shared" si="31"/>
        <v>0</v>
      </c>
      <c r="AG242" s="157">
        <f t="shared" si="32"/>
        <v>0</v>
      </c>
    </row>
    <row r="243" spans="1:33" x14ac:dyDescent="0.25">
      <c r="A243" s="147" t="str">
        <f>IF(ISBLANK('B1'!A243),"",'B1'!A243)</f>
        <v/>
      </c>
      <c r="B243" s="978" t="str">
        <f>IF(ISBLANK('B1'!B243),"",'B1'!B243)</f>
        <v/>
      </c>
      <c r="C243" s="975" t="str">
        <f>IF(ISBLANK('B1'!C243),"",'B1'!C243)</f>
        <v/>
      </c>
      <c r="D243" s="263" t="str">
        <f>IF(ISBLANK('B1'!Q243),"",'B1'!Q243)</f>
        <v/>
      </c>
      <c r="E243" s="201"/>
      <c r="F243" s="202"/>
      <c r="G243" s="202"/>
      <c r="H243" s="202"/>
      <c r="I243" s="202"/>
      <c r="J243" s="202"/>
      <c r="K243" s="204"/>
      <c r="L243" s="478"/>
      <c r="M243" s="205"/>
      <c r="N243" s="203"/>
      <c r="O243" s="203"/>
      <c r="P243" s="203"/>
      <c r="Q243" s="203"/>
      <c r="R243" s="204"/>
      <c r="S243" s="202"/>
      <c r="T243" s="202"/>
      <c r="U243" s="202"/>
      <c r="V243" s="202"/>
      <c r="W243" s="205"/>
      <c r="Y243" s="156">
        <f t="shared" si="25"/>
        <v>0</v>
      </c>
      <c r="Z243" s="152">
        <f t="shared" si="26"/>
        <v>0</v>
      </c>
      <c r="AA243" s="152">
        <f t="shared" si="27"/>
        <v>0</v>
      </c>
      <c r="AB243" s="900">
        <f t="shared" si="28"/>
        <v>0</v>
      </c>
      <c r="AD243" s="156">
        <f t="shared" si="29"/>
        <v>0</v>
      </c>
      <c r="AE243" s="152">
        <f t="shared" si="30"/>
        <v>0</v>
      </c>
      <c r="AF243" s="152">
        <f t="shared" si="31"/>
        <v>0</v>
      </c>
      <c r="AG243" s="157">
        <f t="shared" si="32"/>
        <v>0</v>
      </c>
    </row>
    <row r="244" spans="1:33" x14ac:dyDescent="0.25">
      <c r="A244" s="147" t="str">
        <f>IF(ISBLANK('B1'!A244),"",'B1'!A244)</f>
        <v/>
      </c>
      <c r="B244" s="978" t="str">
        <f>IF(ISBLANK('B1'!B244),"",'B1'!B244)</f>
        <v/>
      </c>
      <c r="C244" s="975" t="str">
        <f>IF(ISBLANK('B1'!C244),"",'B1'!C244)</f>
        <v/>
      </c>
      <c r="D244" s="263" t="str">
        <f>IF(ISBLANK('B1'!Q244),"",'B1'!Q244)</f>
        <v/>
      </c>
      <c r="E244" s="201"/>
      <c r="F244" s="202"/>
      <c r="G244" s="202"/>
      <c r="H244" s="202"/>
      <c r="I244" s="202"/>
      <c r="J244" s="202"/>
      <c r="K244" s="204"/>
      <c r="L244" s="478"/>
      <c r="M244" s="205"/>
      <c r="N244" s="203"/>
      <c r="O244" s="203"/>
      <c r="P244" s="203"/>
      <c r="Q244" s="203"/>
      <c r="R244" s="204"/>
      <c r="S244" s="202"/>
      <c r="T244" s="202"/>
      <c r="U244" s="202"/>
      <c r="V244" s="202"/>
      <c r="W244" s="205"/>
      <c r="Y244" s="156">
        <f t="shared" si="25"/>
        <v>0</v>
      </c>
      <c r="Z244" s="152">
        <f t="shared" si="26"/>
        <v>0</v>
      </c>
      <c r="AA244" s="152">
        <f t="shared" si="27"/>
        <v>0</v>
      </c>
      <c r="AB244" s="900">
        <f t="shared" si="28"/>
        <v>0</v>
      </c>
      <c r="AD244" s="156">
        <f t="shared" si="29"/>
        <v>0</v>
      </c>
      <c r="AE244" s="152">
        <f t="shared" si="30"/>
        <v>0</v>
      </c>
      <c r="AF244" s="152">
        <f t="shared" si="31"/>
        <v>0</v>
      </c>
      <c r="AG244" s="157">
        <f t="shared" si="32"/>
        <v>0</v>
      </c>
    </row>
    <row r="245" spans="1:33" x14ac:dyDescent="0.25">
      <c r="A245" s="147" t="str">
        <f>IF(ISBLANK('B1'!A245),"",'B1'!A245)</f>
        <v/>
      </c>
      <c r="B245" s="978" t="str">
        <f>IF(ISBLANK('B1'!B245),"",'B1'!B245)</f>
        <v/>
      </c>
      <c r="C245" s="975" t="str">
        <f>IF(ISBLANK('B1'!C245),"",'B1'!C245)</f>
        <v/>
      </c>
      <c r="D245" s="263" t="str">
        <f>IF(ISBLANK('B1'!Q245),"",'B1'!Q245)</f>
        <v/>
      </c>
      <c r="E245" s="201"/>
      <c r="F245" s="202"/>
      <c r="G245" s="202"/>
      <c r="H245" s="202"/>
      <c r="I245" s="202"/>
      <c r="J245" s="202"/>
      <c r="K245" s="204"/>
      <c r="L245" s="478"/>
      <c r="M245" s="205"/>
      <c r="N245" s="203"/>
      <c r="O245" s="203"/>
      <c r="P245" s="203"/>
      <c r="Q245" s="203"/>
      <c r="R245" s="204"/>
      <c r="S245" s="202"/>
      <c r="T245" s="202"/>
      <c r="U245" s="202"/>
      <c r="V245" s="202"/>
      <c r="W245" s="205"/>
      <c r="Y245" s="156">
        <f t="shared" si="25"/>
        <v>0</v>
      </c>
      <c r="Z245" s="152">
        <f t="shared" si="26"/>
        <v>0</v>
      </c>
      <c r="AA245" s="152">
        <f t="shared" si="27"/>
        <v>0</v>
      </c>
      <c r="AB245" s="900">
        <f t="shared" si="28"/>
        <v>0</v>
      </c>
      <c r="AD245" s="156">
        <f t="shared" si="29"/>
        <v>0</v>
      </c>
      <c r="AE245" s="152">
        <f t="shared" si="30"/>
        <v>0</v>
      </c>
      <c r="AF245" s="152">
        <f t="shared" si="31"/>
        <v>0</v>
      </c>
      <c r="AG245" s="157">
        <f t="shared" si="32"/>
        <v>0</v>
      </c>
    </row>
    <row r="246" spans="1:33" x14ac:dyDescent="0.25">
      <c r="A246" s="147" t="str">
        <f>IF(ISBLANK('B1'!A246),"",'B1'!A246)</f>
        <v/>
      </c>
      <c r="B246" s="978" t="str">
        <f>IF(ISBLANK('B1'!B246),"",'B1'!B246)</f>
        <v/>
      </c>
      <c r="C246" s="975" t="str">
        <f>IF(ISBLANK('B1'!C246),"",'B1'!C246)</f>
        <v/>
      </c>
      <c r="D246" s="263" t="str">
        <f>IF(ISBLANK('B1'!Q246),"",'B1'!Q246)</f>
        <v/>
      </c>
      <c r="E246" s="201"/>
      <c r="F246" s="202"/>
      <c r="G246" s="202"/>
      <c r="H246" s="202"/>
      <c r="I246" s="202"/>
      <c r="J246" s="202"/>
      <c r="K246" s="204"/>
      <c r="L246" s="478"/>
      <c r="M246" s="205"/>
      <c r="N246" s="203"/>
      <c r="O246" s="203"/>
      <c r="P246" s="203"/>
      <c r="Q246" s="203"/>
      <c r="R246" s="204"/>
      <c r="S246" s="202"/>
      <c r="T246" s="202"/>
      <c r="U246" s="202"/>
      <c r="V246" s="202"/>
      <c r="W246" s="205"/>
      <c r="Y246" s="156">
        <f t="shared" si="25"/>
        <v>0</v>
      </c>
      <c r="Z246" s="152">
        <f t="shared" si="26"/>
        <v>0</v>
      </c>
      <c r="AA246" s="152">
        <f t="shared" si="27"/>
        <v>0</v>
      </c>
      <c r="AB246" s="900">
        <f t="shared" si="28"/>
        <v>0</v>
      </c>
      <c r="AD246" s="156">
        <f t="shared" si="29"/>
        <v>0</v>
      </c>
      <c r="AE246" s="152">
        <f t="shared" si="30"/>
        <v>0</v>
      </c>
      <c r="AF246" s="152">
        <f t="shared" si="31"/>
        <v>0</v>
      </c>
      <c r="AG246" s="157">
        <f t="shared" si="32"/>
        <v>0</v>
      </c>
    </row>
    <row r="247" spans="1:33" x14ac:dyDescent="0.25">
      <c r="A247" s="147" t="str">
        <f>IF(ISBLANK('B1'!A247),"",'B1'!A247)</f>
        <v/>
      </c>
      <c r="B247" s="978" t="str">
        <f>IF(ISBLANK('B1'!B247),"",'B1'!B247)</f>
        <v/>
      </c>
      <c r="C247" s="975" t="str">
        <f>IF(ISBLANK('B1'!C247),"",'B1'!C247)</f>
        <v/>
      </c>
      <c r="D247" s="263" t="str">
        <f>IF(ISBLANK('B1'!Q247),"",'B1'!Q247)</f>
        <v/>
      </c>
      <c r="E247" s="201"/>
      <c r="F247" s="202"/>
      <c r="G247" s="202"/>
      <c r="H247" s="202"/>
      <c r="I247" s="202"/>
      <c r="J247" s="202"/>
      <c r="K247" s="204"/>
      <c r="L247" s="478"/>
      <c r="M247" s="205"/>
      <c r="N247" s="203"/>
      <c r="O247" s="203"/>
      <c r="P247" s="203"/>
      <c r="Q247" s="203"/>
      <c r="R247" s="204"/>
      <c r="S247" s="202"/>
      <c r="T247" s="202"/>
      <c r="U247" s="202"/>
      <c r="V247" s="202"/>
      <c r="W247" s="205"/>
      <c r="Y247" s="156">
        <f t="shared" si="25"/>
        <v>0</v>
      </c>
      <c r="Z247" s="152">
        <f t="shared" si="26"/>
        <v>0</v>
      </c>
      <c r="AA247" s="152">
        <f t="shared" si="27"/>
        <v>0</v>
      </c>
      <c r="AB247" s="900">
        <f t="shared" si="28"/>
        <v>0</v>
      </c>
      <c r="AD247" s="156">
        <f t="shared" si="29"/>
        <v>0</v>
      </c>
      <c r="AE247" s="152">
        <f t="shared" si="30"/>
        <v>0</v>
      </c>
      <c r="AF247" s="152">
        <f t="shared" si="31"/>
        <v>0</v>
      </c>
      <c r="AG247" s="157">
        <f t="shared" si="32"/>
        <v>0</v>
      </c>
    </row>
    <row r="248" spans="1:33" x14ac:dyDescent="0.25">
      <c r="A248" s="147" t="str">
        <f>IF(ISBLANK('B1'!A248),"",'B1'!A248)</f>
        <v/>
      </c>
      <c r="B248" s="978" t="str">
        <f>IF(ISBLANK('B1'!B248),"",'B1'!B248)</f>
        <v/>
      </c>
      <c r="C248" s="975" t="str">
        <f>IF(ISBLANK('B1'!C248),"",'B1'!C248)</f>
        <v/>
      </c>
      <c r="D248" s="263" t="str">
        <f>IF(ISBLANK('B1'!Q248),"",'B1'!Q248)</f>
        <v/>
      </c>
      <c r="E248" s="201"/>
      <c r="F248" s="202"/>
      <c r="G248" s="202"/>
      <c r="H248" s="202"/>
      <c r="I248" s="202"/>
      <c r="J248" s="202"/>
      <c r="K248" s="204"/>
      <c r="L248" s="478"/>
      <c r="M248" s="205"/>
      <c r="N248" s="203"/>
      <c r="O248" s="203"/>
      <c r="P248" s="203"/>
      <c r="Q248" s="203"/>
      <c r="R248" s="204"/>
      <c r="S248" s="202"/>
      <c r="T248" s="202"/>
      <c r="U248" s="202"/>
      <c r="V248" s="202"/>
      <c r="W248" s="205"/>
      <c r="Y248" s="156">
        <f t="shared" si="25"/>
        <v>0</v>
      </c>
      <c r="Z248" s="152">
        <f t="shared" si="26"/>
        <v>0</v>
      </c>
      <c r="AA248" s="152">
        <f t="shared" si="27"/>
        <v>0</v>
      </c>
      <c r="AB248" s="900">
        <f t="shared" si="28"/>
        <v>0</v>
      </c>
      <c r="AD248" s="156">
        <f t="shared" si="29"/>
        <v>0</v>
      </c>
      <c r="AE248" s="152">
        <f t="shared" si="30"/>
        <v>0</v>
      </c>
      <c r="AF248" s="152">
        <f t="shared" si="31"/>
        <v>0</v>
      </c>
      <c r="AG248" s="157">
        <f t="shared" si="32"/>
        <v>0</v>
      </c>
    </row>
    <row r="249" spans="1:33" x14ac:dyDescent="0.25">
      <c r="A249" s="147" t="str">
        <f>IF(ISBLANK('B1'!A249),"",'B1'!A249)</f>
        <v/>
      </c>
      <c r="B249" s="978" t="str">
        <f>IF(ISBLANK('B1'!B249),"",'B1'!B249)</f>
        <v/>
      </c>
      <c r="C249" s="975" t="str">
        <f>IF(ISBLANK('B1'!C249),"",'B1'!C249)</f>
        <v/>
      </c>
      <c r="D249" s="263" t="str">
        <f>IF(ISBLANK('B1'!Q249),"",'B1'!Q249)</f>
        <v/>
      </c>
      <c r="E249" s="201"/>
      <c r="F249" s="202"/>
      <c r="G249" s="202"/>
      <c r="H249" s="202"/>
      <c r="I249" s="202"/>
      <c r="J249" s="202"/>
      <c r="K249" s="204"/>
      <c r="L249" s="478"/>
      <c r="M249" s="205"/>
      <c r="N249" s="203"/>
      <c r="O249" s="203"/>
      <c r="P249" s="203"/>
      <c r="Q249" s="203"/>
      <c r="R249" s="204"/>
      <c r="S249" s="202"/>
      <c r="T249" s="202"/>
      <c r="U249" s="202"/>
      <c r="V249" s="202"/>
      <c r="W249" s="205"/>
      <c r="Y249" s="156">
        <f t="shared" si="25"/>
        <v>0</v>
      </c>
      <c r="Z249" s="152">
        <f t="shared" si="26"/>
        <v>0</v>
      </c>
      <c r="AA249" s="152">
        <f t="shared" si="27"/>
        <v>0</v>
      </c>
      <c r="AB249" s="900">
        <f t="shared" si="28"/>
        <v>0</v>
      </c>
      <c r="AD249" s="156">
        <f t="shared" si="29"/>
        <v>0</v>
      </c>
      <c r="AE249" s="152">
        <f t="shared" si="30"/>
        <v>0</v>
      </c>
      <c r="AF249" s="152">
        <f t="shared" si="31"/>
        <v>0</v>
      </c>
      <c r="AG249" s="157">
        <f t="shared" si="32"/>
        <v>0</v>
      </c>
    </row>
    <row r="250" spans="1:33" x14ac:dyDescent="0.25">
      <c r="A250" s="147" t="str">
        <f>IF(ISBLANK('B1'!A250),"",'B1'!A250)</f>
        <v/>
      </c>
      <c r="B250" s="978" t="str">
        <f>IF(ISBLANK('B1'!B250),"",'B1'!B250)</f>
        <v/>
      </c>
      <c r="C250" s="975" t="str">
        <f>IF(ISBLANK('B1'!C250),"",'B1'!C250)</f>
        <v/>
      </c>
      <c r="D250" s="263" t="str">
        <f>IF(ISBLANK('B1'!Q250),"",'B1'!Q250)</f>
        <v/>
      </c>
      <c r="E250" s="201"/>
      <c r="F250" s="202"/>
      <c r="G250" s="202"/>
      <c r="H250" s="202"/>
      <c r="I250" s="202"/>
      <c r="J250" s="202"/>
      <c r="K250" s="204"/>
      <c r="L250" s="478"/>
      <c r="M250" s="205"/>
      <c r="N250" s="203"/>
      <c r="O250" s="203"/>
      <c r="P250" s="203"/>
      <c r="Q250" s="203"/>
      <c r="R250" s="204"/>
      <c r="S250" s="202"/>
      <c r="T250" s="202"/>
      <c r="U250" s="202"/>
      <c r="V250" s="202"/>
      <c r="W250" s="205"/>
      <c r="Y250" s="156">
        <f t="shared" si="25"/>
        <v>0</v>
      </c>
      <c r="Z250" s="152">
        <f t="shared" si="26"/>
        <v>0</v>
      </c>
      <c r="AA250" s="152">
        <f t="shared" si="27"/>
        <v>0</v>
      </c>
      <c r="AB250" s="900">
        <f t="shared" si="28"/>
        <v>0</v>
      </c>
      <c r="AD250" s="156">
        <f t="shared" si="29"/>
        <v>0</v>
      </c>
      <c r="AE250" s="152">
        <f t="shared" si="30"/>
        <v>0</v>
      </c>
      <c r="AF250" s="152">
        <f t="shared" si="31"/>
        <v>0</v>
      </c>
      <c r="AG250" s="157">
        <f t="shared" si="32"/>
        <v>0</v>
      </c>
    </row>
    <row r="251" spans="1:33" x14ac:dyDescent="0.25">
      <c r="A251" s="147" t="str">
        <f>IF(ISBLANK('B1'!A251),"",'B1'!A251)</f>
        <v/>
      </c>
      <c r="B251" s="978" t="str">
        <f>IF(ISBLANK('B1'!B251),"",'B1'!B251)</f>
        <v/>
      </c>
      <c r="C251" s="975" t="str">
        <f>IF(ISBLANK('B1'!C251),"",'B1'!C251)</f>
        <v/>
      </c>
      <c r="D251" s="263" t="str">
        <f>IF(ISBLANK('B1'!Q251),"",'B1'!Q251)</f>
        <v/>
      </c>
      <c r="E251" s="201"/>
      <c r="F251" s="202"/>
      <c r="G251" s="202"/>
      <c r="H251" s="202"/>
      <c r="I251" s="202"/>
      <c r="J251" s="202"/>
      <c r="K251" s="204"/>
      <c r="L251" s="478"/>
      <c r="M251" s="205"/>
      <c r="N251" s="203"/>
      <c r="O251" s="203"/>
      <c r="P251" s="203"/>
      <c r="Q251" s="203"/>
      <c r="R251" s="204"/>
      <c r="S251" s="202"/>
      <c r="T251" s="202"/>
      <c r="U251" s="202"/>
      <c r="V251" s="202"/>
      <c r="W251" s="205"/>
      <c r="Y251" s="156">
        <f t="shared" si="25"/>
        <v>0</v>
      </c>
      <c r="Z251" s="152">
        <f t="shared" si="26"/>
        <v>0</v>
      </c>
      <c r="AA251" s="152">
        <f t="shared" si="27"/>
        <v>0</v>
      </c>
      <c r="AB251" s="900">
        <f t="shared" si="28"/>
        <v>0</v>
      </c>
      <c r="AD251" s="156">
        <f t="shared" si="29"/>
        <v>0</v>
      </c>
      <c r="AE251" s="152">
        <f t="shared" si="30"/>
        <v>0</v>
      </c>
      <c r="AF251" s="152">
        <f t="shared" si="31"/>
        <v>0</v>
      </c>
      <c r="AG251" s="157">
        <f t="shared" si="32"/>
        <v>0</v>
      </c>
    </row>
    <row r="252" spans="1:33" x14ac:dyDescent="0.25">
      <c r="A252" s="147" t="str">
        <f>IF(ISBLANK('B1'!A252),"",'B1'!A252)</f>
        <v/>
      </c>
      <c r="B252" s="978" t="str">
        <f>IF(ISBLANK('B1'!B252),"",'B1'!B252)</f>
        <v/>
      </c>
      <c r="C252" s="975" t="str">
        <f>IF(ISBLANK('B1'!C252),"",'B1'!C252)</f>
        <v/>
      </c>
      <c r="D252" s="263" t="str">
        <f>IF(ISBLANK('B1'!Q252),"",'B1'!Q252)</f>
        <v/>
      </c>
      <c r="E252" s="201"/>
      <c r="F252" s="202"/>
      <c r="G252" s="202"/>
      <c r="H252" s="202"/>
      <c r="I252" s="202"/>
      <c r="J252" s="202"/>
      <c r="K252" s="204"/>
      <c r="L252" s="478"/>
      <c r="M252" s="205"/>
      <c r="N252" s="203"/>
      <c r="O252" s="203"/>
      <c r="P252" s="203"/>
      <c r="Q252" s="203"/>
      <c r="R252" s="204"/>
      <c r="S252" s="202"/>
      <c r="T252" s="202"/>
      <c r="U252" s="202"/>
      <c r="V252" s="202"/>
      <c r="W252" s="205"/>
      <c r="Y252" s="156">
        <f t="shared" si="25"/>
        <v>0</v>
      </c>
      <c r="Z252" s="152">
        <f t="shared" si="26"/>
        <v>0</v>
      </c>
      <c r="AA252" s="152">
        <f t="shared" si="27"/>
        <v>0</v>
      </c>
      <c r="AB252" s="900">
        <f t="shared" si="28"/>
        <v>0</v>
      </c>
      <c r="AD252" s="156">
        <f t="shared" si="29"/>
        <v>0</v>
      </c>
      <c r="AE252" s="152">
        <f t="shared" si="30"/>
        <v>0</v>
      </c>
      <c r="AF252" s="152">
        <f t="shared" si="31"/>
        <v>0</v>
      </c>
      <c r="AG252" s="157">
        <f t="shared" si="32"/>
        <v>0</v>
      </c>
    </row>
    <row r="253" spans="1:33" x14ac:dyDescent="0.25">
      <c r="A253" s="147" t="str">
        <f>IF(ISBLANK('B1'!A253),"",'B1'!A253)</f>
        <v/>
      </c>
      <c r="B253" s="978" t="str">
        <f>IF(ISBLANK('B1'!B253),"",'B1'!B253)</f>
        <v/>
      </c>
      <c r="C253" s="975" t="str">
        <f>IF(ISBLANK('B1'!C253),"",'B1'!C253)</f>
        <v/>
      </c>
      <c r="D253" s="263" t="str">
        <f>IF(ISBLANK('B1'!Q253),"",'B1'!Q253)</f>
        <v/>
      </c>
      <c r="E253" s="201"/>
      <c r="F253" s="202"/>
      <c r="G253" s="202"/>
      <c r="H253" s="202"/>
      <c r="I253" s="202"/>
      <c r="J253" s="202"/>
      <c r="K253" s="204"/>
      <c r="L253" s="478"/>
      <c r="M253" s="205"/>
      <c r="N253" s="203"/>
      <c r="O253" s="203"/>
      <c r="P253" s="203"/>
      <c r="Q253" s="203"/>
      <c r="R253" s="204"/>
      <c r="S253" s="202"/>
      <c r="T253" s="202"/>
      <c r="U253" s="202"/>
      <c r="V253" s="202"/>
      <c r="W253" s="205"/>
      <c r="Y253" s="156">
        <f t="shared" si="25"/>
        <v>0</v>
      </c>
      <c r="Z253" s="152">
        <f t="shared" si="26"/>
        <v>0</v>
      </c>
      <c r="AA253" s="152">
        <f t="shared" si="27"/>
        <v>0</v>
      </c>
      <c r="AB253" s="900">
        <f t="shared" si="28"/>
        <v>0</v>
      </c>
      <c r="AD253" s="156">
        <f t="shared" si="29"/>
        <v>0</v>
      </c>
      <c r="AE253" s="152">
        <f t="shared" si="30"/>
        <v>0</v>
      </c>
      <c r="AF253" s="152">
        <f t="shared" si="31"/>
        <v>0</v>
      </c>
      <c r="AG253" s="157">
        <f t="shared" si="32"/>
        <v>0</v>
      </c>
    </row>
    <row r="254" spans="1:33" x14ac:dyDescent="0.25">
      <c r="A254" s="147" t="str">
        <f>IF(ISBLANK('B1'!A254),"",'B1'!A254)</f>
        <v/>
      </c>
      <c r="B254" s="978" t="str">
        <f>IF(ISBLANK('B1'!B254),"",'B1'!B254)</f>
        <v/>
      </c>
      <c r="C254" s="975" t="str">
        <f>IF(ISBLANK('B1'!C254),"",'B1'!C254)</f>
        <v/>
      </c>
      <c r="D254" s="263" t="str">
        <f>IF(ISBLANK('B1'!Q254),"",'B1'!Q254)</f>
        <v/>
      </c>
      <c r="E254" s="201"/>
      <c r="F254" s="202"/>
      <c r="G254" s="202"/>
      <c r="H254" s="202"/>
      <c r="I254" s="202"/>
      <c r="J254" s="202"/>
      <c r="K254" s="204"/>
      <c r="L254" s="478"/>
      <c r="M254" s="205"/>
      <c r="N254" s="203"/>
      <c r="O254" s="203"/>
      <c r="P254" s="203"/>
      <c r="Q254" s="203"/>
      <c r="R254" s="204"/>
      <c r="S254" s="202"/>
      <c r="T254" s="202"/>
      <c r="U254" s="202"/>
      <c r="V254" s="202"/>
      <c r="W254" s="205"/>
      <c r="Y254" s="156">
        <f t="shared" si="25"/>
        <v>0</v>
      </c>
      <c r="Z254" s="152">
        <f t="shared" si="26"/>
        <v>0</v>
      </c>
      <c r="AA254" s="152">
        <f t="shared" si="27"/>
        <v>0</v>
      </c>
      <c r="AB254" s="900">
        <f t="shared" si="28"/>
        <v>0</v>
      </c>
      <c r="AD254" s="156">
        <f t="shared" si="29"/>
        <v>0</v>
      </c>
      <c r="AE254" s="152">
        <f t="shared" si="30"/>
        <v>0</v>
      </c>
      <c r="AF254" s="152">
        <f t="shared" si="31"/>
        <v>0</v>
      </c>
      <c r="AG254" s="157">
        <f t="shared" si="32"/>
        <v>0</v>
      </c>
    </row>
    <row r="255" spans="1:33" x14ac:dyDescent="0.25">
      <c r="A255" s="147" t="str">
        <f>IF(ISBLANK('B1'!A255),"",'B1'!A255)</f>
        <v/>
      </c>
      <c r="B255" s="978" t="str">
        <f>IF(ISBLANK('B1'!B255),"",'B1'!B255)</f>
        <v/>
      </c>
      <c r="C255" s="975" t="str">
        <f>IF(ISBLANK('B1'!C255),"",'B1'!C255)</f>
        <v/>
      </c>
      <c r="D255" s="263" t="str">
        <f>IF(ISBLANK('B1'!Q255),"",'B1'!Q255)</f>
        <v/>
      </c>
      <c r="E255" s="201"/>
      <c r="F255" s="202"/>
      <c r="G255" s="202"/>
      <c r="H255" s="202"/>
      <c r="I255" s="202"/>
      <c r="J255" s="202"/>
      <c r="K255" s="204"/>
      <c r="L255" s="478"/>
      <c r="M255" s="205"/>
      <c r="N255" s="203"/>
      <c r="O255" s="203"/>
      <c r="P255" s="203"/>
      <c r="Q255" s="203"/>
      <c r="R255" s="204"/>
      <c r="S255" s="202"/>
      <c r="T255" s="202"/>
      <c r="U255" s="202"/>
      <c r="V255" s="202"/>
      <c r="W255" s="205"/>
      <c r="Y255" s="156">
        <f t="shared" si="25"/>
        <v>0</v>
      </c>
      <c r="Z255" s="152">
        <f t="shared" si="26"/>
        <v>0</v>
      </c>
      <c r="AA255" s="152">
        <f t="shared" si="27"/>
        <v>0</v>
      </c>
      <c r="AB255" s="900">
        <f t="shared" si="28"/>
        <v>0</v>
      </c>
      <c r="AD255" s="156">
        <f t="shared" si="29"/>
        <v>0</v>
      </c>
      <c r="AE255" s="152">
        <f t="shared" si="30"/>
        <v>0</v>
      </c>
      <c r="AF255" s="152">
        <f t="shared" si="31"/>
        <v>0</v>
      </c>
      <c r="AG255" s="157">
        <f t="shared" si="32"/>
        <v>0</v>
      </c>
    </row>
    <row r="256" spans="1:33" x14ac:dyDescent="0.25">
      <c r="A256" s="147" t="str">
        <f>IF(ISBLANK('B1'!A256),"",'B1'!A256)</f>
        <v/>
      </c>
      <c r="B256" s="978" t="str">
        <f>IF(ISBLANK('B1'!B256),"",'B1'!B256)</f>
        <v/>
      </c>
      <c r="C256" s="975" t="str">
        <f>IF(ISBLANK('B1'!C256),"",'B1'!C256)</f>
        <v/>
      </c>
      <c r="D256" s="263" t="str">
        <f>IF(ISBLANK('B1'!Q256),"",'B1'!Q256)</f>
        <v/>
      </c>
      <c r="E256" s="201"/>
      <c r="F256" s="202"/>
      <c r="G256" s="202"/>
      <c r="H256" s="202"/>
      <c r="I256" s="202"/>
      <c r="J256" s="202"/>
      <c r="K256" s="204"/>
      <c r="L256" s="478"/>
      <c r="M256" s="205"/>
      <c r="N256" s="203"/>
      <c r="O256" s="203"/>
      <c r="P256" s="203"/>
      <c r="Q256" s="203"/>
      <c r="R256" s="204"/>
      <c r="S256" s="202"/>
      <c r="T256" s="202"/>
      <c r="U256" s="202"/>
      <c r="V256" s="202"/>
      <c r="W256" s="205"/>
      <c r="Y256" s="156">
        <f t="shared" si="25"/>
        <v>0</v>
      </c>
      <c r="Z256" s="152">
        <f t="shared" si="26"/>
        <v>0</v>
      </c>
      <c r="AA256" s="152">
        <f t="shared" si="27"/>
        <v>0</v>
      </c>
      <c r="AB256" s="900">
        <f t="shared" si="28"/>
        <v>0</v>
      </c>
      <c r="AD256" s="156">
        <f t="shared" si="29"/>
        <v>0</v>
      </c>
      <c r="AE256" s="152">
        <f t="shared" si="30"/>
        <v>0</v>
      </c>
      <c r="AF256" s="152">
        <f t="shared" si="31"/>
        <v>0</v>
      </c>
      <c r="AG256" s="157">
        <f t="shared" si="32"/>
        <v>0</v>
      </c>
    </row>
    <row r="257" spans="1:33" x14ac:dyDescent="0.25">
      <c r="A257" s="147" t="str">
        <f>IF(ISBLANK('B1'!A257),"",'B1'!A257)</f>
        <v/>
      </c>
      <c r="B257" s="978" t="str">
        <f>IF(ISBLANK('B1'!B257),"",'B1'!B257)</f>
        <v/>
      </c>
      <c r="C257" s="975" t="str">
        <f>IF(ISBLANK('B1'!C257),"",'B1'!C257)</f>
        <v/>
      </c>
      <c r="D257" s="263" t="str">
        <f>IF(ISBLANK('B1'!Q257),"",'B1'!Q257)</f>
        <v/>
      </c>
      <c r="E257" s="201"/>
      <c r="F257" s="202"/>
      <c r="G257" s="202"/>
      <c r="H257" s="202"/>
      <c r="I257" s="202"/>
      <c r="J257" s="202"/>
      <c r="K257" s="204"/>
      <c r="L257" s="478"/>
      <c r="M257" s="205"/>
      <c r="N257" s="203"/>
      <c r="O257" s="203"/>
      <c r="P257" s="203"/>
      <c r="Q257" s="203"/>
      <c r="R257" s="204"/>
      <c r="S257" s="202"/>
      <c r="T257" s="202"/>
      <c r="U257" s="202"/>
      <c r="V257" s="202"/>
      <c r="W257" s="205"/>
      <c r="Y257" s="156">
        <f t="shared" si="25"/>
        <v>0</v>
      </c>
      <c r="Z257" s="152">
        <f t="shared" si="26"/>
        <v>0</v>
      </c>
      <c r="AA257" s="152">
        <f t="shared" si="27"/>
        <v>0</v>
      </c>
      <c r="AB257" s="900">
        <f t="shared" si="28"/>
        <v>0</v>
      </c>
      <c r="AD257" s="156">
        <f t="shared" si="29"/>
        <v>0</v>
      </c>
      <c r="AE257" s="152">
        <f t="shared" si="30"/>
        <v>0</v>
      </c>
      <c r="AF257" s="152">
        <f t="shared" si="31"/>
        <v>0</v>
      </c>
      <c r="AG257" s="157">
        <f t="shared" si="32"/>
        <v>0</v>
      </c>
    </row>
    <row r="258" spans="1:33" x14ac:dyDescent="0.25">
      <c r="A258" s="147" t="str">
        <f>IF(ISBLANK('B1'!A258),"",'B1'!A258)</f>
        <v/>
      </c>
      <c r="B258" s="978" t="str">
        <f>IF(ISBLANK('B1'!B258),"",'B1'!B258)</f>
        <v/>
      </c>
      <c r="C258" s="975" t="str">
        <f>IF(ISBLANK('B1'!C258),"",'B1'!C258)</f>
        <v/>
      </c>
      <c r="D258" s="263" t="str">
        <f>IF(ISBLANK('B1'!Q258),"",'B1'!Q258)</f>
        <v/>
      </c>
      <c r="E258" s="201"/>
      <c r="F258" s="202"/>
      <c r="G258" s="202"/>
      <c r="H258" s="202"/>
      <c r="I258" s="202"/>
      <c r="J258" s="202"/>
      <c r="K258" s="204"/>
      <c r="L258" s="478"/>
      <c r="M258" s="205"/>
      <c r="N258" s="203"/>
      <c r="O258" s="203"/>
      <c r="P258" s="203"/>
      <c r="Q258" s="203"/>
      <c r="R258" s="204"/>
      <c r="S258" s="202"/>
      <c r="T258" s="202"/>
      <c r="U258" s="202"/>
      <c r="V258" s="202"/>
      <c r="W258" s="205"/>
      <c r="Y258" s="156">
        <f t="shared" si="25"/>
        <v>0</v>
      </c>
      <c r="Z258" s="152">
        <f t="shared" si="26"/>
        <v>0</v>
      </c>
      <c r="AA258" s="152">
        <f t="shared" si="27"/>
        <v>0</v>
      </c>
      <c r="AB258" s="900">
        <f t="shared" si="28"/>
        <v>0</v>
      </c>
      <c r="AD258" s="156">
        <f t="shared" si="29"/>
        <v>0</v>
      </c>
      <c r="AE258" s="152">
        <f t="shared" si="30"/>
        <v>0</v>
      </c>
      <c r="AF258" s="152">
        <f t="shared" si="31"/>
        <v>0</v>
      </c>
      <c r="AG258" s="157">
        <f t="shared" si="32"/>
        <v>0</v>
      </c>
    </row>
    <row r="259" spans="1:33" x14ac:dyDescent="0.25">
      <c r="A259" s="147" t="str">
        <f>IF(ISBLANK('B1'!A259),"",'B1'!A259)</f>
        <v/>
      </c>
      <c r="B259" s="978" t="str">
        <f>IF(ISBLANK('B1'!B259),"",'B1'!B259)</f>
        <v/>
      </c>
      <c r="C259" s="975" t="str">
        <f>IF(ISBLANK('B1'!C259),"",'B1'!C259)</f>
        <v/>
      </c>
      <c r="D259" s="263" t="str">
        <f>IF(ISBLANK('B1'!Q259),"",'B1'!Q259)</f>
        <v/>
      </c>
      <c r="E259" s="201"/>
      <c r="F259" s="202"/>
      <c r="G259" s="202"/>
      <c r="H259" s="202"/>
      <c r="I259" s="202"/>
      <c r="J259" s="202"/>
      <c r="K259" s="204"/>
      <c r="L259" s="478"/>
      <c r="M259" s="205"/>
      <c r="N259" s="203"/>
      <c r="O259" s="203"/>
      <c r="P259" s="203"/>
      <c r="Q259" s="203"/>
      <c r="R259" s="204"/>
      <c r="S259" s="202"/>
      <c r="T259" s="202"/>
      <c r="U259" s="202"/>
      <c r="V259" s="202"/>
      <c r="W259" s="205"/>
      <c r="Y259" s="156">
        <f t="shared" si="25"/>
        <v>0</v>
      </c>
      <c r="Z259" s="152">
        <f t="shared" si="26"/>
        <v>0</v>
      </c>
      <c r="AA259" s="152">
        <f t="shared" si="27"/>
        <v>0</v>
      </c>
      <c r="AB259" s="900">
        <f t="shared" si="28"/>
        <v>0</v>
      </c>
      <c r="AD259" s="156">
        <f t="shared" si="29"/>
        <v>0</v>
      </c>
      <c r="AE259" s="152">
        <f t="shared" si="30"/>
        <v>0</v>
      </c>
      <c r="AF259" s="152">
        <f t="shared" si="31"/>
        <v>0</v>
      </c>
      <c r="AG259" s="157">
        <f t="shared" si="32"/>
        <v>0</v>
      </c>
    </row>
    <row r="260" spans="1:33" x14ac:dyDescent="0.25">
      <c r="A260" s="147" t="str">
        <f>IF(ISBLANK('B1'!A260),"",'B1'!A260)</f>
        <v/>
      </c>
      <c r="B260" s="978" t="str">
        <f>IF(ISBLANK('B1'!B260),"",'B1'!B260)</f>
        <v/>
      </c>
      <c r="C260" s="975" t="str">
        <f>IF(ISBLANK('B1'!C260),"",'B1'!C260)</f>
        <v/>
      </c>
      <c r="D260" s="263" t="str">
        <f>IF(ISBLANK('B1'!Q260),"",'B1'!Q260)</f>
        <v/>
      </c>
      <c r="E260" s="201"/>
      <c r="F260" s="202"/>
      <c r="G260" s="202"/>
      <c r="H260" s="202"/>
      <c r="I260" s="202"/>
      <c r="J260" s="202"/>
      <c r="K260" s="204"/>
      <c r="L260" s="478"/>
      <c r="M260" s="205"/>
      <c r="N260" s="203"/>
      <c r="O260" s="203"/>
      <c r="P260" s="203"/>
      <c r="Q260" s="203"/>
      <c r="R260" s="204"/>
      <c r="S260" s="202"/>
      <c r="T260" s="202"/>
      <c r="U260" s="202"/>
      <c r="V260" s="202"/>
      <c r="W260" s="205"/>
      <c r="Y260" s="156">
        <f t="shared" si="25"/>
        <v>0</v>
      </c>
      <c r="Z260" s="152">
        <f t="shared" si="26"/>
        <v>0</v>
      </c>
      <c r="AA260" s="152">
        <f t="shared" si="27"/>
        <v>0</v>
      </c>
      <c r="AB260" s="900">
        <f t="shared" si="28"/>
        <v>0</v>
      </c>
      <c r="AD260" s="156">
        <f t="shared" si="29"/>
        <v>0</v>
      </c>
      <c r="AE260" s="152">
        <f t="shared" si="30"/>
        <v>0</v>
      </c>
      <c r="AF260" s="152">
        <f t="shared" si="31"/>
        <v>0</v>
      </c>
      <c r="AG260" s="157">
        <f t="shared" si="32"/>
        <v>0</v>
      </c>
    </row>
    <row r="261" spans="1:33" x14ac:dyDescent="0.25">
      <c r="A261" s="147" t="str">
        <f>IF(ISBLANK('B1'!A261),"",'B1'!A261)</f>
        <v/>
      </c>
      <c r="B261" s="978" t="str">
        <f>IF(ISBLANK('B1'!B261),"",'B1'!B261)</f>
        <v/>
      </c>
      <c r="C261" s="975" t="str">
        <f>IF(ISBLANK('B1'!C261),"",'B1'!C261)</f>
        <v/>
      </c>
      <c r="D261" s="263" t="str">
        <f>IF(ISBLANK('B1'!Q261),"",'B1'!Q261)</f>
        <v/>
      </c>
      <c r="E261" s="201"/>
      <c r="F261" s="202"/>
      <c r="G261" s="202"/>
      <c r="H261" s="202"/>
      <c r="I261" s="202"/>
      <c r="J261" s="202"/>
      <c r="K261" s="204"/>
      <c r="L261" s="478"/>
      <c r="M261" s="205"/>
      <c r="N261" s="203"/>
      <c r="O261" s="203"/>
      <c r="P261" s="203"/>
      <c r="Q261" s="203"/>
      <c r="R261" s="204"/>
      <c r="S261" s="202"/>
      <c r="T261" s="202"/>
      <c r="U261" s="202"/>
      <c r="V261" s="202"/>
      <c r="W261" s="205"/>
      <c r="Y261" s="156">
        <f t="shared" si="25"/>
        <v>0</v>
      </c>
      <c r="Z261" s="152">
        <f t="shared" si="26"/>
        <v>0</v>
      </c>
      <c r="AA261" s="152">
        <f t="shared" si="27"/>
        <v>0</v>
      </c>
      <c r="AB261" s="900">
        <f t="shared" si="28"/>
        <v>0</v>
      </c>
      <c r="AD261" s="156">
        <f t="shared" si="29"/>
        <v>0</v>
      </c>
      <c r="AE261" s="152">
        <f t="shared" si="30"/>
        <v>0</v>
      </c>
      <c r="AF261" s="152">
        <f t="shared" si="31"/>
        <v>0</v>
      </c>
      <c r="AG261" s="157">
        <f t="shared" si="32"/>
        <v>0</v>
      </c>
    </row>
    <row r="262" spans="1:33" x14ac:dyDescent="0.25">
      <c r="A262" s="147" t="str">
        <f>IF(ISBLANK('B1'!A262),"",'B1'!A262)</f>
        <v/>
      </c>
      <c r="B262" s="978" t="str">
        <f>IF(ISBLANK('B1'!B262),"",'B1'!B262)</f>
        <v/>
      </c>
      <c r="C262" s="975" t="str">
        <f>IF(ISBLANK('B1'!C262),"",'B1'!C262)</f>
        <v/>
      </c>
      <c r="D262" s="263" t="str">
        <f>IF(ISBLANK('B1'!Q262),"",'B1'!Q262)</f>
        <v/>
      </c>
      <c r="E262" s="201"/>
      <c r="F262" s="202"/>
      <c r="G262" s="202"/>
      <c r="H262" s="202"/>
      <c r="I262" s="202"/>
      <c r="J262" s="202"/>
      <c r="K262" s="204"/>
      <c r="L262" s="478"/>
      <c r="M262" s="205"/>
      <c r="N262" s="203"/>
      <c r="O262" s="203"/>
      <c r="P262" s="203"/>
      <c r="Q262" s="203"/>
      <c r="R262" s="204"/>
      <c r="S262" s="202"/>
      <c r="T262" s="202"/>
      <c r="U262" s="202"/>
      <c r="V262" s="202"/>
      <c r="W262" s="205"/>
      <c r="Y262" s="156">
        <f t="shared" ref="Y262:Y325" si="33">SUM(E262:J262)</f>
        <v>0</v>
      </c>
      <c r="Z262" s="152">
        <f t="shared" ref="Z262:Z325" si="34">SUM(K262:M262)</f>
        <v>0</v>
      </c>
      <c r="AA262" s="152">
        <f t="shared" ref="AA262:AA325" si="35">SUM(N262:Q262)</f>
        <v>0</v>
      </c>
      <c r="AB262" s="900">
        <f t="shared" ref="AB262:AB325" si="36">SUM(R262:W262)</f>
        <v>0</v>
      </c>
      <c r="AD262" s="156">
        <f t="shared" ref="AD262:AD325" si="37">IF(D262="",Y262,D262-Y262)</f>
        <v>0</v>
      </c>
      <c r="AE262" s="152">
        <f t="shared" ref="AE262:AE325" si="38">IF(D262="",Z262,D262-Z262)</f>
        <v>0</v>
      </c>
      <c r="AF262" s="152">
        <f t="shared" ref="AF262:AF325" si="39">IF(D262="",AA262,D262-AA262)</f>
        <v>0</v>
      </c>
      <c r="AG262" s="157">
        <f t="shared" ref="AG262:AG325" si="40">IF(D262="",AB262,D262-AB262)</f>
        <v>0</v>
      </c>
    </row>
    <row r="263" spans="1:33" x14ac:dyDescent="0.25">
      <c r="A263" s="147" t="str">
        <f>IF(ISBLANK('B1'!A263),"",'B1'!A263)</f>
        <v/>
      </c>
      <c r="B263" s="978" t="str">
        <f>IF(ISBLANK('B1'!B263),"",'B1'!B263)</f>
        <v/>
      </c>
      <c r="C263" s="975" t="str">
        <f>IF(ISBLANK('B1'!C263),"",'B1'!C263)</f>
        <v/>
      </c>
      <c r="D263" s="263" t="str">
        <f>IF(ISBLANK('B1'!Q263),"",'B1'!Q263)</f>
        <v/>
      </c>
      <c r="E263" s="201"/>
      <c r="F263" s="202"/>
      <c r="G263" s="202"/>
      <c r="H263" s="202"/>
      <c r="I263" s="202"/>
      <c r="J263" s="202"/>
      <c r="K263" s="204"/>
      <c r="L263" s="478"/>
      <c r="M263" s="205"/>
      <c r="N263" s="203"/>
      <c r="O263" s="203"/>
      <c r="P263" s="203"/>
      <c r="Q263" s="203"/>
      <c r="R263" s="204"/>
      <c r="S263" s="202"/>
      <c r="T263" s="202"/>
      <c r="U263" s="202"/>
      <c r="V263" s="202"/>
      <c r="W263" s="205"/>
      <c r="Y263" s="156">
        <f t="shared" si="33"/>
        <v>0</v>
      </c>
      <c r="Z263" s="152">
        <f t="shared" si="34"/>
        <v>0</v>
      </c>
      <c r="AA263" s="152">
        <f t="shared" si="35"/>
        <v>0</v>
      </c>
      <c r="AB263" s="900">
        <f t="shared" si="36"/>
        <v>0</v>
      </c>
      <c r="AD263" s="156">
        <f t="shared" si="37"/>
        <v>0</v>
      </c>
      <c r="AE263" s="152">
        <f t="shared" si="38"/>
        <v>0</v>
      </c>
      <c r="AF263" s="152">
        <f t="shared" si="39"/>
        <v>0</v>
      </c>
      <c r="AG263" s="157">
        <f t="shared" si="40"/>
        <v>0</v>
      </c>
    </row>
    <row r="264" spans="1:33" x14ac:dyDescent="0.25">
      <c r="A264" s="147" t="str">
        <f>IF(ISBLANK('B1'!A264),"",'B1'!A264)</f>
        <v/>
      </c>
      <c r="B264" s="978" t="str">
        <f>IF(ISBLANK('B1'!B264),"",'B1'!B264)</f>
        <v/>
      </c>
      <c r="C264" s="975" t="str">
        <f>IF(ISBLANK('B1'!C264),"",'B1'!C264)</f>
        <v/>
      </c>
      <c r="D264" s="263" t="str">
        <f>IF(ISBLANK('B1'!Q264),"",'B1'!Q264)</f>
        <v/>
      </c>
      <c r="E264" s="201"/>
      <c r="F264" s="202"/>
      <c r="G264" s="202"/>
      <c r="H264" s="202"/>
      <c r="I264" s="202"/>
      <c r="J264" s="202"/>
      <c r="K264" s="204"/>
      <c r="L264" s="478"/>
      <c r="M264" s="205"/>
      <c r="N264" s="203"/>
      <c r="O264" s="203"/>
      <c r="P264" s="203"/>
      <c r="Q264" s="203"/>
      <c r="R264" s="204"/>
      <c r="S264" s="202"/>
      <c r="T264" s="202"/>
      <c r="U264" s="202"/>
      <c r="V264" s="202"/>
      <c r="W264" s="205"/>
      <c r="Y264" s="156">
        <f t="shared" si="33"/>
        <v>0</v>
      </c>
      <c r="Z264" s="152">
        <f t="shared" si="34"/>
        <v>0</v>
      </c>
      <c r="AA264" s="152">
        <f t="shared" si="35"/>
        <v>0</v>
      </c>
      <c r="AB264" s="900">
        <f t="shared" si="36"/>
        <v>0</v>
      </c>
      <c r="AD264" s="156">
        <f t="shared" si="37"/>
        <v>0</v>
      </c>
      <c r="AE264" s="152">
        <f t="shared" si="38"/>
        <v>0</v>
      </c>
      <c r="AF264" s="152">
        <f t="shared" si="39"/>
        <v>0</v>
      </c>
      <c r="AG264" s="157">
        <f t="shared" si="40"/>
        <v>0</v>
      </c>
    </row>
    <row r="265" spans="1:33" x14ac:dyDescent="0.25">
      <c r="A265" s="147" t="str">
        <f>IF(ISBLANK('B1'!A265),"",'B1'!A265)</f>
        <v/>
      </c>
      <c r="B265" s="978" t="str">
        <f>IF(ISBLANK('B1'!B265),"",'B1'!B265)</f>
        <v/>
      </c>
      <c r="C265" s="975" t="str">
        <f>IF(ISBLANK('B1'!C265),"",'B1'!C265)</f>
        <v/>
      </c>
      <c r="D265" s="263" t="str">
        <f>IF(ISBLANK('B1'!Q265),"",'B1'!Q265)</f>
        <v/>
      </c>
      <c r="E265" s="201"/>
      <c r="F265" s="202"/>
      <c r="G265" s="202"/>
      <c r="H265" s="202"/>
      <c r="I265" s="202"/>
      <c r="J265" s="202"/>
      <c r="K265" s="204"/>
      <c r="L265" s="478"/>
      <c r="M265" s="205"/>
      <c r="N265" s="203"/>
      <c r="O265" s="203"/>
      <c r="P265" s="203"/>
      <c r="Q265" s="203"/>
      <c r="R265" s="204"/>
      <c r="S265" s="202"/>
      <c r="T265" s="202"/>
      <c r="U265" s="202"/>
      <c r="V265" s="202"/>
      <c r="W265" s="205"/>
      <c r="Y265" s="156">
        <f t="shared" si="33"/>
        <v>0</v>
      </c>
      <c r="Z265" s="152">
        <f t="shared" si="34"/>
        <v>0</v>
      </c>
      <c r="AA265" s="152">
        <f t="shared" si="35"/>
        <v>0</v>
      </c>
      <c r="AB265" s="900">
        <f t="shared" si="36"/>
        <v>0</v>
      </c>
      <c r="AD265" s="156">
        <f t="shared" si="37"/>
        <v>0</v>
      </c>
      <c r="AE265" s="152">
        <f t="shared" si="38"/>
        <v>0</v>
      </c>
      <c r="AF265" s="152">
        <f t="shared" si="39"/>
        <v>0</v>
      </c>
      <c r="AG265" s="157">
        <f t="shared" si="40"/>
        <v>0</v>
      </c>
    </row>
    <row r="266" spans="1:33" x14ac:dyDescent="0.25">
      <c r="A266" s="147" t="str">
        <f>IF(ISBLANK('B1'!A266),"",'B1'!A266)</f>
        <v/>
      </c>
      <c r="B266" s="978" t="str">
        <f>IF(ISBLANK('B1'!B266),"",'B1'!B266)</f>
        <v/>
      </c>
      <c r="C266" s="975" t="str">
        <f>IF(ISBLANK('B1'!C266),"",'B1'!C266)</f>
        <v/>
      </c>
      <c r="D266" s="263" t="str">
        <f>IF(ISBLANK('B1'!Q266),"",'B1'!Q266)</f>
        <v/>
      </c>
      <c r="E266" s="201"/>
      <c r="F266" s="202"/>
      <c r="G266" s="202"/>
      <c r="H266" s="202"/>
      <c r="I266" s="202"/>
      <c r="J266" s="202"/>
      <c r="K266" s="204"/>
      <c r="L266" s="478"/>
      <c r="M266" s="205"/>
      <c r="N266" s="203"/>
      <c r="O266" s="203"/>
      <c r="P266" s="203"/>
      <c r="Q266" s="203"/>
      <c r="R266" s="204"/>
      <c r="S266" s="202"/>
      <c r="T266" s="202"/>
      <c r="U266" s="202"/>
      <c r="V266" s="202"/>
      <c r="W266" s="205"/>
      <c r="Y266" s="156">
        <f t="shared" si="33"/>
        <v>0</v>
      </c>
      <c r="Z266" s="152">
        <f t="shared" si="34"/>
        <v>0</v>
      </c>
      <c r="AA266" s="152">
        <f t="shared" si="35"/>
        <v>0</v>
      </c>
      <c r="AB266" s="900">
        <f t="shared" si="36"/>
        <v>0</v>
      </c>
      <c r="AD266" s="156">
        <f t="shared" si="37"/>
        <v>0</v>
      </c>
      <c r="AE266" s="152">
        <f t="shared" si="38"/>
        <v>0</v>
      </c>
      <c r="AF266" s="152">
        <f t="shared" si="39"/>
        <v>0</v>
      </c>
      <c r="AG266" s="157">
        <f t="shared" si="40"/>
        <v>0</v>
      </c>
    </row>
    <row r="267" spans="1:33" x14ac:dyDescent="0.25">
      <c r="A267" s="147" t="str">
        <f>IF(ISBLANK('B1'!A267),"",'B1'!A267)</f>
        <v/>
      </c>
      <c r="B267" s="978" t="str">
        <f>IF(ISBLANK('B1'!B267),"",'B1'!B267)</f>
        <v/>
      </c>
      <c r="C267" s="975" t="str">
        <f>IF(ISBLANK('B1'!C267),"",'B1'!C267)</f>
        <v/>
      </c>
      <c r="D267" s="263" t="str">
        <f>IF(ISBLANK('B1'!Q267),"",'B1'!Q267)</f>
        <v/>
      </c>
      <c r="E267" s="201"/>
      <c r="F267" s="202"/>
      <c r="G267" s="202"/>
      <c r="H267" s="202"/>
      <c r="I267" s="202"/>
      <c r="J267" s="202"/>
      <c r="K267" s="204"/>
      <c r="L267" s="478"/>
      <c r="M267" s="205"/>
      <c r="N267" s="203"/>
      <c r="O267" s="203"/>
      <c r="P267" s="203"/>
      <c r="Q267" s="203"/>
      <c r="R267" s="204"/>
      <c r="S267" s="202"/>
      <c r="T267" s="202"/>
      <c r="U267" s="202"/>
      <c r="V267" s="202"/>
      <c r="W267" s="205"/>
      <c r="Y267" s="156">
        <f t="shared" si="33"/>
        <v>0</v>
      </c>
      <c r="Z267" s="152">
        <f t="shared" si="34"/>
        <v>0</v>
      </c>
      <c r="AA267" s="152">
        <f t="shared" si="35"/>
        <v>0</v>
      </c>
      <c r="AB267" s="900">
        <f t="shared" si="36"/>
        <v>0</v>
      </c>
      <c r="AD267" s="156">
        <f t="shared" si="37"/>
        <v>0</v>
      </c>
      <c r="AE267" s="152">
        <f t="shared" si="38"/>
        <v>0</v>
      </c>
      <c r="AF267" s="152">
        <f t="shared" si="39"/>
        <v>0</v>
      </c>
      <c r="AG267" s="157">
        <f t="shared" si="40"/>
        <v>0</v>
      </c>
    </row>
    <row r="268" spans="1:33" x14ac:dyDescent="0.25">
      <c r="A268" s="147" t="str">
        <f>IF(ISBLANK('B1'!A268),"",'B1'!A268)</f>
        <v/>
      </c>
      <c r="B268" s="978" t="str">
        <f>IF(ISBLANK('B1'!B268),"",'B1'!B268)</f>
        <v/>
      </c>
      <c r="C268" s="975" t="str">
        <f>IF(ISBLANK('B1'!C268),"",'B1'!C268)</f>
        <v/>
      </c>
      <c r="D268" s="263" t="str">
        <f>IF(ISBLANK('B1'!Q268),"",'B1'!Q268)</f>
        <v/>
      </c>
      <c r="E268" s="201"/>
      <c r="F268" s="202"/>
      <c r="G268" s="202"/>
      <c r="H268" s="202"/>
      <c r="I268" s="202"/>
      <c r="J268" s="202"/>
      <c r="K268" s="204"/>
      <c r="L268" s="478"/>
      <c r="M268" s="205"/>
      <c r="N268" s="203"/>
      <c r="O268" s="203"/>
      <c r="P268" s="203"/>
      <c r="Q268" s="203"/>
      <c r="R268" s="204"/>
      <c r="S268" s="202"/>
      <c r="T268" s="202"/>
      <c r="U268" s="202"/>
      <c r="V268" s="202"/>
      <c r="W268" s="205"/>
      <c r="Y268" s="156">
        <f t="shared" si="33"/>
        <v>0</v>
      </c>
      <c r="Z268" s="152">
        <f t="shared" si="34"/>
        <v>0</v>
      </c>
      <c r="AA268" s="152">
        <f t="shared" si="35"/>
        <v>0</v>
      </c>
      <c r="AB268" s="900">
        <f t="shared" si="36"/>
        <v>0</v>
      </c>
      <c r="AD268" s="156">
        <f t="shared" si="37"/>
        <v>0</v>
      </c>
      <c r="AE268" s="152">
        <f t="shared" si="38"/>
        <v>0</v>
      </c>
      <c r="AF268" s="152">
        <f t="shared" si="39"/>
        <v>0</v>
      </c>
      <c r="AG268" s="157">
        <f t="shared" si="40"/>
        <v>0</v>
      </c>
    </row>
    <row r="269" spans="1:33" x14ac:dyDescent="0.25">
      <c r="A269" s="147" t="str">
        <f>IF(ISBLANK('B1'!A269),"",'B1'!A269)</f>
        <v/>
      </c>
      <c r="B269" s="978" t="str">
        <f>IF(ISBLANK('B1'!B269),"",'B1'!B269)</f>
        <v/>
      </c>
      <c r="C269" s="975" t="str">
        <f>IF(ISBLANK('B1'!C269),"",'B1'!C269)</f>
        <v/>
      </c>
      <c r="D269" s="263" t="str">
        <f>IF(ISBLANK('B1'!Q269),"",'B1'!Q269)</f>
        <v/>
      </c>
      <c r="E269" s="201"/>
      <c r="F269" s="202"/>
      <c r="G269" s="202"/>
      <c r="H269" s="202"/>
      <c r="I269" s="202"/>
      <c r="J269" s="202"/>
      <c r="K269" s="204"/>
      <c r="L269" s="478"/>
      <c r="M269" s="205"/>
      <c r="N269" s="203"/>
      <c r="O269" s="203"/>
      <c r="P269" s="203"/>
      <c r="Q269" s="203"/>
      <c r="R269" s="204"/>
      <c r="S269" s="202"/>
      <c r="T269" s="202"/>
      <c r="U269" s="202"/>
      <c r="V269" s="202"/>
      <c r="W269" s="205"/>
      <c r="Y269" s="156">
        <f t="shared" si="33"/>
        <v>0</v>
      </c>
      <c r="Z269" s="152">
        <f t="shared" si="34"/>
        <v>0</v>
      </c>
      <c r="AA269" s="152">
        <f t="shared" si="35"/>
        <v>0</v>
      </c>
      <c r="AB269" s="900">
        <f t="shared" si="36"/>
        <v>0</v>
      </c>
      <c r="AD269" s="156">
        <f t="shared" si="37"/>
        <v>0</v>
      </c>
      <c r="AE269" s="152">
        <f t="shared" si="38"/>
        <v>0</v>
      </c>
      <c r="AF269" s="152">
        <f t="shared" si="39"/>
        <v>0</v>
      </c>
      <c r="AG269" s="157">
        <f t="shared" si="40"/>
        <v>0</v>
      </c>
    </row>
    <row r="270" spans="1:33" x14ac:dyDescent="0.25">
      <c r="A270" s="147" t="str">
        <f>IF(ISBLANK('B1'!A270),"",'B1'!A270)</f>
        <v/>
      </c>
      <c r="B270" s="978" t="str">
        <f>IF(ISBLANK('B1'!B270),"",'B1'!B270)</f>
        <v/>
      </c>
      <c r="C270" s="975" t="str">
        <f>IF(ISBLANK('B1'!C270),"",'B1'!C270)</f>
        <v/>
      </c>
      <c r="D270" s="263" t="str">
        <f>IF(ISBLANK('B1'!Q270),"",'B1'!Q270)</f>
        <v/>
      </c>
      <c r="E270" s="201"/>
      <c r="F270" s="202"/>
      <c r="G270" s="202"/>
      <c r="H270" s="202"/>
      <c r="I270" s="202"/>
      <c r="J270" s="202"/>
      <c r="K270" s="204"/>
      <c r="L270" s="478"/>
      <c r="M270" s="205"/>
      <c r="N270" s="203"/>
      <c r="O270" s="203"/>
      <c r="P270" s="203"/>
      <c r="Q270" s="203"/>
      <c r="R270" s="204"/>
      <c r="S270" s="202"/>
      <c r="T270" s="202"/>
      <c r="U270" s="202"/>
      <c r="V270" s="202"/>
      <c r="W270" s="205"/>
      <c r="Y270" s="156">
        <f t="shared" si="33"/>
        <v>0</v>
      </c>
      <c r="Z270" s="152">
        <f t="shared" si="34"/>
        <v>0</v>
      </c>
      <c r="AA270" s="152">
        <f t="shared" si="35"/>
        <v>0</v>
      </c>
      <c r="AB270" s="900">
        <f t="shared" si="36"/>
        <v>0</v>
      </c>
      <c r="AD270" s="156">
        <f t="shared" si="37"/>
        <v>0</v>
      </c>
      <c r="AE270" s="152">
        <f t="shared" si="38"/>
        <v>0</v>
      </c>
      <c r="AF270" s="152">
        <f t="shared" si="39"/>
        <v>0</v>
      </c>
      <c r="AG270" s="157">
        <f t="shared" si="40"/>
        <v>0</v>
      </c>
    </row>
    <row r="271" spans="1:33" x14ac:dyDescent="0.25">
      <c r="A271" s="147" t="str">
        <f>IF(ISBLANK('B1'!A271),"",'B1'!A271)</f>
        <v/>
      </c>
      <c r="B271" s="978" t="str">
        <f>IF(ISBLANK('B1'!B271),"",'B1'!B271)</f>
        <v/>
      </c>
      <c r="C271" s="975" t="str">
        <f>IF(ISBLANK('B1'!C271),"",'B1'!C271)</f>
        <v/>
      </c>
      <c r="D271" s="263" t="str">
        <f>IF(ISBLANK('B1'!Q271),"",'B1'!Q271)</f>
        <v/>
      </c>
      <c r="E271" s="201"/>
      <c r="F271" s="202"/>
      <c r="G271" s="202"/>
      <c r="H271" s="202"/>
      <c r="I271" s="202"/>
      <c r="J271" s="202"/>
      <c r="K271" s="204"/>
      <c r="L271" s="478"/>
      <c r="M271" s="205"/>
      <c r="N271" s="203"/>
      <c r="O271" s="203"/>
      <c r="P271" s="203"/>
      <c r="Q271" s="203"/>
      <c r="R271" s="204"/>
      <c r="S271" s="202"/>
      <c r="T271" s="202"/>
      <c r="U271" s="202"/>
      <c r="V271" s="202"/>
      <c r="W271" s="205"/>
      <c r="Y271" s="156">
        <f t="shared" si="33"/>
        <v>0</v>
      </c>
      <c r="Z271" s="152">
        <f t="shared" si="34"/>
        <v>0</v>
      </c>
      <c r="AA271" s="152">
        <f t="shared" si="35"/>
        <v>0</v>
      </c>
      <c r="AB271" s="900">
        <f t="shared" si="36"/>
        <v>0</v>
      </c>
      <c r="AD271" s="156">
        <f t="shared" si="37"/>
        <v>0</v>
      </c>
      <c r="AE271" s="152">
        <f t="shared" si="38"/>
        <v>0</v>
      </c>
      <c r="AF271" s="152">
        <f t="shared" si="39"/>
        <v>0</v>
      </c>
      <c r="AG271" s="157">
        <f t="shared" si="40"/>
        <v>0</v>
      </c>
    </row>
    <row r="272" spans="1:33" x14ac:dyDescent="0.25">
      <c r="A272" s="147" t="str">
        <f>IF(ISBLANK('B1'!A272),"",'B1'!A272)</f>
        <v/>
      </c>
      <c r="B272" s="978" t="str">
        <f>IF(ISBLANK('B1'!B272),"",'B1'!B272)</f>
        <v/>
      </c>
      <c r="C272" s="975" t="str">
        <f>IF(ISBLANK('B1'!C272),"",'B1'!C272)</f>
        <v/>
      </c>
      <c r="D272" s="263" t="str">
        <f>IF(ISBLANK('B1'!Q272),"",'B1'!Q272)</f>
        <v/>
      </c>
      <c r="E272" s="201"/>
      <c r="F272" s="202"/>
      <c r="G272" s="202"/>
      <c r="H272" s="202"/>
      <c r="I272" s="202"/>
      <c r="J272" s="202"/>
      <c r="K272" s="204"/>
      <c r="L272" s="478"/>
      <c r="M272" s="205"/>
      <c r="N272" s="203"/>
      <c r="O272" s="203"/>
      <c r="P272" s="203"/>
      <c r="Q272" s="203"/>
      <c r="R272" s="204"/>
      <c r="S272" s="202"/>
      <c r="T272" s="202"/>
      <c r="U272" s="202"/>
      <c r="V272" s="202"/>
      <c r="W272" s="205"/>
      <c r="Y272" s="156">
        <f t="shared" si="33"/>
        <v>0</v>
      </c>
      <c r="Z272" s="152">
        <f t="shared" si="34"/>
        <v>0</v>
      </c>
      <c r="AA272" s="152">
        <f t="shared" si="35"/>
        <v>0</v>
      </c>
      <c r="AB272" s="900">
        <f t="shared" si="36"/>
        <v>0</v>
      </c>
      <c r="AD272" s="156">
        <f t="shared" si="37"/>
        <v>0</v>
      </c>
      <c r="AE272" s="152">
        <f t="shared" si="38"/>
        <v>0</v>
      </c>
      <c r="AF272" s="152">
        <f t="shared" si="39"/>
        <v>0</v>
      </c>
      <c r="AG272" s="157">
        <f t="shared" si="40"/>
        <v>0</v>
      </c>
    </row>
    <row r="273" spans="1:33" x14ac:dyDescent="0.25">
      <c r="A273" s="147" t="str">
        <f>IF(ISBLANK('B1'!A273),"",'B1'!A273)</f>
        <v/>
      </c>
      <c r="B273" s="978" t="str">
        <f>IF(ISBLANK('B1'!B273),"",'B1'!B273)</f>
        <v/>
      </c>
      <c r="C273" s="975" t="str">
        <f>IF(ISBLANK('B1'!C273),"",'B1'!C273)</f>
        <v/>
      </c>
      <c r="D273" s="263" t="str">
        <f>IF(ISBLANK('B1'!Q273),"",'B1'!Q273)</f>
        <v/>
      </c>
      <c r="E273" s="201"/>
      <c r="F273" s="202"/>
      <c r="G273" s="202"/>
      <c r="H273" s="202"/>
      <c r="I273" s="202"/>
      <c r="J273" s="202"/>
      <c r="K273" s="204"/>
      <c r="L273" s="478"/>
      <c r="M273" s="205"/>
      <c r="N273" s="203"/>
      <c r="O273" s="203"/>
      <c r="P273" s="203"/>
      <c r="Q273" s="203"/>
      <c r="R273" s="204"/>
      <c r="S273" s="202"/>
      <c r="T273" s="202"/>
      <c r="U273" s="202"/>
      <c r="V273" s="202"/>
      <c r="W273" s="205"/>
      <c r="Y273" s="156">
        <f t="shared" si="33"/>
        <v>0</v>
      </c>
      <c r="Z273" s="152">
        <f t="shared" si="34"/>
        <v>0</v>
      </c>
      <c r="AA273" s="152">
        <f t="shared" si="35"/>
        <v>0</v>
      </c>
      <c r="AB273" s="900">
        <f t="shared" si="36"/>
        <v>0</v>
      </c>
      <c r="AD273" s="156">
        <f t="shared" si="37"/>
        <v>0</v>
      </c>
      <c r="AE273" s="152">
        <f t="shared" si="38"/>
        <v>0</v>
      </c>
      <c r="AF273" s="152">
        <f t="shared" si="39"/>
        <v>0</v>
      </c>
      <c r="AG273" s="157">
        <f t="shared" si="40"/>
        <v>0</v>
      </c>
    </row>
    <row r="274" spans="1:33" x14ac:dyDescent="0.25">
      <c r="A274" s="147" t="str">
        <f>IF(ISBLANK('B1'!A274),"",'B1'!A274)</f>
        <v/>
      </c>
      <c r="B274" s="978" t="str">
        <f>IF(ISBLANK('B1'!B274),"",'B1'!B274)</f>
        <v/>
      </c>
      <c r="C274" s="975" t="str">
        <f>IF(ISBLANK('B1'!C274),"",'B1'!C274)</f>
        <v/>
      </c>
      <c r="D274" s="263" t="str">
        <f>IF(ISBLANK('B1'!Q274),"",'B1'!Q274)</f>
        <v/>
      </c>
      <c r="E274" s="201"/>
      <c r="F274" s="202"/>
      <c r="G274" s="202"/>
      <c r="H274" s="202"/>
      <c r="I274" s="202"/>
      <c r="J274" s="202"/>
      <c r="K274" s="204"/>
      <c r="L274" s="478"/>
      <c r="M274" s="205"/>
      <c r="N274" s="203"/>
      <c r="O274" s="203"/>
      <c r="P274" s="203"/>
      <c r="Q274" s="203"/>
      <c r="R274" s="204"/>
      <c r="S274" s="202"/>
      <c r="T274" s="202"/>
      <c r="U274" s="202"/>
      <c r="V274" s="202"/>
      <c r="W274" s="205"/>
      <c r="Y274" s="156">
        <f t="shared" si="33"/>
        <v>0</v>
      </c>
      <c r="Z274" s="152">
        <f t="shared" si="34"/>
        <v>0</v>
      </c>
      <c r="AA274" s="152">
        <f t="shared" si="35"/>
        <v>0</v>
      </c>
      <c r="AB274" s="900">
        <f t="shared" si="36"/>
        <v>0</v>
      </c>
      <c r="AD274" s="156">
        <f t="shared" si="37"/>
        <v>0</v>
      </c>
      <c r="AE274" s="152">
        <f t="shared" si="38"/>
        <v>0</v>
      </c>
      <c r="AF274" s="152">
        <f t="shared" si="39"/>
        <v>0</v>
      </c>
      <c r="AG274" s="157">
        <f t="shared" si="40"/>
        <v>0</v>
      </c>
    </row>
    <row r="275" spans="1:33" x14ac:dyDescent="0.25">
      <c r="A275" s="147" t="str">
        <f>IF(ISBLANK('B1'!A275),"",'B1'!A275)</f>
        <v/>
      </c>
      <c r="B275" s="978" t="str">
        <f>IF(ISBLANK('B1'!B275),"",'B1'!B275)</f>
        <v/>
      </c>
      <c r="C275" s="975" t="str">
        <f>IF(ISBLANK('B1'!C275),"",'B1'!C275)</f>
        <v/>
      </c>
      <c r="D275" s="263" t="str">
        <f>IF(ISBLANK('B1'!Q275),"",'B1'!Q275)</f>
        <v/>
      </c>
      <c r="E275" s="201"/>
      <c r="F275" s="202"/>
      <c r="G275" s="202"/>
      <c r="H275" s="202"/>
      <c r="I275" s="202"/>
      <c r="J275" s="202"/>
      <c r="K275" s="204"/>
      <c r="L275" s="478"/>
      <c r="M275" s="205"/>
      <c r="N275" s="203"/>
      <c r="O275" s="203"/>
      <c r="P275" s="203"/>
      <c r="Q275" s="203"/>
      <c r="R275" s="204"/>
      <c r="S275" s="202"/>
      <c r="T275" s="202"/>
      <c r="U275" s="202"/>
      <c r="V275" s="202"/>
      <c r="W275" s="205"/>
      <c r="Y275" s="156">
        <f t="shared" si="33"/>
        <v>0</v>
      </c>
      <c r="Z275" s="152">
        <f t="shared" si="34"/>
        <v>0</v>
      </c>
      <c r="AA275" s="152">
        <f t="shared" si="35"/>
        <v>0</v>
      </c>
      <c r="AB275" s="900">
        <f t="shared" si="36"/>
        <v>0</v>
      </c>
      <c r="AD275" s="156">
        <f t="shared" si="37"/>
        <v>0</v>
      </c>
      <c r="AE275" s="152">
        <f t="shared" si="38"/>
        <v>0</v>
      </c>
      <c r="AF275" s="152">
        <f t="shared" si="39"/>
        <v>0</v>
      </c>
      <c r="AG275" s="157">
        <f t="shared" si="40"/>
        <v>0</v>
      </c>
    </row>
    <row r="276" spans="1:33" x14ac:dyDescent="0.25">
      <c r="A276" s="147" t="str">
        <f>IF(ISBLANK('B1'!A276),"",'B1'!A276)</f>
        <v/>
      </c>
      <c r="B276" s="978" t="str">
        <f>IF(ISBLANK('B1'!B276),"",'B1'!B276)</f>
        <v/>
      </c>
      <c r="C276" s="975" t="str">
        <f>IF(ISBLANK('B1'!C276),"",'B1'!C276)</f>
        <v/>
      </c>
      <c r="D276" s="263" t="str">
        <f>IF(ISBLANK('B1'!Q276),"",'B1'!Q276)</f>
        <v/>
      </c>
      <c r="E276" s="201"/>
      <c r="F276" s="202"/>
      <c r="G276" s="202"/>
      <c r="H276" s="202"/>
      <c r="I276" s="202"/>
      <c r="J276" s="202"/>
      <c r="K276" s="204"/>
      <c r="L276" s="478"/>
      <c r="M276" s="205"/>
      <c r="N276" s="203"/>
      <c r="O276" s="203"/>
      <c r="P276" s="203"/>
      <c r="Q276" s="203"/>
      <c r="R276" s="204"/>
      <c r="S276" s="202"/>
      <c r="T276" s="202"/>
      <c r="U276" s="202"/>
      <c r="V276" s="202"/>
      <c r="W276" s="205"/>
      <c r="Y276" s="156">
        <f t="shared" si="33"/>
        <v>0</v>
      </c>
      <c r="Z276" s="152">
        <f t="shared" si="34"/>
        <v>0</v>
      </c>
      <c r="AA276" s="152">
        <f t="shared" si="35"/>
        <v>0</v>
      </c>
      <c r="AB276" s="900">
        <f t="shared" si="36"/>
        <v>0</v>
      </c>
      <c r="AD276" s="156">
        <f t="shared" si="37"/>
        <v>0</v>
      </c>
      <c r="AE276" s="152">
        <f t="shared" si="38"/>
        <v>0</v>
      </c>
      <c r="AF276" s="152">
        <f t="shared" si="39"/>
        <v>0</v>
      </c>
      <c r="AG276" s="157">
        <f t="shared" si="40"/>
        <v>0</v>
      </c>
    </row>
    <row r="277" spans="1:33" x14ac:dyDescent="0.25">
      <c r="A277" s="147" t="str">
        <f>IF(ISBLANK('B1'!A277),"",'B1'!A277)</f>
        <v/>
      </c>
      <c r="B277" s="978" t="str">
        <f>IF(ISBLANK('B1'!B277),"",'B1'!B277)</f>
        <v/>
      </c>
      <c r="C277" s="975" t="str">
        <f>IF(ISBLANK('B1'!C277),"",'B1'!C277)</f>
        <v/>
      </c>
      <c r="D277" s="263" t="str">
        <f>IF(ISBLANK('B1'!Q277),"",'B1'!Q277)</f>
        <v/>
      </c>
      <c r="E277" s="201"/>
      <c r="F277" s="202"/>
      <c r="G277" s="202"/>
      <c r="H277" s="202"/>
      <c r="I277" s="202"/>
      <c r="J277" s="202"/>
      <c r="K277" s="204"/>
      <c r="L277" s="478"/>
      <c r="M277" s="205"/>
      <c r="N277" s="203"/>
      <c r="O277" s="203"/>
      <c r="P277" s="203"/>
      <c r="Q277" s="203"/>
      <c r="R277" s="204"/>
      <c r="S277" s="202"/>
      <c r="T277" s="202"/>
      <c r="U277" s="202"/>
      <c r="V277" s="202"/>
      <c r="W277" s="205"/>
      <c r="Y277" s="156">
        <f t="shared" si="33"/>
        <v>0</v>
      </c>
      <c r="Z277" s="152">
        <f t="shared" si="34"/>
        <v>0</v>
      </c>
      <c r="AA277" s="152">
        <f t="shared" si="35"/>
        <v>0</v>
      </c>
      <c r="AB277" s="900">
        <f t="shared" si="36"/>
        <v>0</v>
      </c>
      <c r="AD277" s="156">
        <f t="shared" si="37"/>
        <v>0</v>
      </c>
      <c r="AE277" s="152">
        <f t="shared" si="38"/>
        <v>0</v>
      </c>
      <c r="AF277" s="152">
        <f t="shared" si="39"/>
        <v>0</v>
      </c>
      <c r="AG277" s="157">
        <f t="shared" si="40"/>
        <v>0</v>
      </c>
    </row>
    <row r="278" spans="1:33" x14ac:dyDescent="0.25">
      <c r="A278" s="147" t="str">
        <f>IF(ISBLANK('B1'!A278),"",'B1'!A278)</f>
        <v/>
      </c>
      <c r="B278" s="978" t="str">
        <f>IF(ISBLANK('B1'!B278),"",'B1'!B278)</f>
        <v/>
      </c>
      <c r="C278" s="975" t="str">
        <f>IF(ISBLANK('B1'!C278),"",'B1'!C278)</f>
        <v/>
      </c>
      <c r="D278" s="263" t="str">
        <f>IF(ISBLANK('B1'!Q278),"",'B1'!Q278)</f>
        <v/>
      </c>
      <c r="E278" s="201"/>
      <c r="F278" s="202"/>
      <c r="G278" s="202"/>
      <c r="H278" s="202"/>
      <c r="I278" s="202"/>
      <c r="J278" s="202"/>
      <c r="K278" s="204"/>
      <c r="L278" s="478"/>
      <c r="M278" s="205"/>
      <c r="N278" s="203"/>
      <c r="O278" s="203"/>
      <c r="P278" s="203"/>
      <c r="Q278" s="203"/>
      <c r="R278" s="204"/>
      <c r="S278" s="202"/>
      <c r="T278" s="202"/>
      <c r="U278" s="202"/>
      <c r="V278" s="202"/>
      <c r="W278" s="205"/>
      <c r="Y278" s="156">
        <f t="shared" si="33"/>
        <v>0</v>
      </c>
      <c r="Z278" s="152">
        <f t="shared" si="34"/>
        <v>0</v>
      </c>
      <c r="AA278" s="152">
        <f t="shared" si="35"/>
        <v>0</v>
      </c>
      <c r="AB278" s="900">
        <f t="shared" si="36"/>
        <v>0</v>
      </c>
      <c r="AD278" s="156">
        <f t="shared" si="37"/>
        <v>0</v>
      </c>
      <c r="AE278" s="152">
        <f t="shared" si="38"/>
        <v>0</v>
      </c>
      <c r="AF278" s="152">
        <f t="shared" si="39"/>
        <v>0</v>
      </c>
      <c r="AG278" s="157">
        <f t="shared" si="40"/>
        <v>0</v>
      </c>
    </row>
    <row r="279" spans="1:33" x14ac:dyDescent="0.25">
      <c r="A279" s="147" t="str">
        <f>IF(ISBLANK('B1'!A279),"",'B1'!A279)</f>
        <v/>
      </c>
      <c r="B279" s="978" t="str">
        <f>IF(ISBLANK('B1'!B279),"",'B1'!B279)</f>
        <v/>
      </c>
      <c r="C279" s="975" t="str">
        <f>IF(ISBLANK('B1'!C279),"",'B1'!C279)</f>
        <v/>
      </c>
      <c r="D279" s="263" t="str">
        <f>IF(ISBLANK('B1'!Q279),"",'B1'!Q279)</f>
        <v/>
      </c>
      <c r="E279" s="201"/>
      <c r="F279" s="202"/>
      <c r="G279" s="202"/>
      <c r="H279" s="202"/>
      <c r="I279" s="202"/>
      <c r="J279" s="202"/>
      <c r="K279" s="204"/>
      <c r="L279" s="478"/>
      <c r="M279" s="205"/>
      <c r="N279" s="203"/>
      <c r="O279" s="203"/>
      <c r="P279" s="203"/>
      <c r="Q279" s="203"/>
      <c r="R279" s="204"/>
      <c r="S279" s="202"/>
      <c r="T279" s="202"/>
      <c r="U279" s="202"/>
      <c r="V279" s="202"/>
      <c r="W279" s="205"/>
      <c r="Y279" s="156">
        <f t="shared" si="33"/>
        <v>0</v>
      </c>
      <c r="Z279" s="152">
        <f t="shared" si="34"/>
        <v>0</v>
      </c>
      <c r="AA279" s="152">
        <f t="shared" si="35"/>
        <v>0</v>
      </c>
      <c r="AB279" s="900">
        <f t="shared" si="36"/>
        <v>0</v>
      </c>
      <c r="AD279" s="156">
        <f t="shared" si="37"/>
        <v>0</v>
      </c>
      <c r="AE279" s="152">
        <f t="shared" si="38"/>
        <v>0</v>
      </c>
      <c r="AF279" s="152">
        <f t="shared" si="39"/>
        <v>0</v>
      </c>
      <c r="AG279" s="157">
        <f t="shared" si="40"/>
        <v>0</v>
      </c>
    </row>
    <row r="280" spans="1:33" x14ac:dyDescent="0.25">
      <c r="A280" s="147" t="str">
        <f>IF(ISBLANK('B1'!A280),"",'B1'!A280)</f>
        <v/>
      </c>
      <c r="B280" s="978" t="str">
        <f>IF(ISBLANK('B1'!B280),"",'B1'!B280)</f>
        <v/>
      </c>
      <c r="C280" s="975" t="str">
        <f>IF(ISBLANK('B1'!C280),"",'B1'!C280)</f>
        <v/>
      </c>
      <c r="D280" s="263" t="str">
        <f>IF(ISBLANK('B1'!Q280),"",'B1'!Q280)</f>
        <v/>
      </c>
      <c r="E280" s="201"/>
      <c r="F280" s="202"/>
      <c r="G280" s="202"/>
      <c r="H280" s="202"/>
      <c r="I280" s="202"/>
      <c r="J280" s="202"/>
      <c r="K280" s="204"/>
      <c r="L280" s="478"/>
      <c r="M280" s="205"/>
      <c r="N280" s="203"/>
      <c r="O280" s="203"/>
      <c r="P280" s="203"/>
      <c r="Q280" s="203"/>
      <c r="R280" s="204"/>
      <c r="S280" s="202"/>
      <c r="T280" s="202"/>
      <c r="U280" s="202"/>
      <c r="V280" s="202"/>
      <c r="W280" s="205"/>
      <c r="Y280" s="156">
        <f t="shared" si="33"/>
        <v>0</v>
      </c>
      <c r="Z280" s="152">
        <f t="shared" si="34"/>
        <v>0</v>
      </c>
      <c r="AA280" s="152">
        <f t="shared" si="35"/>
        <v>0</v>
      </c>
      <c r="AB280" s="900">
        <f t="shared" si="36"/>
        <v>0</v>
      </c>
      <c r="AD280" s="156">
        <f t="shared" si="37"/>
        <v>0</v>
      </c>
      <c r="AE280" s="152">
        <f t="shared" si="38"/>
        <v>0</v>
      </c>
      <c r="AF280" s="152">
        <f t="shared" si="39"/>
        <v>0</v>
      </c>
      <c r="AG280" s="157">
        <f t="shared" si="40"/>
        <v>0</v>
      </c>
    </row>
    <row r="281" spans="1:33" x14ac:dyDescent="0.25">
      <c r="A281" s="147" t="str">
        <f>IF(ISBLANK('B1'!A281),"",'B1'!A281)</f>
        <v/>
      </c>
      <c r="B281" s="978" t="str">
        <f>IF(ISBLANK('B1'!B281),"",'B1'!B281)</f>
        <v/>
      </c>
      <c r="C281" s="975" t="str">
        <f>IF(ISBLANK('B1'!C281),"",'B1'!C281)</f>
        <v/>
      </c>
      <c r="D281" s="263" t="str">
        <f>IF(ISBLANK('B1'!Q281),"",'B1'!Q281)</f>
        <v/>
      </c>
      <c r="E281" s="201"/>
      <c r="F281" s="202"/>
      <c r="G281" s="202"/>
      <c r="H281" s="202"/>
      <c r="I281" s="202"/>
      <c r="J281" s="202"/>
      <c r="K281" s="204"/>
      <c r="L281" s="478"/>
      <c r="M281" s="205"/>
      <c r="N281" s="203"/>
      <c r="O281" s="203"/>
      <c r="P281" s="203"/>
      <c r="Q281" s="203"/>
      <c r="R281" s="204"/>
      <c r="S281" s="202"/>
      <c r="T281" s="202"/>
      <c r="U281" s="202"/>
      <c r="V281" s="202"/>
      <c r="W281" s="205"/>
      <c r="Y281" s="156">
        <f t="shared" si="33"/>
        <v>0</v>
      </c>
      <c r="Z281" s="152">
        <f t="shared" si="34"/>
        <v>0</v>
      </c>
      <c r="AA281" s="152">
        <f t="shared" si="35"/>
        <v>0</v>
      </c>
      <c r="AB281" s="900">
        <f t="shared" si="36"/>
        <v>0</v>
      </c>
      <c r="AD281" s="156">
        <f t="shared" si="37"/>
        <v>0</v>
      </c>
      <c r="AE281" s="152">
        <f t="shared" si="38"/>
        <v>0</v>
      </c>
      <c r="AF281" s="152">
        <f t="shared" si="39"/>
        <v>0</v>
      </c>
      <c r="AG281" s="157">
        <f t="shared" si="40"/>
        <v>0</v>
      </c>
    </row>
    <row r="282" spans="1:33" x14ac:dyDescent="0.25">
      <c r="A282" s="147" t="str">
        <f>IF(ISBLANK('B1'!A282),"",'B1'!A282)</f>
        <v/>
      </c>
      <c r="B282" s="978" t="str">
        <f>IF(ISBLANK('B1'!B282),"",'B1'!B282)</f>
        <v/>
      </c>
      <c r="C282" s="975" t="str">
        <f>IF(ISBLANK('B1'!C282),"",'B1'!C282)</f>
        <v/>
      </c>
      <c r="D282" s="263" t="str">
        <f>IF(ISBLANK('B1'!Q282),"",'B1'!Q282)</f>
        <v/>
      </c>
      <c r="E282" s="201"/>
      <c r="F282" s="202"/>
      <c r="G282" s="202"/>
      <c r="H282" s="202"/>
      <c r="I282" s="202"/>
      <c r="J282" s="202"/>
      <c r="K282" s="204"/>
      <c r="L282" s="478"/>
      <c r="M282" s="205"/>
      <c r="N282" s="203"/>
      <c r="O282" s="203"/>
      <c r="P282" s="203"/>
      <c r="Q282" s="203"/>
      <c r="R282" s="204"/>
      <c r="S282" s="202"/>
      <c r="T282" s="202"/>
      <c r="U282" s="202"/>
      <c r="V282" s="202"/>
      <c r="W282" s="205"/>
      <c r="Y282" s="156">
        <f t="shared" si="33"/>
        <v>0</v>
      </c>
      <c r="Z282" s="152">
        <f t="shared" si="34"/>
        <v>0</v>
      </c>
      <c r="AA282" s="152">
        <f t="shared" si="35"/>
        <v>0</v>
      </c>
      <c r="AB282" s="900">
        <f t="shared" si="36"/>
        <v>0</v>
      </c>
      <c r="AD282" s="156">
        <f t="shared" si="37"/>
        <v>0</v>
      </c>
      <c r="AE282" s="152">
        <f t="shared" si="38"/>
        <v>0</v>
      </c>
      <c r="AF282" s="152">
        <f t="shared" si="39"/>
        <v>0</v>
      </c>
      <c r="AG282" s="157">
        <f t="shared" si="40"/>
        <v>0</v>
      </c>
    </row>
    <row r="283" spans="1:33" x14ac:dyDescent="0.25">
      <c r="A283" s="147" t="str">
        <f>IF(ISBLANK('B1'!A283),"",'B1'!A283)</f>
        <v/>
      </c>
      <c r="B283" s="978" t="str">
        <f>IF(ISBLANK('B1'!B283),"",'B1'!B283)</f>
        <v/>
      </c>
      <c r="C283" s="975" t="str">
        <f>IF(ISBLANK('B1'!C283),"",'B1'!C283)</f>
        <v/>
      </c>
      <c r="D283" s="263" t="str">
        <f>IF(ISBLANK('B1'!Q283),"",'B1'!Q283)</f>
        <v/>
      </c>
      <c r="E283" s="201"/>
      <c r="F283" s="202"/>
      <c r="G283" s="202"/>
      <c r="H283" s="202"/>
      <c r="I283" s="202"/>
      <c r="J283" s="202"/>
      <c r="K283" s="204"/>
      <c r="L283" s="478"/>
      <c r="M283" s="205"/>
      <c r="N283" s="203"/>
      <c r="O283" s="203"/>
      <c r="P283" s="203"/>
      <c r="Q283" s="203"/>
      <c r="R283" s="204"/>
      <c r="S283" s="202"/>
      <c r="T283" s="202"/>
      <c r="U283" s="202"/>
      <c r="V283" s="202"/>
      <c r="W283" s="205"/>
      <c r="Y283" s="156">
        <f t="shared" si="33"/>
        <v>0</v>
      </c>
      <c r="Z283" s="152">
        <f t="shared" si="34"/>
        <v>0</v>
      </c>
      <c r="AA283" s="152">
        <f t="shared" si="35"/>
        <v>0</v>
      </c>
      <c r="AB283" s="900">
        <f t="shared" si="36"/>
        <v>0</v>
      </c>
      <c r="AD283" s="156">
        <f t="shared" si="37"/>
        <v>0</v>
      </c>
      <c r="AE283" s="152">
        <f t="shared" si="38"/>
        <v>0</v>
      </c>
      <c r="AF283" s="152">
        <f t="shared" si="39"/>
        <v>0</v>
      </c>
      <c r="AG283" s="157">
        <f t="shared" si="40"/>
        <v>0</v>
      </c>
    </row>
    <row r="284" spans="1:33" x14ac:dyDescent="0.25">
      <c r="A284" s="147" t="str">
        <f>IF(ISBLANK('B1'!A284),"",'B1'!A284)</f>
        <v/>
      </c>
      <c r="B284" s="978" t="str">
        <f>IF(ISBLANK('B1'!B284),"",'B1'!B284)</f>
        <v/>
      </c>
      <c r="C284" s="975" t="str">
        <f>IF(ISBLANK('B1'!C284),"",'B1'!C284)</f>
        <v/>
      </c>
      <c r="D284" s="263" t="str">
        <f>IF(ISBLANK('B1'!Q284),"",'B1'!Q284)</f>
        <v/>
      </c>
      <c r="E284" s="201"/>
      <c r="F284" s="202"/>
      <c r="G284" s="202"/>
      <c r="H284" s="202"/>
      <c r="I284" s="202"/>
      <c r="J284" s="202"/>
      <c r="K284" s="204"/>
      <c r="L284" s="478"/>
      <c r="M284" s="205"/>
      <c r="N284" s="203"/>
      <c r="O284" s="203"/>
      <c r="P284" s="203"/>
      <c r="Q284" s="203"/>
      <c r="R284" s="204"/>
      <c r="S284" s="202"/>
      <c r="T284" s="202"/>
      <c r="U284" s="202"/>
      <c r="V284" s="202"/>
      <c r="W284" s="205"/>
      <c r="Y284" s="156">
        <f t="shared" si="33"/>
        <v>0</v>
      </c>
      <c r="Z284" s="152">
        <f t="shared" si="34"/>
        <v>0</v>
      </c>
      <c r="AA284" s="152">
        <f t="shared" si="35"/>
        <v>0</v>
      </c>
      <c r="AB284" s="900">
        <f t="shared" si="36"/>
        <v>0</v>
      </c>
      <c r="AD284" s="156">
        <f t="shared" si="37"/>
        <v>0</v>
      </c>
      <c r="AE284" s="152">
        <f t="shared" si="38"/>
        <v>0</v>
      </c>
      <c r="AF284" s="152">
        <f t="shared" si="39"/>
        <v>0</v>
      </c>
      <c r="AG284" s="157">
        <f t="shared" si="40"/>
        <v>0</v>
      </c>
    </row>
    <row r="285" spans="1:33" x14ac:dyDescent="0.25">
      <c r="A285" s="147" t="str">
        <f>IF(ISBLANK('B1'!A285),"",'B1'!A285)</f>
        <v/>
      </c>
      <c r="B285" s="978" t="str">
        <f>IF(ISBLANK('B1'!B285),"",'B1'!B285)</f>
        <v/>
      </c>
      <c r="C285" s="975" t="str">
        <f>IF(ISBLANK('B1'!C285),"",'B1'!C285)</f>
        <v/>
      </c>
      <c r="D285" s="263" t="str">
        <f>IF(ISBLANK('B1'!Q285),"",'B1'!Q285)</f>
        <v/>
      </c>
      <c r="E285" s="201"/>
      <c r="F285" s="202"/>
      <c r="G285" s="202"/>
      <c r="H285" s="202"/>
      <c r="I285" s="202"/>
      <c r="J285" s="202"/>
      <c r="K285" s="204"/>
      <c r="L285" s="478"/>
      <c r="M285" s="205"/>
      <c r="N285" s="203"/>
      <c r="O285" s="203"/>
      <c r="P285" s="203"/>
      <c r="Q285" s="203"/>
      <c r="R285" s="204"/>
      <c r="S285" s="202"/>
      <c r="T285" s="202"/>
      <c r="U285" s="202"/>
      <c r="V285" s="202"/>
      <c r="W285" s="205"/>
      <c r="Y285" s="156">
        <f t="shared" si="33"/>
        <v>0</v>
      </c>
      <c r="Z285" s="152">
        <f t="shared" si="34"/>
        <v>0</v>
      </c>
      <c r="AA285" s="152">
        <f t="shared" si="35"/>
        <v>0</v>
      </c>
      <c r="AB285" s="900">
        <f t="shared" si="36"/>
        <v>0</v>
      </c>
      <c r="AD285" s="156">
        <f t="shared" si="37"/>
        <v>0</v>
      </c>
      <c r="AE285" s="152">
        <f t="shared" si="38"/>
        <v>0</v>
      </c>
      <c r="AF285" s="152">
        <f t="shared" si="39"/>
        <v>0</v>
      </c>
      <c r="AG285" s="157">
        <f t="shared" si="40"/>
        <v>0</v>
      </c>
    </row>
    <row r="286" spans="1:33" x14ac:dyDescent="0.25">
      <c r="A286" s="147" t="str">
        <f>IF(ISBLANK('B1'!A286),"",'B1'!A286)</f>
        <v/>
      </c>
      <c r="B286" s="978" t="str">
        <f>IF(ISBLANK('B1'!B286),"",'B1'!B286)</f>
        <v/>
      </c>
      <c r="C286" s="975" t="str">
        <f>IF(ISBLANK('B1'!C286),"",'B1'!C286)</f>
        <v/>
      </c>
      <c r="D286" s="263" t="str">
        <f>IF(ISBLANK('B1'!Q286),"",'B1'!Q286)</f>
        <v/>
      </c>
      <c r="E286" s="201"/>
      <c r="F286" s="202"/>
      <c r="G286" s="202"/>
      <c r="H286" s="202"/>
      <c r="I286" s="202"/>
      <c r="J286" s="202"/>
      <c r="K286" s="204"/>
      <c r="L286" s="478"/>
      <c r="M286" s="205"/>
      <c r="N286" s="203"/>
      <c r="O286" s="203"/>
      <c r="P286" s="203"/>
      <c r="Q286" s="203"/>
      <c r="R286" s="204"/>
      <c r="S286" s="202"/>
      <c r="T286" s="202"/>
      <c r="U286" s="202"/>
      <c r="V286" s="202"/>
      <c r="W286" s="205"/>
      <c r="Y286" s="156">
        <f t="shared" si="33"/>
        <v>0</v>
      </c>
      <c r="Z286" s="152">
        <f t="shared" si="34"/>
        <v>0</v>
      </c>
      <c r="AA286" s="152">
        <f t="shared" si="35"/>
        <v>0</v>
      </c>
      <c r="AB286" s="900">
        <f t="shared" si="36"/>
        <v>0</v>
      </c>
      <c r="AD286" s="156">
        <f t="shared" si="37"/>
        <v>0</v>
      </c>
      <c r="AE286" s="152">
        <f t="shared" si="38"/>
        <v>0</v>
      </c>
      <c r="AF286" s="152">
        <f t="shared" si="39"/>
        <v>0</v>
      </c>
      <c r="AG286" s="157">
        <f t="shared" si="40"/>
        <v>0</v>
      </c>
    </row>
    <row r="287" spans="1:33" x14ac:dyDescent="0.25">
      <c r="A287" s="147" t="str">
        <f>IF(ISBLANK('B1'!A287),"",'B1'!A287)</f>
        <v/>
      </c>
      <c r="B287" s="978" t="str">
        <f>IF(ISBLANK('B1'!B287),"",'B1'!B287)</f>
        <v/>
      </c>
      <c r="C287" s="975" t="str">
        <f>IF(ISBLANK('B1'!C287),"",'B1'!C287)</f>
        <v/>
      </c>
      <c r="D287" s="263" t="str">
        <f>IF(ISBLANK('B1'!Q287),"",'B1'!Q287)</f>
        <v/>
      </c>
      <c r="E287" s="201"/>
      <c r="F287" s="202"/>
      <c r="G287" s="202"/>
      <c r="H287" s="202"/>
      <c r="I287" s="202"/>
      <c r="J287" s="202"/>
      <c r="K287" s="204"/>
      <c r="L287" s="478"/>
      <c r="M287" s="205"/>
      <c r="N287" s="203"/>
      <c r="O287" s="203"/>
      <c r="P287" s="203"/>
      <c r="Q287" s="203"/>
      <c r="R287" s="204"/>
      <c r="S287" s="202"/>
      <c r="T287" s="202"/>
      <c r="U287" s="202"/>
      <c r="V287" s="202"/>
      <c r="W287" s="205"/>
      <c r="Y287" s="156">
        <f t="shared" si="33"/>
        <v>0</v>
      </c>
      <c r="Z287" s="152">
        <f t="shared" si="34"/>
        <v>0</v>
      </c>
      <c r="AA287" s="152">
        <f t="shared" si="35"/>
        <v>0</v>
      </c>
      <c r="AB287" s="900">
        <f t="shared" si="36"/>
        <v>0</v>
      </c>
      <c r="AD287" s="156">
        <f t="shared" si="37"/>
        <v>0</v>
      </c>
      <c r="AE287" s="152">
        <f t="shared" si="38"/>
        <v>0</v>
      </c>
      <c r="AF287" s="152">
        <f t="shared" si="39"/>
        <v>0</v>
      </c>
      <c r="AG287" s="157">
        <f t="shared" si="40"/>
        <v>0</v>
      </c>
    </row>
    <row r="288" spans="1:33" x14ac:dyDescent="0.25">
      <c r="A288" s="147" t="str">
        <f>IF(ISBLANK('B1'!A288),"",'B1'!A288)</f>
        <v/>
      </c>
      <c r="B288" s="978" t="str">
        <f>IF(ISBLANK('B1'!B288),"",'B1'!B288)</f>
        <v/>
      </c>
      <c r="C288" s="975" t="str">
        <f>IF(ISBLANK('B1'!C288),"",'B1'!C288)</f>
        <v/>
      </c>
      <c r="D288" s="263" t="str">
        <f>IF(ISBLANK('B1'!Q288),"",'B1'!Q288)</f>
        <v/>
      </c>
      <c r="E288" s="201"/>
      <c r="F288" s="202"/>
      <c r="G288" s="202"/>
      <c r="H288" s="202"/>
      <c r="I288" s="202"/>
      <c r="J288" s="202"/>
      <c r="K288" s="204"/>
      <c r="L288" s="478"/>
      <c r="M288" s="205"/>
      <c r="N288" s="203"/>
      <c r="O288" s="203"/>
      <c r="P288" s="203"/>
      <c r="Q288" s="203"/>
      <c r="R288" s="204"/>
      <c r="S288" s="202"/>
      <c r="T288" s="202"/>
      <c r="U288" s="202"/>
      <c r="V288" s="202"/>
      <c r="W288" s="205"/>
      <c r="Y288" s="156">
        <f t="shared" si="33"/>
        <v>0</v>
      </c>
      <c r="Z288" s="152">
        <f t="shared" si="34"/>
        <v>0</v>
      </c>
      <c r="AA288" s="152">
        <f t="shared" si="35"/>
        <v>0</v>
      </c>
      <c r="AB288" s="900">
        <f t="shared" si="36"/>
        <v>0</v>
      </c>
      <c r="AD288" s="156">
        <f t="shared" si="37"/>
        <v>0</v>
      </c>
      <c r="AE288" s="152">
        <f t="shared" si="38"/>
        <v>0</v>
      </c>
      <c r="AF288" s="152">
        <f t="shared" si="39"/>
        <v>0</v>
      </c>
      <c r="AG288" s="157">
        <f t="shared" si="40"/>
        <v>0</v>
      </c>
    </row>
    <row r="289" spans="1:33" x14ac:dyDescent="0.25">
      <c r="A289" s="147" t="str">
        <f>IF(ISBLANK('B1'!A289),"",'B1'!A289)</f>
        <v/>
      </c>
      <c r="B289" s="978" t="str">
        <f>IF(ISBLANK('B1'!B289),"",'B1'!B289)</f>
        <v/>
      </c>
      <c r="C289" s="975" t="str">
        <f>IF(ISBLANK('B1'!C289),"",'B1'!C289)</f>
        <v/>
      </c>
      <c r="D289" s="263" t="str">
        <f>IF(ISBLANK('B1'!Q289),"",'B1'!Q289)</f>
        <v/>
      </c>
      <c r="E289" s="201"/>
      <c r="F289" s="202"/>
      <c r="G289" s="202"/>
      <c r="H289" s="202"/>
      <c r="I289" s="202"/>
      <c r="J289" s="202"/>
      <c r="K289" s="204"/>
      <c r="L289" s="478"/>
      <c r="M289" s="205"/>
      <c r="N289" s="203"/>
      <c r="O289" s="203"/>
      <c r="P289" s="203"/>
      <c r="Q289" s="203"/>
      <c r="R289" s="204"/>
      <c r="S289" s="202"/>
      <c r="T289" s="202"/>
      <c r="U289" s="202"/>
      <c r="V289" s="202"/>
      <c r="W289" s="205"/>
      <c r="Y289" s="156">
        <f t="shared" si="33"/>
        <v>0</v>
      </c>
      <c r="Z289" s="152">
        <f t="shared" si="34"/>
        <v>0</v>
      </c>
      <c r="AA289" s="152">
        <f t="shared" si="35"/>
        <v>0</v>
      </c>
      <c r="AB289" s="900">
        <f t="shared" si="36"/>
        <v>0</v>
      </c>
      <c r="AD289" s="156">
        <f t="shared" si="37"/>
        <v>0</v>
      </c>
      <c r="AE289" s="152">
        <f t="shared" si="38"/>
        <v>0</v>
      </c>
      <c r="AF289" s="152">
        <f t="shared" si="39"/>
        <v>0</v>
      </c>
      <c r="AG289" s="157">
        <f t="shared" si="40"/>
        <v>0</v>
      </c>
    </row>
    <row r="290" spans="1:33" x14ac:dyDescent="0.25">
      <c r="A290" s="147" t="str">
        <f>IF(ISBLANK('B1'!A290),"",'B1'!A290)</f>
        <v/>
      </c>
      <c r="B290" s="978" t="str">
        <f>IF(ISBLANK('B1'!B290),"",'B1'!B290)</f>
        <v/>
      </c>
      <c r="C290" s="975" t="str">
        <f>IF(ISBLANK('B1'!C290),"",'B1'!C290)</f>
        <v/>
      </c>
      <c r="D290" s="263" t="str">
        <f>IF(ISBLANK('B1'!Q290),"",'B1'!Q290)</f>
        <v/>
      </c>
      <c r="E290" s="201"/>
      <c r="F290" s="202"/>
      <c r="G290" s="202"/>
      <c r="H290" s="202"/>
      <c r="I290" s="202"/>
      <c r="J290" s="202"/>
      <c r="K290" s="204"/>
      <c r="L290" s="478"/>
      <c r="M290" s="205"/>
      <c r="N290" s="203"/>
      <c r="O290" s="203"/>
      <c r="P290" s="203"/>
      <c r="Q290" s="203"/>
      <c r="R290" s="204"/>
      <c r="S290" s="202"/>
      <c r="T290" s="202"/>
      <c r="U290" s="202"/>
      <c r="V290" s="202"/>
      <c r="W290" s="205"/>
      <c r="Y290" s="156">
        <f t="shared" si="33"/>
        <v>0</v>
      </c>
      <c r="Z290" s="152">
        <f t="shared" si="34"/>
        <v>0</v>
      </c>
      <c r="AA290" s="152">
        <f t="shared" si="35"/>
        <v>0</v>
      </c>
      <c r="AB290" s="900">
        <f t="shared" si="36"/>
        <v>0</v>
      </c>
      <c r="AD290" s="156">
        <f t="shared" si="37"/>
        <v>0</v>
      </c>
      <c r="AE290" s="152">
        <f t="shared" si="38"/>
        <v>0</v>
      </c>
      <c r="AF290" s="152">
        <f t="shared" si="39"/>
        <v>0</v>
      </c>
      <c r="AG290" s="157">
        <f t="shared" si="40"/>
        <v>0</v>
      </c>
    </row>
    <row r="291" spans="1:33" x14ac:dyDescent="0.25">
      <c r="A291" s="147" t="str">
        <f>IF(ISBLANK('B1'!A291),"",'B1'!A291)</f>
        <v/>
      </c>
      <c r="B291" s="978" t="str">
        <f>IF(ISBLANK('B1'!B291),"",'B1'!B291)</f>
        <v/>
      </c>
      <c r="C291" s="975" t="str">
        <f>IF(ISBLANK('B1'!C291),"",'B1'!C291)</f>
        <v/>
      </c>
      <c r="D291" s="263" t="str">
        <f>IF(ISBLANK('B1'!Q291),"",'B1'!Q291)</f>
        <v/>
      </c>
      <c r="E291" s="201"/>
      <c r="F291" s="202"/>
      <c r="G291" s="202"/>
      <c r="H291" s="202"/>
      <c r="I291" s="202"/>
      <c r="J291" s="202"/>
      <c r="K291" s="204"/>
      <c r="L291" s="478"/>
      <c r="M291" s="205"/>
      <c r="N291" s="203"/>
      <c r="O291" s="203"/>
      <c r="P291" s="203"/>
      <c r="Q291" s="203"/>
      <c r="R291" s="204"/>
      <c r="S291" s="202"/>
      <c r="T291" s="202"/>
      <c r="U291" s="202"/>
      <c r="V291" s="202"/>
      <c r="W291" s="205"/>
      <c r="Y291" s="156">
        <f t="shared" si="33"/>
        <v>0</v>
      </c>
      <c r="Z291" s="152">
        <f t="shared" si="34"/>
        <v>0</v>
      </c>
      <c r="AA291" s="152">
        <f t="shared" si="35"/>
        <v>0</v>
      </c>
      <c r="AB291" s="900">
        <f t="shared" si="36"/>
        <v>0</v>
      </c>
      <c r="AD291" s="156">
        <f t="shared" si="37"/>
        <v>0</v>
      </c>
      <c r="AE291" s="152">
        <f t="shared" si="38"/>
        <v>0</v>
      </c>
      <c r="AF291" s="152">
        <f t="shared" si="39"/>
        <v>0</v>
      </c>
      <c r="AG291" s="157">
        <f t="shared" si="40"/>
        <v>0</v>
      </c>
    </row>
    <row r="292" spans="1:33" x14ac:dyDescent="0.25">
      <c r="A292" s="147" t="str">
        <f>IF(ISBLANK('B1'!A292),"",'B1'!A292)</f>
        <v/>
      </c>
      <c r="B292" s="978" t="str">
        <f>IF(ISBLANK('B1'!B292),"",'B1'!B292)</f>
        <v/>
      </c>
      <c r="C292" s="975" t="str">
        <f>IF(ISBLANK('B1'!C292),"",'B1'!C292)</f>
        <v/>
      </c>
      <c r="D292" s="263" t="str">
        <f>IF(ISBLANK('B1'!Q292),"",'B1'!Q292)</f>
        <v/>
      </c>
      <c r="E292" s="201"/>
      <c r="F292" s="202"/>
      <c r="G292" s="202"/>
      <c r="H292" s="202"/>
      <c r="I292" s="202"/>
      <c r="J292" s="202"/>
      <c r="K292" s="204"/>
      <c r="L292" s="478"/>
      <c r="M292" s="205"/>
      <c r="N292" s="203"/>
      <c r="O292" s="203"/>
      <c r="P292" s="203"/>
      <c r="Q292" s="203"/>
      <c r="R292" s="204"/>
      <c r="S292" s="202"/>
      <c r="T292" s="202"/>
      <c r="U292" s="202"/>
      <c r="V292" s="202"/>
      <c r="W292" s="205"/>
      <c r="Y292" s="156">
        <f t="shared" si="33"/>
        <v>0</v>
      </c>
      <c r="Z292" s="152">
        <f t="shared" si="34"/>
        <v>0</v>
      </c>
      <c r="AA292" s="152">
        <f t="shared" si="35"/>
        <v>0</v>
      </c>
      <c r="AB292" s="900">
        <f t="shared" si="36"/>
        <v>0</v>
      </c>
      <c r="AD292" s="156">
        <f t="shared" si="37"/>
        <v>0</v>
      </c>
      <c r="AE292" s="152">
        <f t="shared" si="38"/>
        <v>0</v>
      </c>
      <c r="AF292" s="152">
        <f t="shared" si="39"/>
        <v>0</v>
      </c>
      <c r="AG292" s="157">
        <f t="shared" si="40"/>
        <v>0</v>
      </c>
    </row>
    <row r="293" spans="1:33" x14ac:dyDescent="0.25">
      <c r="A293" s="147" t="str">
        <f>IF(ISBLANK('B1'!A293),"",'B1'!A293)</f>
        <v/>
      </c>
      <c r="B293" s="978" t="str">
        <f>IF(ISBLANK('B1'!B293),"",'B1'!B293)</f>
        <v/>
      </c>
      <c r="C293" s="975" t="str">
        <f>IF(ISBLANK('B1'!C293),"",'B1'!C293)</f>
        <v/>
      </c>
      <c r="D293" s="263" t="str">
        <f>IF(ISBLANK('B1'!Q293),"",'B1'!Q293)</f>
        <v/>
      </c>
      <c r="E293" s="201"/>
      <c r="F293" s="202"/>
      <c r="G293" s="202"/>
      <c r="H293" s="202"/>
      <c r="I293" s="202"/>
      <c r="J293" s="202"/>
      <c r="K293" s="204"/>
      <c r="L293" s="478"/>
      <c r="M293" s="205"/>
      <c r="N293" s="203"/>
      <c r="O293" s="203"/>
      <c r="P293" s="203"/>
      <c r="Q293" s="203"/>
      <c r="R293" s="204"/>
      <c r="S293" s="202"/>
      <c r="T293" s="202"/>
      <c r="U293" s="202"/>
      <c r="V293" s="202"/>
      <c r="W293" s="205"/>
      <c r="Y293" s="156">
        <f t="shared" si="33"/>
        <v>0</v>
      </c>
      <c r="Z293" s="152">
        <f t="shared" si="34"/>
        <v>0</v>
      </c>
      <c r="AA293" s="152">
        <f t="shared" si="35"/>
        <v>0</v>
      </c>
      <c r="AB293" s="900">
        <f t="shared" si="36"/>
        <v>0</v>
      </c>
      <c r="AD293" s="156">
        <f t="shared" si="37"/>
        <v>0</v>
      </c>
      <c r="AE293" s="152">
        <f t="shared" si="38"/>
        <v>0</v>
      </c>
      <c r="AF293" s="152">
        <f t="shared" si="39"/>
        <v>0</v>
      </c>
      <c r="AG293" s="157">
        <f t="shared" si="40"/>
        <v>0</v>
      </c>
    </row>
    <row r="294" spans="1:33" x14ac:dyDescent="0.25">
      <c r="A294" s="147" t="str">
        <f>IF(ISBLANK('B1'!A294),"",'B1'!A294)</f>
        <v/>
      </c>
      <c r="B294" s="978" t="str">
        <f>IF(ISBLANK('B1'!B294),"",'B1'!B294)</f>
        <v/>
      </c>
      <c r="C294" s="975" t="str">
        <f>IF(ISBLANK('B1'!C294),"",'B1'!C294)</f>
        <v/>
      </c>
      <c r="D294" s="263" t="str">
        <f>IF(ISBLANK('B1'!Q294),"",'B1'!Q294)</f>
        <v/>
      </c>
      <c r="E294" s="201"/>
      <c r="F294" s="202"/>
      <c r="G294" s="202"/>
      <c r="H294" s="202"/>
      <c r="I294" s="202"/>
      <c r="J294" s="202"/>
      <c r="K294" s="204"/>
      <c r="L294" s="478"/>
      <c r="M294" s="205"/>
      <c r="N294" s="203"/>
      <c r="O294" s="203"/>
      <c r="P294" s="203"/>
      <c r="Q294" s="203"/>
      <c r="R294" s="204"/>
      <c r="S294" s="202"/>
      <c r="T294" s="202"/>
      <c r="U294" s="202"/>
      <c r="V294" s="202"/>
      <c r="W294" s="205"/>
      <c r="Y294" s="156">
        <f t="shared" si="33"/>
        <v>0</v>
      </c>
      <c r="Z294" s="152">
        <f t="shared" si="34"/>
        <v>0</v>
      </c>
      <c r="AA294" s="152">
        <f t="shared" si="35"/>
        <v>0</v>
      </c>
      <c r="AB294" s="900">
        <f t="shared" si="36"/>
        <v>0</v>
      </c>
      <c r="AD294" s="156">
        <f t="shared" si="37"/>
        <v>0</v>
      </c>
      <c r="AE294" s="152">
        <f t="shared" si="38"/>
        <v>0</v>
      </c>
      <c r="AF294" s="152">
        <f t="shared" si="39"/>
        <v>0</v>
      </c>
      <c r="AG294" s="157">
        <f t="shared" si="40"/>
        <v>0</v>
      </c>
    </row>
    <row r="295" spans="1:33" x14ac:dyDescent="0.25">
      <c r="A295" s="147" t="str">
        <f>IF(ISBLANK('B1'!A295),"",'B1'!A295)</f>
        <v/>
      </c>
      <c r="B295" s="978" t="str">
        <f>IF(ISBLANK('B1'!B295),"",'B1'!B295)</f>
        <v/>
      </c>
      <c r="C295" s="975" t="str">
        <f>IF(ISBLANK('B1'!C295),"",'B1'!C295)</f>
        <v/>
      </c>
      <c r="D295" s="263" t="str">
        <f>IF(ISBLANK('B1'!Q295),"",'B1'!Q295)</f>
        <v/>
      </c>
      <c r="E295" s="201"/>
      <c r="F295" s="202"/>
      <c r="G295" s="202"/>
      <c r="H295" s="202"/>
      <c r="I295" s="202"/>
      <c r="J295" s="202"/>
      <c r="K295" s="204"/>
      <c r="L295" s="478"/>
      <c r="M295" s="205"/>
      <c r="N295" s="203"/>
      <c r="O295" s="203"/>
      <c r="P295" s="203"/>
      <c r="Q295" s="203"/>
      <c r="R295" s="204"/>
      <c r="S295" s="202"/>
      <c r="T295" s="202"/>
      <c r="U295" s="202"/>
      <c r="V295" s="202"/>
      <c r="W295" s="205"/>
      <c r="Y295" s="156">
        <f t="shared" si="33"/>
        <v>0</v>
      </c>
      <c r="Z295" s="152">
        <f t="shared" si="34"/>
        <v>0</v>
      </c>
      <c r="AA295" s="152">
        <f t="shared" si="35"/>
        <v>0</v>
      </c>
      <c r="AB295" s="900">
        <f t="shared" si="36"/>
        <v>0</v>
      </c>
      <c r="AD295" s="156">
        <f t="shared" si="37"/>
        <v>0</v>
      </c>
      <c r="AE295" s="152">
        <f t="shared" si="38"/>
        <v>0</v>
      </c>
      <c r="AF295" s="152">
        <f t="shared" si="39"/>
        <v>0</v>
      </c>
      <c r="AG295" s="157">
        <f t="shared" si="40"/>
        <v>0</v>
      </c>
    </row>
    <row r="296" spans="1:33" x14ac:dyDescent="0.25">
      <c r="A296" s="147" t="str">
        <f>IF(ISBLANK('B1'!A296),"",'B1'!A296)</f>
        <v/>
      </c>
      <c r="B296" s="978" t="str">
        <f>IF(ISBLANK('B1'!B296),"",'B1'!B296)</f>
        <v/>
      </c>
      <c r="C296" s="975" t="str">
        <f>IF(ISBLANK('B1'!C296),"",'B1'!C296)</f>
        <v/>
      </c>
      <c r="D296" s="263" t="str">
        <f>IF(ISBLANK('B1'!Q296),"",'B1'!Q296)</f>
        <v/>
      </c>
      <c r="E296" s="201"/>
      <c r="F296" s="202"/>
      <c r="G296" s="202"/>
      <c r="H296" s="202"/>
      <c r="I296" s="202"/>
      <c r="J296" s="202"/>
      <c r="K296" s="204"/>
      <c r="L296" s="478"/>
      <c r="M296" s="205"/>
      <c r="N296" s="203"/>
      <c r="O296" s="203"/>
      <c r="P296" s="203"/>
      <c r="Q296" s="203"/>
      <c r="R296" s="204"/>
      <c r="S296" s="202"/>
      <c r="T296" s="202"/>
      <c r="U296" s="202"/>
      <c r="V296" s="202"/>
      <c r="W296" s="205"/>
      <c r="Y296" s="156">
        <f t="shared" si="33"/>
        <v>0</v>
      </c>
      <c r="Z296" s="152">
        <f t="shared" si="34"/>
        <v>0</v>
      </c>
      <c r="AA296" s="152">
        <f t="shared" si="35"/>
        <v>0</v>
      </c>
      <c r="AB296" s="900">
        <f t="shared" si="36"/>
        <v>0</v>
      </c>
      <c r="AD296" s="156">
        <f t="shared" si="37"/>
        <v>0</v>
      </c>
      <c r="AE296" s="152">
        <f t="shared" si="38"/>
        <v>0</v>
      </c>
      <c r="AF296" s="152">
        <f t="shared" si="39"/>
        <v>0</v>
      </c>
      <c r="AG296" s="157">
        <f t="shared" si="40"/>
        <v>0</v>
      </c>
    </row>
    <row r="297" spans="1:33" x14ac:dyDescent="0.25">
      <c r="A297" s="147" t="str">
        <f>IF(ISBLANK('B1'!A297),"",'B1'!A297)</f>
        <v/>
      </c>
      <c r="B297" s="978" t="str">
        <f>IF(ISBLANK('B1'!B297),"",'B1'!B297)</f>
        <v/>
      </c>
      <c r="C297" s="975" t="str">
        <f>IF(ISBLANK('B1'!C297),"",'B1'!C297)</f>
        <v/>
      </c>
      <c r="D297" s="263" t="str">
        <f>IF(ISBLANK('B1'!Q297),"",'B1'!Q297)</f>
        <v/>
      </c>
      <c r="E297" s="201"/>
      <c r="F297" s="202"/>
      <c r="G297" s="202"/>
      <c r="H297" s="202"/>
      <c r="I297" s="202"/>
      <c r="J297" s="202"/>
      <c r="K297" s="204"/>
      <c r="L297" s="478"/>
      <c r="M297" s="205"/>
      <c r="N297" s="203"/>
      <c r="O297" s="203"/>
      <c r="P297" s="203"/>
      <c r="Q297" s="203"/>
      <c r="R297" s="204"/>
      <c r="S297" s="202"/>
      <c r="T297" s="202"/>
      <c r="U297" s="202"/>
      <c r="V297" s="202"/>
      <c r="W297" s="205"/>
      <c r="Y297" s="156">
        <f t="shared" si="33"/>
        <v>0</v>
      </c>
      <c r="Z297" s="152">
        <f t="shared" si="34"/>
        <v>0</v>
      </c>
      <c r="AA297" s="152">
        <f t="shared" si="35"/>
        <v>0</v>
      </c>
      <c r="AB297" s="900">
        <f t="shared" si="36"/>
        <v>0</v>
      </c>
      <c r="AD297" s="156">
        <f t="shared" si="37"/>
        <v>0</v>
      </c>
      <c r="AE297" s="152">
        <f t="shared" si="38"/>
        <v>0</v>
      </c>
      <c r="AF297" s="152">
        <f t="shared" si="39"/>
        <v>0</v>
      </c>
      <c r="AG297" s="157">
        <f t="shared" si="40"/>
        <v>0</v>
      </c>
    </row>
    <row r="298" spans="1:33" x14ac:dyDescent="0.25">
      <c r="A298" s="147" t="str">
        <f>IF(ISBLANK('B1'!A298),"",'B1'!A298)</f>
        <v/>
      </c>
      <c r="B298" s="978" t="str">
        <f>IF(ISBLANK('B1'!B298),"",'B1'!B298)</f>
        <v/>
      </c>
      <c r="C298" s="975" t="str">
        <f>IF(ISBLANK('B1'!C298),"",'B1'!C298)</f>
        <v/>
      </c>
      <c r="D298" s="263" t="str">
        <f>IF(ISBLANK('B1'!Q298),"",'B1'!Q298)</f>
        <v/>
      </c>
      <c r="E298" s="201"/>
      <c r="F298" s="202"/>
      <c r="G298" s="202"/>
      <c r="H298" s="202"/>
      <c r="I298" s="202"/>
      <c r="J298" s="202"/>
      <c r="K298" s="204"/>
      <c r="L298" s="478"/>
      <c r="M298" s="205"/>
      <c r="N298" s="203"/>
      <c r="O298" s="203"/>
      <c r="P298" s="203"/>
      <c r="Q298" s="203"/>
      <c r="R298" s="204"/>
      <c r="S298" s="202"/>
      <c r="T298" s="202"/>
      <c r="U298" s="202"/>
      <c r="V298" s="202"/>
      <c r="W298" s="205"/>
      <c r="Y298" s="156">
        <f t="shared" si="33"/>
        <v>0</v>
      </c>
      <c r="Z298" s="152">
        <f t="shared" si="34"/>
        <v>0</v>
      </c>
      <c r="AA298" s="152">
        <f t="shared" si="35"/>
        <v>0</v>
      </c>
      <c r="AB298" s="900">
        <f t="shared" si="36"/>
        <v>0</v>
      </c>
      <c r="AD298" s="156">
        <f t="shared" si="37"/>
        <v>0</v>
      </c>
      <c r="AE298" s="152">
        <f t="shared" si="38"/>
        <v>0</v>
      </c>
      <c r="AF298" s="152">
        <f t="shared" si="39"/>
        <v>0</v>
      </c>
      <c r="AG298" s="157">
        <f t="shared" si="40"/>
        <v>0</v>
      </c>
    </row>
    <row r="299" spans="1:33" x14ac:dyDescent="0.25">
      <c r="A299" s="147" t="str">
        <f>IF(ISBLANK('B1'!A299),"",'B1'!A299)</f>
        <v/>
      </c>
      <c r="B299" s="978" t="str">
        <f>IF(ISBLANK('B1'!B299),"",'B1'!B299)</f>
        <v/>
      </c>
      <c r="C299" s="975" t="str">
        <f>IF(ISBLANK('B1'!C299),"",'B1'!C299)</f>
        <v/>
      </c>
      <c r="D299" s="263" t="str">
        <f>IF(ISBLANK('B1'!Q299),"",'B1'!Q299)</f>
        <v/>
      </c>
      <c r="E299" s="201"/>
      <c r="F299" s="202"/>
      <c r="G299" s="202"/>
      <c r="H299" s="202"/>
      <c r="I299" s="202"/>
      <c r="J299" s="202"/>
      <c r="K299" s="204"/>
      <c r="L299" s="478"/>
      <c r="M299" s="205"/>
      <c r="N299" s="203"/>
      <c r="O299" s="203"/>
      <c r="P299" s="203"/>
      <c r="Q299" s="203"/>
      <c r="R299" s="204"/>
      <c r="S299" s="202"/>
      <c r="T299" s="202"/>
      <c r="U299" s="202"/>
      <c r="V299" s="202"/>
      <c r="W299" s="205"/>
      <c r="Y299" s="156">
        <f t="shared" si="33"/>
        <v>0</v>
      </c>
      <c r="Z299" s="152">
        <f t="shared" si="34"/>
        <v>0</v>
      </c>
      <c r="AA299" s="152">
        <f t="shared" si="35"/>
        <v>0</v>
      </c>
      <c r="AB299" s="900">
        <f t="shared" si="36"/>
        <v>0</v>
      </c>
      <c r="AD299" s="156">
        <f t="shared" si="37"/>
        <v>0</v>
      </c>
      <c r="AE299" s="152">
        <f t="shared" si="38"/>
        <v>0</v>
      </c>
      <c r="AF299" s="152">
        <f t="shared" si="39"/>
        <v>0</v>
      </c>
      <c r="AG299" s="157">
        <f t="shared" si="40"/>
        <v>0</v>
      </c>
    </row>
    <row r="300" spans="1:33" x14ac:dyDescent="0.25">
      <c r="A300" s="147" t="str">
        <f>IF(ISBLANK('B1'!A300),"",'B1'!A300)</f>
        <v/>
      </c>
      <c r="B300" s="978" t="str">
        <f>IF(ISBLANK('B1'!B300),"",'B1'!B300)</f>
        <v/>
      </c>
      <c r="C300" s="975" t="str">
        <f>IF(ISBLANK('B1'!C300),"",'B1'!C300)</f>
        <v/>
      </c>
      <c r="D300" s="263" t="str">
        <f>IF(ISBLANK('B1'!Q300),"",'B1'!Q300)</f>
        <v/>
      </c>
      <c r="E300" s="201"/>
      <c r="F300" s="202"/>
      <c r="G300" s="202"/>
      <c r="H300" s="202"/>
      <c r="I300" s="202"/>
      <c r="J300" s="202"/>
      <c r="K300" s="204"/>
      <c r="L300" s="478"/>
      <c r="M300" s="205"/>
      <c r="N300" s="203"/>
      <c r="O300" s="203"/>
      <c r="P300" s="203"/>
      <c r="Q300" s="203"/>
      <c r="R300" s="204"/>
      <c r="S300" s="202"/>
      <c r="T300" s="202"/>
      <c r="U300" s="202"/>
      <c r="V300" s="202"/>
      <c r="W300" s="205"/>
      <c r="Y300" s="156">
        <f t="shared" si="33"/>
        <v>0</v>
      </c>
      <c r="Z300" s="152">
        <f t="shared" si="34"/>
        <v>0</v>
      </c>
      <c r="AA300" s="152">
        <f t="shared" si="35"/>
        <v>0</v>
      </c>
      <c r="AB300" s="900">
        <f t="shared" si="36"/>
        <v>0</v>
      </c>
      <c r="AD300" s="156">
        <f t="shared" si="37"/>
        <v>0</v>
      </c>
      <c r="AE300" s="152">
        <f t="shared" si="38"/>
        <v>0</v>
      </c>
      <c r="AF300" s="152">
        <f t="shared" si="39"/>
        <v>0</v>
      </c>
      <c r="AG300" s="157">
        <f t="shared" si="40"/>
        <v>0</v>
      </c>
    </row>
    <row r="301" spans="1:33" x14ac:dyDescent="0.25">
      <c r="A301" s="147" t="str">
        <f>IF(ISBLANK('B1'!A301),"",'B1'!A301)</f>
        <v/>
      </c>
      <c r="B301" s="978" t="str">
        <f>IF(ISBLANK('B1'!B301),"",'B1'!B301)</f>
        <v/>
      </c>
      <c r="C301" s="975" t="str">
        <f>IF(ISBLANK('B1'!C301),"",'B1'!C301)</f>
        <v/>
      </c>
      <c r="D301" s="263" t="str">
        <f>IF(ISBLANK('B1'!Q301),"",'B1'!Q301)</f>
        <v/>
      </c>
      <c r="E301" s="201"/>
      <c r="F301" s="202"/>
      <c r="G301" s="202"/>
      <c r="H301" s="202"/>
      <c r="I301" s="202"/>
      <c r="J301" s="202"/>
      <c r="K301" s="204"/>
      <c r="L301" s="478"/>
      <c r="M301" s="205"/>
      <c r="N301" s="203"/>
      <c r="O301" s="203"/>
      <c r="P301" s="203"/>
      <c r="Q301" s="203"/>
      <c r="R301" s="204"/>
      <c r="S301" s="202"/>
      <c r="T301" s="202"/>
      <c r="U301" s="202"/>
      <c r="V301" s="202"/>
      <c r="W301" s="205"/>
      <c r="Y301" s="156">
        <f t="shared" si="33"/>
        <v>0</v>
      </c>
      <c r="Z301" s="152">
        <f t="shared" si="34"/>
        <v>0</v>
      </c>
      <c r="AA301" s="152">
        <f t="shared" si="35"/>
        <v>0</v>
      </c>
      <c r="AB301" s="900">
        <f t="shared" si="36"/>
        <v>0</v>
      </c>
      <c r="AD301" s="156">
        <f t="shared" si="37"/>
        <v>0</v>
      </c>
      <c r="AE301" s="152">
        <f t="shared" si="38"/>
        <v>0</v>
      </c>
      <c r="AF301" s="152">
        <f t="shared" si="39"/>
        <v>0</v>
      </c>
      <c r="AG301" s="157">
        <f t="shared" si="40"/>
        <v>0</v>
      </c>
    </row>
    <row r="302" spans="1:33" x14ac:dyDescent="0.25">
      <c r="A302" s="147" t="str">
        <f>IF(ISBLANK('B1'!A302),"",'B1'!A302)</f>
        <v/>
      </c>
      <c r="B302" s="978" t="str">
        <f>IF(ISBLANK('B1'!B302),"",'B1'!B302)</f>
        <v/>
      </c>
      <c r="C302" s="975" t="str">
        <f>IF(ISBLANK('B1'!C302),"",'B1'!C302)</f>
        <v/>
      </c>
      <c r="D302" s="263" t="str">
        <f>IF(ISBLANK('B1'!Q302),"",'B1'!Q302)</f>
        <v/>
      </c>
      <c r="E302" s="201"/>
      <c r="F302" s="202"/>
      <c r="G302" s="202"/>
      <c r="H302" s="202"/>
      <c r="I302" s="202"/>
      <c r="J302" s="202"/>
      <c r="K302" s="204"/>
      <c r="L302" s="478"/>
      <c r="M302" s="205"/>
      <c r="N302" s="203"/>
      <c r="O302" s="203"/>
      <c r="P302" s="203"/>
      <c r="Q302" s="203"/>
      <c r="R302" s="204"/>
      <c r="S302" s="202"/>
      <c r="T302" s="202"/>
      <c r="U302" s="202"/>
      <c r="V302" s="202"/>
      <c r="W302" s="205"/>
      <c r="Y302" s="156">
        <f t="shared" si="33"/>
        <v>0</v>
      </c>
      <c r="Z302" s="152">
        <f t="shared" si="34"/>
        <v>0</v>
      </c>
      <c r="AA302" s="152">
        <f t="shared" si="35"/>
        <v>0</v>
      </c>
      <c r="AB302" s="900">
        <f t="shared" si="36"/>
        <v>0</v>
      </c>
      <c r="AD302" s="156">
        <f t="shared" si="37"/>
        <v>0</v>
      </c>
      <c r="AE302" s="152">
        <f t="shared" si="38"/>
        <v>0</v>
      </c>
      <c r="AF302" s="152">
        <f t="shared" si="39"/>
        <v>0</v>
      </c>
      <c r="AG302" s="157">
        <f t="shared" si="40"/>
        <v>0</v>
      </c>
    </row>
    <row r="303" spans="1:33" x14ac:dyDescent="0.25">
      <c r="A303" s="147" t="str">
        <f>IF(ISBLANK('B1'!A303),"",'B1'!A303)</f>
        <v/>
      </c>
      <c r="B303" s="978" t="str">
        <f>IF(ISBLANK('B1'!B303),"",'B1'!B303)</f>
        <v/>
      </c>
      <c r="C303" s="975" t="str">
        <f>IF(ISBLANK('B1'!C303),"",'B1'!C303)</f>
        <v/>
      </c>
      <c r="D303" s="263" t="str">
        <f>IF(ISBLANK('B1'!Q303),"",'B1'!Q303)</f>
        <v/>
      </c>
      <c r="E303" s="201"/>
      <c r="F303" s="202"/>
      <c r="G303" s="202"/>
      <c r="H303" s="202"/>
      <c r="I303" s="202"/>
      <c r="J303" s="202"/>
      <c r="K303" s="204"/>
      <c r="L303" s="478"/>
      <c r="M303" s="205"/>
      <c r="N303" s="203"/>
      <c r="O303" s="203"/>
      <c r="P303" s="203"/>
      <c r="Q303" s="203"/>
      <c r="R303" s="204"/>
      <c r="S303" s="202"/>
      <c r="T303" s="202"/>
      <c r="U303" s="202"/>
      <c r="V303" s="202"/>
      <c r="W303" s="205"/>
      <c r="Y303" s="156">
        <f t="shared" si="33"/>
        <v>0</v>
      </c>
      <c r="Z303" s="152">
        <f t="shared" si="34"/>
        <v>0</v>
      </c>
      <c r="AA303" s="152">
        <f t="shared" si="35"/>
        <v>0</v>
      </c>
      <c r="AB303" s="900">
        <f t="shared" si="36"/>
        <v>0</v>
      </c>
      <c r="AD303" s="156">
        <f t="shared" si="37"/>
        <v>0</v>
      </c>
      <c r="AE303" s="152">
        <f t="shared" si="38"/>
        <v>0</v>
      </c>
      <c r="AF303" s="152">
        <f t="shared" si="39"/>
        <v>0</v>
      </c>
      <c r="AG303" s="157">
        <f t="shared" si="40"/>
        <v>0</v>
      </c>
    </row>
    <row r="304" spans="1:33" x14ac:dyDescent="0.25">
      <c r="A304" s="147" t="str">
        <f>IF(ISBLANK('B1'!A304),"",'B1'!A304)</f>
        <v/>
      </c>
      <c r="B304" s="978" t="str">
        <f>IF(ISBLANK('B1'!B304),"",'B1'!B304)</f>
        <v/>
      </c>
      <c r="C304" s="975" t="str">
        <f>IF(ISBLANK('B1'!C304),"",'B1'!C304)</f>
        <v/>
      </c>
      <c r="D304" s="263" t="str">
        <f>IF(ISBLANK('B1'!Q304),"",'B1'!Q304)</f>
        <v/>
      </c>
      <c r="E304" s="201"/>
      <c r="F304" s="202"/>
      <c r="G304" s="202"/>
      <c r="H304" s="202"/>
      <c r="I304" s="202"/>
      <c r="J304" s="202"/>
      <c r="K304" s="204"/>
      <c r="L304" s="478"/>
      <c r="M304" s="205"/>
      <c r="N304" s="203"/>
      <c r="O304" s="203"/>
      <c r="P304" s="203"/>
      <c r="Q304" s="203"/>
      <c r="R304" s="204"/>
      <c r="S304" s="202"/>
      <c r="T304" s="202"/>
      <c r="U304" s="202"/>
      <c r="V304" s="202"/>
      <c r="W304" s="205"/>
      <c r="Y304" s="156">
        <f t="shared" si="33"/>
        <v>0</v>
      </c>
      <c r="Z304" s="152">
        <f t="shared" si="34"/>
        <v>0</v>
      </c>
      <c r="AA304" s="152">
        <f t="shared" si="35"/>
        <v>0</v>
      </c>
      <c r="AB304" s="900">
        <f t="shared" si="36"/>
        <v>0</v>
      </c>
      <c r="AD304" s="156">
        <f t="shared" si="37"/>
        <v>0</v>
      </c>
      <c r="AE304" s="152">
        <f t="shared" si="38"/>
        <v>0</v>
      </c>
      <c r="AF304" s="152">
        <f t="shared" si="39"/>
        <v>0</v>
      </c>
      <c r="AG304" s="157">
        <f t="shared" si="40"/>
        <v>0</v>
      </c>
    </row>
    <row r="305" spans="1:33" x14ac:dyDescent="0.25">
      <c r="A305" s="147" t="str">
        <f>IF(ISBLANK('B1'!A305),"",'B1'!A305)</f>
        <v/>
      </c>
      <c r="B305" s="978" t="str">
        <f>IF(ISBLANK('B1'!B305),"",'B1'!B305)</f>
        <v/>
      </c>
      <c r="C305" s="975" t="str">
        <f>IF(ISBLANK('B1'!C305),"",'B1'!C305)</f>
        <v/>
      </c>
      <c r="D305" s="263" t="str">
        <f>IF(ISBLANK('B1'!Q305),"",'B1'!Q305)</f>
        <v/>
      </c>
      <c r="E305" s="201"/>
      <c r="F305" s="202"/>
      <c r="G305" s="202"/>
      <c r="H305" s="202"/>
      <c r="I305" s="202"/>
      <c r="J305" s="202"/>
      <c r="K305" s="204"/>
      <c r="L305" s="478"/>
      <c r="M305" s="205"/>
      <c r="N305" s="203"/>
      <c r="O305" s="203"/>
      <c r="P305" s="203"/>
      <c r="Q305" s="203"/>
      <c r="R305" s="204"/>
      <c r="S305" s="202"/>
      <c r="T305" s="202"/>
      <c r="U305" s="202"/>
      <c r="V305" s="202"/>
      <c r="W305" s="205"/>
      <c r="Y305" s="156">
        <f t="shared" si="33"/>
        <v>0</v>
      </c>
      <c r="Z305" s="152">
        <f t="shared" si="34"/>
        <v>0</v>
      </c>
      <c r="AA305" s="152">
        <f t="shared" si="35"/>
        <v>0</v>
      </c>
      <c r="AB305" s="900">
        <f t="shared" si="36"/>
        <v>0</v>
      </c>
      <c r="AD305" s="156">
        <f t="shared" si="37"/>
        <v>0</v>
      </c>
      <c r="AE305" s="152">
        <f t="shared" si="38"/>
        <v>0</v>
      </c>
      <c r="AF305" s="152">
        <f t="shared" si="39"/>
        <v>0</v>
      </c>
      <c r="AG305" s="157">
        <f t="shared" si="40"/>
        <v>0</v>
      </c>
    </row>
    <row r="306" spans="1:33" x14ac:dyDescent="0.25">
      <c r="A306" s="147" t="str">
        <f>IF(ISBLANK('B1'!A306),"",'B1'!A306)</f>
        <v/>
      </c>
      <c r="B306" s="978" t="str">
        <f>IF(ISBLANK('B1'!B306),"",'B1'!B306)</f>
        <v/>
      </c>
      <c r="C306" s="975" t="str">
        <f>IF(ISBLANK('B1'!C306),"",'B1'!C306)</f>
        <v/>
      </c>
      <c r="D306" s="263" t="str">
        <f>IF(ISBLANK('B1'!Q306),"",'B1'!Q306)</f>
        <v/>
      </c>
      <c r="E306" s="201"/>
      <c r="F306" s="202"/>
      <c r="G306" s="202"/>
      <c r="H306" s="202"/>
      <c r="I306" s="202"/>
      <c r="J306" s="202"/>
      <c r="K306" s="204"/>
      <c r="L306" s="478"/>
      <c r="M306" s="205"/>
      <c r="N306" s="203"/>
      <c r="O306" s="203"/>
      <c r="P306" s="203"/>
      <c r="Q306" s="203"/>
      <c r="R306" s="204"/>
      <c r="S306" s="202"/>
      <c r="T306" s="202"/>
      <c r="U306" s="202"/>
      <c r="V306" s="202"/>
      <c r="W306" s="205"/>
      <c r="Y306" s="156">
        <f t="shared" si="33"/>
        <v>0</v>
      </c>
      <c r="Z306" s="152">
        <f t="shared" si="34"/>
        <v>0</v>
      </c>
      <c r="AA306" s="152">
        <f t="shared" si="35"/>
        <v>0</v>
      </c>
      <c r="AB306" s="900">
        <f t="shared" si="36"/>
        <v>0</v>
      </c>
      <c r="AD306" s="156">
        <f t="shared" si="37"/>
        <v>0</v>
      </c>
      <c r="AE306" s="152">
        <f t="shared" si="38"/>
        <v>0</v>
      </c>
      <c r="AF306" s="152">
        <f t="shared" si="39"/>
        <v>0</v>
      </c>
      <c r="AG306" s="157">
        <f t="shared" si="40"/>
        <v>0</v>
      </c>
    </row>
    <row r="307" spans="1:33" x14ac:dyDescent="0.25">
      <c r="A307" s="147" t="str">
        <f>IF(ISBLANK('B1'!A307),"",'B1'!A307)</f>
        <v/>
      </c>
      <c r="B307" s="978" t="str">
        <f>IF(ISBLANK('B1'!B307),"",'B1'!B307)</f>
        <v/>
      </c>
      <c r="C307" s="975" t="str">
        <f>IF(ISBLANK('B1'!C307),"",'B1'!C307)</f>
        <v/>
      </c>
      <c r="D307" s="263" t="str">
        <f>IF(ISBLANK('B1'!Q307),"",'B1'!Q307)</f>
        <v/>
      </c>
      <c r="E307" s="201"/>
      <c r="F307" s="202"/>
      <c r="G307" s="202"/>
      <c r="H307" s="202"/>
      <c r="I307" s="202"/>
      <c r="J307" s="202"/>
      <c r="K307" s="204"/>
      <c r="L307" s="478"/>
      <c r="M307" s="205"/>
      <c r="N307" s="203"/>
      <c r="O307" s="203"/>
      <c r="P307" s="203"/>
      <c r="Q307" s="203"/>
      <c r="R307" s="204"/>
      <c r="S307" s="202"/>
      <c r="T307" s="202"/>
      <c r="U307" s="202"/>
      <c r="V307" s="202"/>
      <c r="W307" s="205"/>
      <c r="Y307" s="156">
        <f t="shared" si="33"/>
        <v>0</v>
      </c>
      <c r="Z307" s="152">
        <f t="shared" si="34"/>
        <v>0</v>
      </c>
      <c r="AA307" s="152">
        <f t="shared" si="35"/>
        <v>0</v>
      </c>
      <c r="AB307" s="900">
        <f t="shared" si="36"/>
        <v>0</v>
      </c>
      <c r="AD307" s="156">
        <f t="shared" si="37"/>
        <v>0</v>
      </c>
      <c r="AE307" s="152">
        <f t="shared" si="38"/>
        <v>0</v>
      </c>
      <c r="AF307" s="152">
        <f t="shared" si="39"/>
        <v>0</v>
      </c>
      <c r="AG307" s="157">
        <f t="shared" si="40"/>
        <v>0</v>
      </c>
    </row>
    <row r="308" spans="1:33" x14ac:dyDescent="0.25">
      <c r="A308" s="147" t="str">
        <f>IF(ISBLANK('B1'!A308),"",'B1'!A308)</f>
        <v/>
      </c>
      <c r="B308" s="978" t="str">
        <f>IF(ISBLANK('B1'!B308),"",'B1'!B308)</f>
        <v/>
      </c>
      <c r="C308" s="975" t="str">
        <f>IF(ISBLANK('B1'!C308),"",'B1'!C308)</f>
        <v/>
      </c>
      <c r="D308" s="263" t="str">
        <f>IF(ISBLANK('B1'!Q308),"",'B1'!Q308)</f>
        <v/>
      </c>
      <c r="E308" s="201"/>
      <c r="F308" s="202"/>
      <c r="G308" s="202"/>
      <c r="H308" s="202"/>
      <c r="I308" s="202"/>
      <c r="J308" s="202"/>
      <c r="K308" s="204"/>
      <c r="L308" s="478"/>
      <c r="M308" s="205"/>
      <c r="N308" s="203"/>
      <c r="O308" s="203"/>
      <c r="P308" s="203"/>
      <c r="Q308" s="203"/>
      <c r="R308" s="204"/>
      <c r="S308" s="202"/>
      <c r="T308" s="202"/>
      <c r="U308" s="202"/>
      <c r="V308" s="202"/>
      <c r="W308" s="205"/>
      <c r="Y308" s="156">
        <f t="shared" si="33"/>
        <v>0</v>
      </c>
      <c r="Z308" s="152">
        <f t="shared" si="34"/>
        <v>0</v>
      </c>
      <c r="AA308" s="152">
        <f t="shared" si="35"/>
        <v>0</v>
      </c>
      <c r="AB308" s="900">
        <f t="shared" si="36"/>
        <v>0</v>
      </c>
      <c r="AD308" s="156">
        <f t="shared" si="37"/>
        <v>0</v>
      </c>
      <c r="AE308" s="152">
        <f t="shared" si="38"/>
        <v>0</v>
      </c>
      <c r="AF308" s="152">
        <f t="shared" si="39"/>
        <v>0</v>
      </c>
      <c r="AG308" s="157">
        <f t="shared" si="40"/>
        <v>0</v>
      </c>
    </row>
    <row r="309" spans="1:33" x14ac:dyDescent="0.25">
      <c r="A309" s="147" t="str">
        <f>IF(ISBLANK('B1'!A309),"",'B1'!A309)</f>
        <v/>
      </c>
      <c r="B309" s="978" t="str">
        <f>IF(ISBLANK('B1'!B309),"",'B1'!B309)</f>
        <v/>
      </c>
      <c r="C309" s="975" t="str">
        <f>IF(ISBLANK('B1'!C309),"",'B1'!C309)</f>
        <v/>
      </c>
      <c r="D309" s="263" t="str">
        <f>IF(ISBLANK('B1'!Q309),"",'B1'!Q309)</f>
        <v/>
      </c>
      <c r="E309" s="201"/>
      <c r="F309" s="202"/>
      <c r="G309" s="202"/>
      <c r="H309" s="202"/>
      <c r="I309" s="202"/>
      <c r="J309" s="202"/>
      <c r="K309" s="204"/>
      <c r="L309" s="478"/>
      <c r="M309" s="205"/>
      <c r="N309" s="203"/>
      <c r="O309" s="203"/>
      <c r="P309" s="203"/>
      <c r="Q309" s="203"/>
      <c r="R309" s="204"/>
      <c r="S309" s="202"/>
      <c r="T309" s="202"/>
      <c r="U309" s="202"/>
      <c r="V309" s="202"/>
      <c r="W309" s="205"/>
      <c r="Y309" s="156">
        <f t="shared" si="33"/>
        <v>0</v>
      </c>
      <c r="Z309" s="152">
        <f t="shared" si="34"/>
        <v>0</v>
      </c>
      <c r="AA309" s="152">
        <f t="shared" si="35"/>
        <v>0</v>
      </c>
      <c r="AB309" s="900">
        <f t="shared" si="36"/>
        <v>0</v>
      </c>
      <c r="AD309" s="156">
        <f t="shared" si="37"/>
        <v>0</v>
      </c>
      <c r="AE309" s="152">
        <f t="shared" si="38"/>
        <v>0</v>
      </c>
      <c r="AF309" s="152">
        <f t="shared" si="39"/>
        <v>0</v>
      </c>
      <c r="AG309" s="157">
        <f t="shared" si="40"/>
        <v>0</v>
      </c>
    </row>
    <row r="310" spans="1:33" x14ac:dyDescent="0.25">
      <c r="A310" s="147" t="str">
        <f>IF(ISBLANK('B1'!A310),"",'B1'!A310)</f>
        <v/>
      </c>
      <c r="B310" s="978" t="str">
        <f>IF(ISBLANK('B1'!B310),"",'B1'!B310)</f>
        <v/>
      </c>
      <c r="C310" s="975" t="str">
        <f>IF(ISBLANK('B1'!C310),"",'B1'!C310)</f>
        <v/>
      </c>
      <c r="D310" s="263" t="str">
        <f>IF(ISBLANK('B1'!Q310),"",'B1'!Q310)</f>
        <v/>
      </c>
      <c r="E310" s="201"/>
      <c r="F310" s="202"/>
      <c r="G310" s="202"/>
      <c r="H310" s="202"/>
      <c r="I310" s="202"/>
      <c r="J310" s="202"/>
      <c r="K310" s="204"/>
      <c r="L310" s="478"/>
      <c r="M310" s="205"/>
      <c r="N310" s="203"/>
      <c r="O310" s="203"/>
      <c r="P310" s="203"/>
      <c r="Q310" s="203"/>
      <c r="R310" s="204"/>
      <c r="S310" s="202"/>
      <c r="T310" s="202"/>
      <c r="U310" s="202"/>
      <c r="V310" s="202"/>
      <c r="W310" s="205"/>
      <c r="Y310" s="156">
        <f t="shared" si="33"/>
        <v>0</v>
      </c>
      <c r="Z310" s="152">
        <f t="shared" si="34"/>
        <v>0</v>
      </c>
      <c r="AA310" s="152">
        <f t="shared" si="35"/>
        <v>0</v>
      </c>
      <c r="AB310" s="900">
        <f t="shared" si="36"/>
        <v>0</v>
      </c>
      <c r="AD310" s="156">
        <f t="shared" si="37"/>
        <v>0</v>
      </c>
      <c r="AE310" s="152">
        <f t="shared" si="38"/>
        <v>0</v>
      </c>
      <c r="AF310" s="152">
        <f t="shared" si="39"/>
        <v>0</v>
      </c>
      <c r="AG310" s="157">
        <f t="shared" si="40"/>
        <v>0</v>
      </c>
    </row>
    <row r="311" spans="1:33" x14ac:dyDescent="0.25">
      <c r="A311" s="147" t="str">
        <f>IF(ISBLANK('B1'!A311),"",'B1'!A311)</f>
        <v/>
      </c>
      <c r="B311" s="978" t="str">
        <f>IF(ISBLANK('B1'!B311),"",'B1'!B311)</f>
        <v/>
      </c>
      <c r="C311" s="975" t="str">
        <f>IF(ISBLANK('B1'!C311),"",'B1'!C311)</f>
        <v/>
      </c>
      <c r="D311" s="263" t="str">
        <f>IF(ISBLANK('B1'!Q311),"",'B1'!Q311)</f>
        <v/>
      </c>
      <c r="E311" s="201"/>
      <c r="F311" s="202"/>
      <c r="G311" s="202"/>
      <c r="H311" s="202"/>
      <c r="I311" s="202"/>
      <c r="J311" s="202"/>
      <c r="K311" s="204"/>
      <c r="L311" s="478"/>
      <c r="M311" s="205"/>
      <c r="N311" s="203"/>
      <c r="O311" s="203"/>
      <c r="P311" s="203"/>
      <c r="Q311" s="203"/>
      <c r="R311" s="204"/>
      <c r="S311" s="202"/>
      <c r="T311" s="202"/>
      <c r="U311" s="202"/>
      <c r="V311" s="202"/>
      <c r="W311" s="205"/>
      <c r="Y311" s="156">
        <f t="shared" si="33"/>
        <v>0</v>
      </c>
      <c r="Z311" s="152">
        <f t="shared" si="34"/>
        <v>0</v>
      </c>
      <c r="AA311" s="152">
        <f t="shared" si="35"/>
        <v>0</v>
      </c>
      <c r="AB311" s="900">
        <f t="shared" si="36"/>
        <v>0</v>
      </c>
      <c r="AD311" s="156">
        <f t="shared" si="37"/>
        <v>0</v>
      </c>
      <c r="AE311" s="152">
        <f t="shared" si="38"/>
        <v>0</v>
      </c>
      <c r="AF311" s="152">
        <f t="shared" si="39"/>
        <v>0</v>
      </c>
      <c r="AG311" s="157">
        <f t="shared" si="40"/>
        <v>0</v>
      </c>
    </row>
    <row r="312" spans="1:33" x14ac:dyDescent="0.25">
      <c r="A312" s="147" t="str">
        <f>IF(ISBLANK('B1'!A312),"",'B1'!A312)</f>
        <v/>
      </c>
      <c r="B312" s="978" t="str">
        <f>IF(ISBLANK('B1'!B312),"",'B1'!B312)</f>
        <v/>
      </c>
      <c r="C312" s="975" t="str">
        <f>IF(ISBLANK('B1'!C312),"",'B1'!C312)</f>
        <v/>
      </c>
      <c r="D312" s="263" t="str">
        <f>IF(ISBLANK('B1'!Q312),"",'B1'!Q312)</f>
        <v/>
      </c>
      <c r="E312" s="201"/>
      <c r="F312" s="202"/>
      <c r="G312" s="202"/>
      <c r="H312" s="202"/>
      <c r="I312" s="202"/>
      <c r="J312" s="202"/>
      <c r="K312" s="204"/>
      <c r="L312" s="478"/>
      <c r="M312" s="205"/>
      <c r="N312" s="203"/>
      <c r="O312" s="203"/>
      <c r="P312" s="203"/>
      <c r="Q312" s="203"/>
      <c r="R312" s="204"/>
      <c r="S312" s="202"/>
      <c r="T312" s="202"/>
      <c r="U312" s="202"/>
      <c r="V312" s="202"/>
      <c r="W312" s="205"/>
      <c r="Y312" s="156">
        <f t="shared" si="33"/>
        <v>0</v>
      </c>
      <c r="Z312" s="152">
        <f t="shared" si="34"/>
        <v>0</v>
      </c>
      <c r="AA312" s="152">
        <f t="shared" si="35"/>
        <v>0</v>
      </c>
      <c r="AB312" s="900">
        <f t="shared" si="36"/>
        <v>0</v>
      </c>
      <c r="AD312" s="156">
        <f t="shared" si="37"/>
        <v>0</v>
      </c>
      <c r="AE312" s="152">
        <f t="shared" si="38"/>
        <v>0</v>
      </c>
      <c r="AF312" s="152">
        <f t="shared" si="39"/>
        <v>0</v>
      </c>
      <c r="AG312" s="157">
        <f t="shared" si="40"/>
        <v>0</v>
      </c>
    </row>
    <row r="313" spans="1:33" x14ac:dyDescent="0.25">
      <c r="A313" s="147" t="str">
        <f>IF(ISBLANK('B1'!A313),"",'B1'!A313)</f>
        <v/>
      </c>
      <c r="B313" s="978" t="str">
        <f>IF(ISBLANK('B1'!B313),"",'B1'!B313)</f>
        <v/>
      </c>
      <c r="C313" s="975" t="str">
        <f>IF(ISBLANK('B1'!C313),"",'B1'!C313)</f>
        <v/>
      </c>
      <c r="D313" s="263" t="str">
        <f>IF(ISBLANK('B1'!Q313),"",'B1'!Q313)</f>
        <v/>
      </c>
      <c r="E313" s="201"/>
      <c r="F313" s="202"/>
      <c r="G313" s="202"/>
      <c r="H313" s="202"/>
      <c r="I313" s="202"/>
      <c r="J313" s="202"/>
      <c r="K313" s="204"/>
      <c r="L313" s="478"/>
      <c r="M313" s="205"/>
      <c r="N313" s="203"/>
      <c r="O313" s="203"/>
      <c r="P313" s="203"/>
      <c r="Q313" s="203"/>
      <c r="R313" s="204"/>
      <c r="S313" s="202"/>
      <c r="T313" s="202"/>
      <c r="U313" s="202"/>
      <c r="V313" s="202"/>
      <c r="W313" s="205"/>
      <c r="Y313" s="156">
        <f t="shared" si="33"/>
        <v>0</v>
      </c>
      <c r="Z313" s="152">
        <f t="shared" si="34"/>
        <v>0</v>
      </c>
      <c r="AA313" s="152">
        <f t="shared" si="35"/>
        <v>0</v>
      </c>
      <c r="AB313" s="900">
        <f t="shared" si="36"/>
        <v>0</v>
      </c>
      <c r="AD313" s="156">
        <f t="shared" si="37"/>
        <v>0</v>
      </c>
      <c r="AE313" s="152">
        <f t="shared" si="38"/>
        <v>0</v>
      </c>
      <c r="AF313" s="152">
        <f t="shared" si="39"/>
        <v>0</v>
      </c>
      <c r="AG313" s="157">
        <f t="shared" si="40"/>
        <v>0</v>
      </c>
    </row>
    <row r="314" spans="1:33" x14ac:dyDescent="0.25">
      <c r="A314" s="147" t="str">
        <f>IF(ISBLANK('B1'!A314),"",'B1'!A314)</f>
        <v/>
      </c>
      <c r="B314" s="978" t="str">
        <f>IF(ISBLANK('B1'!B314),"",'B1'!B314)</f>
        <v/>
      </c>
      <c r="C314" s="975" t="str">
        <f>IF(ISBLANK('B1'!C314),"",'B1'!C314)</f>
        <v/>
      </c>
      <c r="D314" s="263" t="str">
        <f>IF(ISBLANK('B1'!Q314),"",'B1'!Q314)</f>
        <v/>
      </c>
      <c r="E314" s="201"/>
      <c r="F314" s="202"/>
      <c r="G314" s="202"/>
      <c r="H314" s="202"/>
      <c r="I314" s="202"/>
      <c r="J314" s="202"/>
      <c r="K314" s="204"/>
      <c r="L314" s="478"/>
      <c r="M314" s="205"/>
      <c r="N314" s="203"/>
      <c r="O314" s="203"/>
      <c r="P314" s="203"/>
      <c r="Q314" s="203"/>
      <c r="R314" s="204"/>
      <c r="S314" s="202"/>
      <c r="T314" s="202"/>
      <c r="U314" s="202"/>
      <c r="V314" s="202"/>
      <c r="W314" s="205"/>
      <c r="Y314" s="156">
        <f t="shared" si="33"/>
        <v>0</v>
      </c>
      <c r="Z314" s="152">
        <f t="shared" si="34"/>
        <v>0</v>
      </c>
      <c r="AA314" s="152">
        <f t="shared" si="35"/>
        <v>0</v>
      </c>
      <c r="AB314" s="900">
        <f t="shared" si="36"/>
        <v>0</v>
      </c>
      <c r="AD314" s="156">
        <f t="shared" si="37"/>
        <v>0</v>
      </c>
      <c r="AE314" s="152">
        <f t="shared" si="38"/>
        <v>0</v>
      </c>
      <c r="AF314" s="152">
        <f t="shared" si="39"/>
        <v>0</v>
      </c>
      <c r="AG314" s="157">
        <f t="shared" si="40"/>
        <v>0</v>
      </c>
    </row>
    <row r="315" spans="1:33" x14ac:dyDescent="0.25">
      <c r="A315" s="147" t="str">
        <f>IF(ISBLANK('B1'!A315),"",'B1'!A315)</f>
        <v/>
      </c>
      <c r="B315" s="978" t="str">
        <f>IF(ISBLANK('B1'!B315),"",'B1'!B315)</f>
        <v/>
      </c>
      <c r="C315" s="975" t="str">
        <f>IF(ISBLANK('B1'!C315),"",'B1'!C315)</f>
        <v/>
      </c>
      <c r="D315" s="263" t="str">
        <f>IF(ISBLANK('B1'!Q315),"",'B1'!Q315)</f>
        <v/>
      </c>
      <c r="E315" s="201"/>
      <c r="F315" s="202"/>
      <c r="G315" s="202"/>
      <c r="H315" s="202"/>
      <c r="I315" s="202"/>
      <c r="J315" s="202"/>
      <c r="K315" s="204"/>
      <c r="L315" s="478"/>
      <c r="M315" s="205"/>
      <c r="N315" s="203"/>
      <c r="O315" s="203"/>
      <c r="P315" s="203"/>
      <c r="Q315" s="203"/>
      <c r="R315" s="204"/>
      <c r="S315" s="202"/>
      <c r="T315" s="202"/>
      <c r="U315" s="202"/>
      <c r="V315" s="202"/>
      <c r="W315" s="205"/>
      <c r="Y315" s="156">
        <f t="shared" si="33"/>
        <v>0</v>
      </c>
      <c r="Z315" s="152">
        <f t="shared" si="34"/>
        <v>0</v>
      </c>
      <c r="AA315" s="152">
        <f t="shared" si="35"/>
        <v>0</v>
      </c>
      <c r="AB315" s="900">
        <f t="shared" si="36"/>
        <v>0</v>
      </c>
      <c r="AD315" s="156">
        <f t="shared" si="37"/>
        <v>0</v>
      </c>
      <c r="AE315" s="152">
        <f t="shared" si="38"/>
        <v>0</v>
      </c>
      <c r="AF315" s="152">
        <f t="shared" si="39"/>
        <v>0</v>
      </c>
      <c r="AG315" s="157">
        <f t="shared" si="40"/>
        <v>0</v>
      </c>
    </row>
    <row r="316" spans="1:33" x14ac:dyDescent="0.25">
      <c r="A316" s="147" t="str">
        <f>IF(ISBLANK('B1'!A316),"",'B1'!A316)</f>
        <v/>
      </c>
      <c r="B316" s="978" t="str">
        <f>IF(ISBLANK('B1'!B316),"",'B1'!B316)</f>
        <v/>
      </c>
      <c r="C316" s="975" t="str">
        <f>IF(ISBLANK('B1'!C316),"",'B1'!C316)</f>
        <v/>
      </c>
      <c r="D316" s="263" t="str">
        <f>IF(ISBLANK('B1'!Q316),"",'B1'!Q316)</f>
        <v/>
      </c>
      <c r="E316" s="201"/>
      <c r="F316" s="202"/>
      <c r="G316" s="202"/>
      <c r="H316" s="202"/>
      <c r="I316" s="202"/>
      <c r="J316" s="202"/>
      <c r="K316" s="204"/>
      <c r="L316" s="478"/>
      <c r="M316" s="205"/>
      <c r="N316" s="203"/>
      <c r="O316" s="203"/>
      <c r="P316" s="203"/>
      <c r="Q316" s="203"/>
      <c r="R316" s="204"/>
      <c r="S316" s="202"/>
      <c r="T316" s="202"/>
      <c r="U316" s="202"/>
      <c r="V316" s="202"/>
      <c r="W316" s="205"/>
      <c r="Y316" s="156">
        <f t="shared" si="33"/>
        <v>0</v>
      </c>
      <c r="Z316" s="152">
        <f t="shared" si="34"/>
        <v>0</v>
      </c>
      <c r="AA316" s="152">
        <f t="shared" si="35"/>
        <v>0</v>
      </c>
      <c r="AB316" s="900">
        <f t="shared" si="36"/>
        <v>0</v>
      </c>
      <c r="AD316" s="156">
        <f t="shared" si="37"/>
        <v>0</v>
      </c>
      <c r="AE316" s="152">
        <f t="shared" si="38"/>
        <v>0</v>
      </c>
      <c r="AF316" s="152">
        <f t="shared" si="39"/>
        <v>0</v>
      </c>
      <c r="AG316" s="157">
        <f t="shared" si="40"/>
        <v>0</v>
      </c>
    </row>
    <row r="317" spans="1:33" x14ac:dyDescent="0.25">
      <c r="A317" s="147" t="str">
        <f>IF(ISBLANK('B1'!A317),"",'B1'!A317)</f>
        <v/>
      </c>
      <c r="B317" s="978" t="str">
        <f>IF(ISBLANK('B1'!B317),"",'B1'!B317)</f>
        <v/>
      </c>
      <c r="C317" s="975" t="str">
        <f>IF(ISBLANK('B1'!C317),"",'B1'!C317)</f>
        <v/>
      </c>
      <c r="D317" s="263" t="str">
        <f>IF(ISBLANK('B1'!Q317),"",'B1'!Q317)</f>
        <v/>
      </c>
      <c r="E317" s="201"/>
      <c r="F317" s="202"/>
      <c r="G317" s="202"/>
      <c r="H317" s="202"/>
      <c r="I317" s="202"/>
      <c r="J317" s="202"/>
      <c r="K317" s="204"/>
      <c r="L317" s="478"/>
      <c r="M317" s="205"/>
      <c r="N317" s="203"/>
      <c r="O317" s="203"/>
      <c r="P317" s="203"/>
      <c r="Q317" s="203"/>
      <c r="R317" s="204"/>
      <c r="S317" s="202"/>
      <c r="T317" s="202"/>
      <c r="U317" s="202"/>
      <c r="V317" s="202"/>
      <c r="W317" s="205"/>
      <c r="Y317" s="156">
        <f t="shared" si="33"/>
        <v>0</v>
      </c>
      <c r="Z317" s="152">
        <f t="shared" si="34"/>
        <v>0</v>
      </c>
      <c r="AA317" s="152">
        <f t="shared" si="35"/>
        <v>0</v>
      </c>
      <c r="AB317" s="900">
        <f t="shared" si="36"/>
        <v>0</v>
      </c>
      <c r="AD317" s="156">
        <f t="shared" si="37"/>
        <v>0</v>
      </c>
      <c r="AE317" s="152">
        <f t="shared" si="38"/>
        <v>0</v>
      </c>
      <c r="AF317" s="152">
        <f t="shared" si="39"/>
        <v>0</v>
      </c>
      <c r="AG317" s="157">
        <f t="shared" si="40"/>
        <v>0</v>
      </c>
    </row>
    <row r="318" spans="1:33" x14ac:dyDescent="0.25">
      <c r="A318" s="147" t="str">
        <f>IF(ISBLANK('B1'!A318),"",'B1'!A318)</f>
        <v/>
      </c>
      <c r="B318" s="978" t="str">
        <f>IF(ISBLANK('B1'!B318),"",'B1'!B318)</f>
        <v/>
      </c>
      <c r="C318" s="975" t="str">
        <f>IF(ISBLANK('B1'!C318),"",'B1'!C318)</f>
        <v/>
      </c>
      <c r="D318" s="263" t="str">
        <f>IF(ISBLANK('B1'!Q318),"",'B1'!Q318)</f>
        <v/>
      </c>
      <c r="E318" s="201"/>
      <c r="F318" s="202"/>
      <c r="G318" s="202"/>
      <c r="H318" s="202"/>
      <c r="I318" s="202"/>
      <c r="J318" s="202"/>
      <c r="K318" s="204"/>
      <c r="L318" s="478"/>
      <c r="M318" s="205"/>
      <c r="N318" s="203"/>
      <c r="O318" s="203"/>
      <c r="P318" s="203"/>
      <c r="Q318" s="203"/>
      <c r="R318" s="204"/>
      <c r="S318" s="202"/>
      <c r="T318" s="202"/>
      <c r="U318" s="202"/>
      <c r="V318" s="202"/>
      <c r="W318" s="205"/>
      <c r="Y318" s="156">
        <f t="shared" si="33"/>
        <v>0</v>
      </c>
      <c r="Z318" s="152">
        <f t="shared" si="34"/>
        <v>0</v>
      </c>
      <c r="AA318" s="152">
        <f t="shared" si="35"/>
        <v>0</v>
      </c>
      <c r="AB318" s="900">
        <f t="shared" si="36"/>
        <v>0</v>
      </c>
      <c r="AD318" s="156">
        <f t="shared" si="37"/>
        <v>0</v>
      </c>
      <c r="AE318" s="152">
        <f t="shared" si="38"/>
        <v>0</v>
      </c>
      <c r="AF318" s="152">
        <f t="shared" si="39"/>
        <v>0</v>
      </c>
      <c r="AG318" s="157">
        <f t="shared" si="40"/>
        <v>0</v>
      </c>
    </row>
    <row r="319" spans="1:33" x14ac:dyDescent="0.25">
      <c r="A319" s="147" t="str">
        <f>IF(ISBLANK('B1'!A319),"",'B1'!A319)</f>
        <v/>
      </c>
      <c r="B319" s="978" t="str">
        <f>IF(ISBLANK('B1'!B319),"",'B1'!B319)</f>
        <v/>
      </c>
      <c r="C319" s="975" t="str">
        <f>IF(ISBLANK('B1'!C319),"",'B1'!C319)</f>
        <v/>
      </c>
      <c r="D319" s="263" t="str">
        <f>IF(ISBLANK('B1'!Q319),"",'B1'!Q319)</f>
        <v/>
      </c>
      <c r="E319" s="201"/>
      <c r="F319" s="202"/>
      <c r="G319" s="202"/>
      <c r="H319" s="202"/>
      <c r="I319" s="202"/>
      <c r="J319" s="202"/>
      <c r="K319" s="204"/>
      <c r="L319" s="478"/>
      <c r="M319" s="205"/>
      <c r="N319" s="203"/>
      <c r="O319" s="203"/>
      <c r="P319" s="203"/>
      <c r="Q319" s="203"/>
      <c r="R319" s="204"/>
      <c r="S319" s="202"/>
      <c r="T319" s="202"/>
      <c r="U319" s="202"/>
      <c r="V319" s="202"/>
      <c r="W319" s="205"/>
      <c r="Y319" s="156">
        <f t="shared" si="33"/>
        <v>0</v>
      </c>
      <c r="Z319" s="152">
        <f t="shared" si="34"/>
        <v>0</v>
      </c>
      <c r="AA319" s="152">
        <f t="shared" si="35"/>
        <v>0</v>
      </c>
      <c r="AB319" s="900">
        <f t="shared" si="36"/>
        <v>0</v>
      </c>
      <c r="AD319" s="156">
        <f t="shared" si="37"/>
        <v>0</v>
      </c>
      <c r="AE319" s="152">
        <f t="shared" si="38"/>
        <v>0</v>
      </c>
      <c r="AF319" s="152">
        <f t="shared" si="39"/>
        <v>0</v>
      </c>
      <c r="AG319" s="157">
        <f t="shared" si="40"/>
        <v>0</v>
      </c>
    </row>
    <row r="320" spans="1:33" x14ac:dyDescent="0.25">
      <c r="A320" s="147" t="str">
        <f>IF(ISBLANK('B1'!A320),"",'B1'!A320)</f>
        <v/>
      </c>
      <c r="B320" s="978" t="str">
        <f>IF(ISBLANK('B1'!B320),"",'B1'!B320)</f>
        <v/>
      </c>
      <c r="C320" s="975" t="str">
        <f>IF(ISBLANK('B1'!C320),"",'B1'!C320)</f>
        <v/>
      </c>
      <c r="D320" s="263" t="str">
        <f>IF(ISBLANK('B1'!Q320),"",'B1'!Q320)</f>
        <v/>
      </c>
      <c r="E320" s="201"/>
      <c r="F320" s="202"/>
      <c r="G320" s="202"/>
      <c r="H320" s="202"/>
      <c r="I320" s="202"/>
      <c r="J320" s="202"/>
      <c r="K320" s="204"/>
      <c r="L320" s="478"/>
      <c r="M320" s="205"/>
      <c r="N320" s="203"/>
      <c r="O320" s="203"/>
      <c r="P320" s="203"/>
      <c r="Q320" s="203"/>
      <c r="R320" s="204"/>
      <c r="S320" s="202"/>
      <c r="T320" s="202"/>
      <c r="U320" s="202"/>
      <c r="V320" s="202"/>
      <c r="W320" s="205"/>
      <c r="Y320" s="156">
        <f t="shared" si="33"/>
        <v>0</v>
      </c>
      <c r="Z320" s="152">
        <f t="shared" si="34"/>
        <v>0</v>
      </c>
      <c r="AA320" s="152">
        <f t="shared" si="35"/>
        <v>0</v>
      </c>
      <c r="AB320" s="900">
        <f t="shared" si="36"/>
        <v>0</v>
      </c>
      <c r="AD320" s="156">
        <f t="shared" si="37"/>
        <v>0</v>
      </c>
      <c r="AE320" s="152">
        <f t="shared" si="38"/>
        <v>0</v>
      </c>
      <c r="AF320" s="152">
        <f t="shared" si="39"/>
        <v>0</v>
      </c>
      <c r="AG320" s="157">
        <f t="shared" si="40"/>
        <v>0</v>
      </c>
    </row>
    <row r="321" spans="1:33" x14ac:dyDescent="0.25">
      <c r="A321" s="147" t="str">
        <f>IF(ISBLANK('B1'!A321),"",'B1'!A321)</f>
        <v/>
      </c>
      <c r="B321" s="978" t="str">
        <f>IF(ISBLANK('B1'!B321),"",'B1'!B321)</f>
        <v/>
      </c>
      <c r="C321" s="975" t="str">
        <f>IF(ISBLANK('B1'!C321),"",'B1'!C321)</f>
        <v/>
      </c>
      <c r="D321" s="263" t="str">
        <f>IF(ISBLANK('B1'!Q321),"",'B1'!Q321)</f>
        <v/>
      </c>
      <c r="E321" s="201"/>
      <c r="F321" s="202"/>
      <c r="G321" s="202"/>
      <c r="H321" s="202"/>
      <c r="I321" s="202"/>
      <c r="J321" s="202"/>
      <c r="K321" s="204"/>
      <c r="L321" s="478"/>
      <c r="M321" s="205"/>
      <c r="N321" s="203"/>
      <c r="O321" s="203"/>
      <c r="P321" s="203"/>
      <c r="Q321" s="203"/>
      <c r="R321" s="204"/>
      <c r="S321" s="202"/>
      <c r="T321" s="202"/>
      <c r="U321" s="202"/>
      <c r="V321" s="202"/>
      <c r="W321" s="205"/>
      <c r="Y321" s="156">
        <f t="shared" si="33"/>
        <v>0</v>
      </c>
      <c r="Z321" s="152">
        <f t="shared" si="34"/>
        <v>0</v>
      </c>
      <c r="AA321" s="152">
        <f t="shared" si="35"/>
        <v>0</v>
      </c>
      <c r="AB321" s="900">
        <f t="shared" si="36"/>
        <v>0</v>
      </c>
      <c r="AD321" s="156">
        <f t="shared" si="37"/>
        <v>0</v>
      </c>
      <c r="AE321" s="152">
        <f t="shared" si="38"/>
        <v>0</v>
      </c>
      <c r="AF321" s="152">
        <f t="shared" si="39"/>
        <v>0</v>
      </c>
      <c r="AG321" s="157">
        <f t="shared" si="40"/>
        <v>0</v>
      </c>
    </row>
    <row r="322" spans="1:33" x14ac:dyDescent="0.25">
      <c r="A322" s="147" t="str">
        <f>IF(ISBLANK('B1'!A322),"",'B1'!A322)</f>
        <v/>
      </c>
      <c r="B322" s="978" t="str">
        <f>IF(ISBLANK('B1'!B322),"",'B1'!B322)</f>
        <v/>
      </c>
      <c r="C322" s="975" t="str">
        <f>IF(ISBLANK('B1'!C322),"",'B1'!C322)</f>
        <v/>
      </c>
      <c r="D322" s="263" t="str">
        <f>IF(ISBLANK('B1'!Q322),"",'B1'!Q322)</f>
        <v/>
      </c>
      <c r="E322" s="201"/>
      <c r="F322" s="202"/>
      <c r="G322" s="202"/>
      <c r="H322" s="202"/>
      <c r="I322" s="202"/>
      <c r="J322" s="202"/>
      <c r="K322" s="204"/>
      <c r="L322" s="478"/>
      <c r="M322" s="205"/>
      <c r="N322" s="203"/>
      <c r="O322" s="203"/>
      <c r="P322" s="203"/>
      <c r="Q322" s="203"/>
      <c r="R322" s="204"/>
      <c r="S322" s="202"/>
      <c r="T322" s="202"/>
      <c r="U322" s="202"/>
      <c r="V322" s="202"/>
      <c r="W322" s="205"/>
      <c r="Y322" s="156">
        <f t="shared" si="33"/>
        <v>0</v>
      </c>
      <c r="Z322" s="152">
        <f t="shared" si="34"/>
        <v>0</v>
      </c>
      <c r="AA322" s="152">
        <f t="shared" si="35"/>
        <v>0</v>
      </c>
      <c r="AB322" s="900">
        <f t="shared" si="36"/>
        <v>0</v>
      </c>
      <c r="AD322" s="156">
        <f t="shared" si="37"/>
        <v>0</v>
      </c>
      <c r="AE322" s="152">
        <f t="shared" si="38"/>
        <v>0</v>
      </c>
      <c r="AF322" s="152">
        <f t="shared" si="39"/>
        <v>0</v>
      </c>
      <c r="AG322" s="157">
        <f t="shared" si="40"/>
        <v>0</v>
      </c>
    </row>
    <row r="323" spans="1:33" x14ac:dyDescent="0.25">
      <c r="A323" s="147" t="str">
        <f>IF(ISBLANK('B1'!A323),"",'B1'!A323)</f>
        <v/>
      </c>
      <c r="B323" s="978" t="str">
        <f>IF(ISBLANK('B1'!B323),"",'B1'!B323)</f>
        <v/>
      </c>
      <c r="C323" s="975" t="str">
        <f>IF(ISBLANK('B1'!C323),"",'B1'!C323)</f>
        <v/>
      </c>
      <c r="D323" s="263" t="str">
        <f>IF(ISBLANK('B1'!Q323),"",'B1'!Q323)</f>
        <v/>
      </c>
      <c r="E323" s="201"/>
      <c r="F323" s="202"/>
      <c r="G323" s="202"/>
      <c r="H323" s="202"/>
      <c r="I323" s="202"/>
      <c r="J323" s="202"/>
      <c r="K323" s="204"/>
      <c r="L323" s="478"/>
      <c r="M323" s="205"/>
      <c r="N323" s="203"/>
      <c r="O323" s="203"/>
      <c r="P323" s="203"/>
      <c r="Q323" s="203"/>
      <c r="R323" s="204"/>
      <c r="S323" s="202"/>
      <c r="T323" s="202"/>
      <c r="U323" s="202"/>
      <c r="V323" s="202"/>
      <c r="W323" s="205"/>
      <c r="Y323" s="156">
        <f t="shared" si="33"/>
        <v>0</v>
      </c>
      <c r="Z323" s="152">
        <f t="shared" si="34"/>
        <v>0</v>
      </c>
      <c r="AA323" s="152">
        <f t="shared" si="35"/>
        <v>0</v>
      </c>
      <c r="AB323" s="900">
        <f t="shared" si="36"/>
        <v>0</v>
      </c>
      <c r="AD323" s="156">
        <f t="shared" si="37"/>
        <v>0</v>
      </c>
      <c r="AE323" s="152">
        <f t="shared" si="38"/>
        <v>0</v>
      </c>
      <c r="AF323" s="152">
        <f t="shared" si="39"/>
        <v>0</v>
      </c>
      <c r="AG323" s="157">
        <f t="shared" si="40"/>
        <v>0</v>
      </c>
    </row>
    <row r="324" spans="1:33" x14ac:dyDescent="0.25">
      <c r="A324" s="147" t="str">
        <f>IF(ISBLANK('B1'!A324),"",'B1'!A324)</f>
        <v/>
      </c>
      <c r="B324" s="978" t="str">
        <f>IF(ISBLANK('B1'!B324),"",'B1'!B324)</f>
        <v/>
      </c>
      <c r="C324" s="975" t="str">
        <f>IF(ISBLANK('B1'!C324),"",'B1'!C324)</f>
        <v/>
      </c>
      <c r="D324" s="263" t="str">
        <f>IF(ISBLANK('B1'!Q324),"",'B1'!Q324)</f>
        <v/>
      </c>
      <c r="E324" s="201"/>
      <c r="F324" s="202"/>
      <c r="G324" s="202"/>
      <c r="H324" s="202"/>
      <c r="I324" s="202"/>
      <c r="J324" s="202"/>
      <c r="K324" s="204"/>
      <c r="L324" s="478"/>
      <c r="M324" s="205"/>
      <c r="N324" s="203"/>
      <c r="O324" s="203"/>
      <c r="P324" s="203"/>
      <c r="Q324" s="203"/>
      <c r="R324" s="204"/>
      <c r="S324" s="202"/>
      <c r="T324" s="202"/>
      <c r="U324" s="202"/>
      <c r="V324" s="202"/>
      <c r="W324" s="205"/>
      <c r="Y324" s="156">
        <f t="shared" si="33"/>
        <v>0</v>
      </c>
      <c r="Z324" s="152">
        <f t="shared" si="34"/>
        <v>0</v>
      </c>
      <c r="AA324" s="152">
        <f t="shared" si="35"/>
        <v>0</v>
      </c>
      <c r="AB324" s="900">
        <f t="shared" si="36"/>
        <v>0</v>
      </c>
      <c r="AD324" s="156">
        <f t="shared" si="37"/>
        <v>0</v>
      </c>
      <c r="AE324" s="152">
        <f t="shared" si="38"/>
        <v>0</v>
      </c>
      <c r="AF324" s="152">
        <f t="shared" si="39"/>
        <v>0</v>
      </c>
      <c r="AG324" s="157">
        <f t="shared" si="40"/>
        <v>0</v>
      </c>
    </row>
    <row r="325" spans="1:33" x14ac:dyDescent="0.25">
      <c r="A325" s="147" t="str">
        <f>IF(ISBLANK('B1'!A325),"",'B1'!A325)</f>
        <v/>
      </c>
      <c r="B325" s="978" t="str">
        <f>IF(ISBLANK('B1'!B325),"",'B1'!B325)</f>
        <v/>
      </c>
      <c r="C325" s="975" t="str">
        <f>IF(ISBLANK('B1'!C325),"",'B1'!C325)</f>
        <v/>
      </c>
      <c r="D325" s="263" t="str">
        <f>IF(ISBLANK('B1'!Q325),"",'B1'!Q325)</f>
        <v/>
      </c>
      <c r="E325" s="201"/>
      <c r="F325" s="202"/>
      <c r="G325" s="202"/>
      <c r="H325" s="202"/>
      <c r="I325" s="202"/>
      <c r="J325" s="202"/>
      <c r="K325" s="204"/>
      <c r="L325" s="478"/>
      <c r="M325" s="205"/>
      <c r="N325" s="203"/>
      <c r="O325" s="203"/>
      <c r="P325" s="203"/>
      <c r="Q325" s="203"/>
      <c r="R325" s="204"/>
      <c r="S325" s="202"/>
      <c r="T325" s="202"/>
      <c r="U325" s="202"/>
      <c r="V325" s="202"/>
      <c r="W325" s="205"/>
      <c r="Y325" s="156">
        <f t="shared" si="33"/>
        <v>0</v>
      </c>
      <c r="Z325" s="152">
        <f t="shared" si="34"/>
        <v>0</v>
      </c>
      <c r="AA325" s="152">
        <f t="shared" si="35"/>
        <v>0</v>
      </c>
      <c r="AB325" s="900">
        <f t="shared" si="36"/>
        <v>0</v>
      </c>
      <c r="AD325" s="156">
        <f t="shared" si="37"/>
        <v>0</v>
      </c>
      <c r="AE325" s="152">
        <f t="shared" si="38"/>
        <v>0</v>
      </c>
      <c r="AF325" s="152">
        <f t="shared" si="39"/>
        <v>0</v>
      </c>
      <c r="AG325" s="157">
        <f t="shared" si="40"/>
        <v>0</v>
      </c>
    </row>
    <row r="326" spans="1:33" x14ac:dyDescent="0.25">
      <c r="A326" s="147" t="str">
        <f>IF(ISBLANK('B1'!A326),"",'B1'!A326)</f>
        <v/>
      </c>
      <c r="B326" s="978" t="str">
        <f>IF(ISBLANK('B1'!B326),"",'B1'!B326)</f>
        <v/>
      </c>
      <c r="C326" s="975" t="str">
        <f>IF(ISBLANK('B1'!C326),"",'B1'!C326)</f>
        <v/>
      </c>
      <c r="D326" s="263" t="str">
        <f>IF(ISBLANK('B1'!Q326),"",'B1'!Q326)</f>
        <v/>
      </c>
      <c r="E326" s="201"/>
      <c r="F326" s="202"/>
      <c r="G326" s="202"/>
      <c r="H326" s="202"/>
      <c r="I326" s="202"/>
      <c r="J326" s="202"/>
      <c r="K326" s="204"/>
      <c r="L326" s="478"/>
      <c r="M326" s="205"/>
      <c r="N326" s="203"/>
      <c r="O326" s="203"/>
      <c r="P326" s="203"/>
      <c r="Q326" s="203"/>
      <c r="R326" s="204"/>
      <c r="S326" s="202"/>
      <c r="T326" s="202"/>
      <c r="U326" s="202"/>
      <c r="V326" s="202"/>
      <c r="W326" s="205"/>
      <c r="Y326" s="156">
        <f t="shared" ref="Y326:Y350" si="41">SUM(E326:J326)</f>
        <v>0</v>
      </c>
      <c r="Z326" s="152">
        <f t="shared" ref="Z326:Z350" si="42">SUM(K326:M326)</f>
        <v>0</v>
      </c>
      <c r="AA326" s="152">
        <f t="shared" ref="AA326:AA350" si="43">SUM(N326:Q326)</f>
        <v>0</v>
      </c>
      <c r="AB326" s="900">
        <f t="shared" ref="AB326:AB350" si="44">SUM(R326:W326)</f>
        <v>0</v>
      </c>
      <c r="AD326" s="156">
        <f t="shared" ref="AD326:AD350" si="45">IF(D326="",Y326,D326-Y326)</f>
        <v>0</v>
      </c>
      <c r="AE326" s="152">
        <f t="shared" ref="AE326:AE350" si="46">IF(D326="",Z326,D326-Z326)</f>
        <v>0</v>
      </c>
      <c r="AF326" s="152">
        <f t="shared" ref="AF326:AF350" si="47">IF(D326="",AA326,D326-AA326)</f>
        <v>0</v>
      </c>
      <c r="AG326" s="157">
        <f t="shared" ref="AG326:AG350" si="48">IF(D326="",AB326,D326-AB326)</f>
        <v>0</v>
      </c>
    </row>
    <row r="327" spans="1:33" x14ac:dyDescent="0.25">
      <c r="A327" s="147" t="str">
        <f>IF(ISBLANK('B1'!A327),"",'B1'!A327)</f>
        <v/>
      </c>
      <c r="B327" s="978" t="str">
        <f>IF(ISBLANK('B1'!B327),"",'B1'!B327)</f>
        <v/>
      </c>
      <c r="C327" s="975" t="str">
        <f>IF(ISBLANK('B1'!C327),"",'B1'!C327)</f>
        <v/>
      </c>
      <c r="D327" s="263" t="str">
        <f>IF(ISBLANK('B1'!Q327),"",'B1'!Q327)</f>
        <v/>
      </c>
      <c r="E327" s="201"/>
      <c r="F327" s="202"/>
      <c r="G327" s="202"/>
      <c r="H327" s="202"/>
      <c r="I327" s="202"/>
      <c r="J327" s="202"/>
      <c r="K327" s="204"/>
      <c r="L327" s="478"/>
      <c r="M327" s="205"/>
      <c r="N327" s="203"/>
      <c r="O327" s="203"/>
      <c r="P327" s="203"/>
      <c r="Q327" s="203"/>
      <c r="R327" s="204"/>
      <c r="S327" s="202"/>
      <c r="T327" s="202"/>
      <c r="U327" s="202"/>
      <c r="V327" s="202"/>
      <c r="W327" s="205"/>
      <c r="Y327" s="156">
        <f t="shared" si="41"/>
        <v>0</v>
      </c>
      <c r="Z327" s="152">
        <f t="shared" si="42"/>
        <v>0</v>
      </c>
      <c r="AA327" s="152">
        <f t="shared" si="43"/>
        <v>0</v>
      </c>
      <c r="AB327" s="900">
        <f t="shared" si="44"/>
        <v>0</v>
      </c>
      <c r="AD327" s="156">
        <f t="shared" si="45"/>
        <v>0</v>
      </c>
      <c r="AE327" s="152">
        <f t="shared" si="46"/>
        <v>0</v>
      </c>
      <c r="AF327" s="152">
        <f t="shared" si="47"/>
        <v>0</v>
      </c>
      <c r="AG327" s="157">
        <f t="shared" si="48"/>
        <v>0</v>
      </c>
    </row>
    <row r="328" spans="1:33" x14ac:dyDescent="0.25">
      <c r="A328" s="147" t="str">
        <f>IF(ISBLANK('B1'!A328),"",'B1'!A328)</f>
        <v/>
      </c>
      <c r="B328" s="978" t="str">
        <f>IF(ISBLANK('B1'!B328),"",'B1'!B328)</f>
        <v/>
      </c>
      <c r="C328" s="975" t="str">
        <f>IF(ISBLANK('B1'!C328),"",'B1'!C328)</f>
        <v/>
      </c>
      <c r="D328" s="263" t="str">
        <f>IF(ISBLANK('B1'!Q328),"",'B1'!Q328)</f>
        <v/>
      </c>
      <c r="E328" s="201"/>
      <c r="F328" s="202"/>
      <c r="G328" s="202"/>
      <c r="H328" s="202"/>
      <c r="I328" s="202"/>
      <c r="J328" s="202"/>
      <c r="K328" s="204"/>
      <c r="L328" s="478"/>
      <c r="M328" s="205"/>
      <c r="N328" s="203"/>
      <c r="O328" s="203"/>
      <c r="P328" s="203"/>
      <c r="Q328" s="203"/>
      <c r="R328" s="204"/>
      <c r="S328" s="202"/>
      <c r="T328" s="202"/>
      <c r="U328" s="202"/>
      <c r="V328" s="202"/>
      <c r="W328" s="205"/>
      <c r="Y328" s="156">
        <f t="shared" si="41"/>
        <v>0</v>
      </c>
      <c r="Z328" s="152">
        <f t="shared" si="42"/>
        <v>0</v>
      </c>
      <c r="AA328" s="152">
        <f t="shared" si="43"/>
        <v>0</v>
      </c>
      <c r="AB328" s="900">
        <f t="shared" si="44"/>
        <v>0</v>
      </c>
      <c r="AD328" s="156">
        <f t="shared" si="45"/>
        <v>0</v>
      </c>
      <c r="AE328" s="152">
        <f t="shared" si="46"/>
        <v>0</v>
      </c>
      <c r="AF328" s="152">
        <f t="shared" si="47"/>
        <v>0</v>
      </c>
      <c r="AG328" s="157">
        <f t="shared" si="48"/>
        <v>0</v>
      </c>
    </row>
    <row r="329" spans="1:33" x14ac:dyDescent="0.25">
      <c r="A329" s="147" t="str">
        <f>IF(ISBLANK('B1'!A329),"",'B1'!A329)</f>
        <v/>
      </c>
      <c r="B329" s="978" t="str">
        <f>IF(ISBLANK('B1'!B329),"",'B1'!B329)</f>
        <v/>
      </c>
      <c r="C329" s="975" t="str">
        <f>IF(ISBLANK('B1'!C329),"",'B1'!C329)</f>
        <v/>
      </c>
      <c r="D329" s="263" t="str">
        <f>IF(ISBLANK('B1'!Q329),"",'B1'!Q329)</f>
        <v/>
      </c>
      <c r="E329" s="201"/>
      <c r="F329" s="202"/>
      <c r="G329" s="202"/>
      <c r="H329" s="202"/>
      <c r="I329" s="202"/>
      <c r="J329" s="202"/>
      <c r="K329" s="204"/>
      <c r="L329" s="478"/>
      <c r="M329" s="205"/>
      <c r="N329" s="203"/>
      <c r="O329" s="203"/>
      <c r="P329" s="203"/>
      <c r="Q329" s="203"/>
      <c r="R329" s="204"/>
      <c r="S329" s="202"/>
      <c r="T329" s="202"/>
      <c r="U329" s="202"/>
      <c r="V329" s="202"/>
      <c r="W329" s="205"/>
      <c r="Y329" s="156">
        <f t="shared" si="41"/>
        <v>0</v>
      </c>
      <c r="Z329" s="152">
        <f t="shared" si="42"/>
        <v>0</v>
      </c>
      <c r="AA329" s="152">
        <f t="shared" si="43"/>
        <v>0</v>
      </c>
      <c r="AB329" s="900">
        <f t="shared" si="44"/>
        <v>0</v>
      </c>
      <c r="AD329" s="156">
        <f t="shared" si="45"/>
        <v>0</v>
      </c>
      <c r="AE329" s="152">
        <f t="shared" si="46"/>
        <v>0</v>
      </c>
      <c r="AF329" s="152">
        <f t="shared" si="47"/>
        <v>0</v>
      </c>
      <c r="AG329" s="157">
        <f t="shared" si="48"/>
        <v>0</v>
      </c>
    </row>
    <row r="330" spans="1:33" x14ac:dyDescent="0.25">
      <c r="A330" s="147" t="str">
        <f>IF(ISBLANK('B1'!A330),"",'B1'!A330)</f>
        <v/>
      </c>
      <c r="B330" s="978" t="str">
        <f>IF(ISBLANK('B1'!B330),"",'B1'!B330)</f>
        <v/>
      </c>
      <c r="C330" s="975" t="str">
        <f>IF(ISBLANK('B1'!C330),"",'B1'!C330)</f>
        <v/>
      </c>
      <c r="D330" s="263" t="str">
        <f>IF(ISBLANK('B1'!Q330),"",'B1'!Q330)</f>
        <v/>
      </c>
      <c r="E330" s="201"/>
      <c r="F330" s="202"/>
      <c r="G330" s="202"/>
      <c r="H330" s="202"/>
      <c r="I330" s="202"/>
      <c r="J330" s="202"/>
      <c r="K330" s="204"/>
      <c r="L330" s="478"/>
      <c r="M330" s="205"/>
      <c r="N330" s="203"/>
      <c r="O330" s="203"/>
      <c r="P330" s="203"/>
      <c r="Q330" s="203"/>
      <c r="R330" s="204"/>
      <c r="S330" s="202"/>
      <c r="T330" s="202"/>
      <c r="U330" s="202"/>
      <c r="V330" s="202"/>
      <c r="W330" s="205"/>
      <c r="Y330" s="156">
        <f t="shared" si="41"/>
        <v>0</v>
      </c>
      <c r="Z330" s="152">
        <f t="shared" si="42"/>
        <v>0</v>
      </c>
      <c r="AA330" s="152">
        <f t="shared" si="43"/>
        <v>0</v>
      </c>
      <c r="AB330" s="900">
        <f t="shared" si="44"/>
        <v>0</v>
      </c>
      <c r="AD330" s="156">
        <f t="shared" si="45"/>
        <v>0</v>
      </c>
      <c r="AE330" s="152">
        <f t="shared" si="46"/>
        <v>0</v>
      </c>
      <c r="AF330" s="152">
        <f t="shared" si="47"/>
        <v>0</v>
      </c>
      <c r="AG330" s="157">
        <f t="shared" si="48"/>
        <v>0</v>
      </c>
    </row>
    <row r="331" spans="1:33" x14ac:dyDescent="0.25">
      <c r="A331" s="147" t="str">
        <f>IF(ISBLANK('B1'!A331),"",'B1'!A331)</f>
        <v/>
      </c>
      <c r="B331" s="978" t="str">
        <f>IF(ISBLANK('B1'!B331),"",'B1'!B331)</f>
        <v/>
      </c>
      <c r="C331" s="975" t="str">
        <f>IF(ISBLANK('B1'!C331),"",'B1'!C331)</f>
        <v/>
      </c>
      <c r="D331" s="263" t="str">
        <f>IF(ISBLANK('B1'!Q331),"",'B1'!Q331)</f>
        <v/>
      </c>
      <c r="E331" s="201"/>
      <c r="F331" s="202"/>
      <c r="G331" s="202"/>
      <c r="H331" s="202"/>
      <c r="I331" s="202"/>
      <c r="J331" s="202"/>
      <c r="K331" s="204"/>
      <c r="L331" s="478"/>
      <c r="M331" s="205"/>
      <c r="N331" s="203"/>
      <c r="O331" s="203"/>
      <c r="P331" s="203"/>
      <c r="Q331" s="203"/>
      <c r="R331" s="204"/>
      <c r="S331" s="202"/>
      <c r="T331" s="202"/>
      <c r="U331" s="202"/>
      <c r="V331" s="202"/>
      <c r="W331" s="205"/>
      <c r="Y331" s="156">
        <f t="shared" si="41"/>
        <v>0</v>
      </c>
      <c r="Z331" s="152">
        <f t="shared" si="42"/>
        <v>0</v>
      </c>
      <c r="AA331" s="152">
        <f t="shared" si="43"/>
        <v>0</v>
      </c>
      <c r="AB331" s="900">
        <f t="shared" si="44"/>
        <v>0</v>
      </c>
      <c r="AD331" s="156">
        <f t="shared" si="45"/>
        <v>0</v>
      </c>
      <c r="AE331" s="152">
        <f t="shared" si="46"/>
        <v>0</v>
      </c>
      <c r="AF331" s="152">
        <f t="shared" si="47"/>
        <v>0</v>
      </c>
      <c r="AG331" s="157">
        <f t="shared" si="48"/>
        <v>0</v>
      </c>
    </row>
    <row r="332" spans="1:33" x14ac:dyDescent="0.25">
      <c r="A332" s="147" t="str">
        <f>IF(ISBLANK('B1'!A332),"",'B1'!A332)</f>
        <v/>
      </c>
      <c r="B332" s="978" t="str">
        <f>IF(ISBLANK('B1'!B332),"",'B1'!B332)</f>
        <v/>
      </c>
      <c r="C332" s="975" t="str">
        <f>IF(ISBLANK('B1'!C332),"",'B1'!C332)</f>
        <v/>
      </c>
      <c r="D332" s="263" t="str">
        <f>IF(ISBLANK('B1'!Q332),"",'B1'!Q332)</f>
        <v/>
      </c>
      <c r="E332" s="201"/>
      <c r="F332" s="202"/>
      <c r="G332" s="202"/>
      <c r="H332" s="202"/>
      <c r="I332" s="202"/>
      <c r="J332" s="202"/>
      <c r="K332" s="204"/>
      <c r="L332" s="478"/>
      <c r="M332" s="205"/>
      <c r="N332" s="203"/>
      <c r="O332" s="203"/>
      <c r="P332" s="203"/>
      <c r="Q332" s="203"/>
      <c r="R332" s="204"/>
      <c r="S332" s="202"/>
      <c r="T332" s="202"/>
      <c r="U332" s="202"/>
      <c r="V332" s="202"/>
      <c r="W332" s="205"/>
      <c r="Y332" s="156">
        <f t="shared" si="41"/>
        <v>0</v>
      </c>
      <c r="Z332" s="152">
        <f t="shared" si="42"/>
        <v>0</v>
      </c>
      <c r="AA332" s="152">
        <f t="shared" si="43"/>
        <v>0</v>
      </c>
      <c r="AB332" s="900">
        <f t="shared" si="44"/>
        <v>0</v>
      </c>
      <c r="AD332" s="156">
        <f t="shared" si="45"/>
        <v>0</v>
      </c>
      <c r="AE332" s="152">
        <f t="shared" si="46"/>
        <v>0</v>
      </c>
      <c r="AF332" s="152">
        <f t="shared" si="47"/>
        <v>0</v>
      </c>
      <c r="AG332" s="157">
        <f t="shared" si="48"/>
        <v>0</v>
      </c>
    </row>
    <row r="333" spans="1:33" x14ac:dyDescent="0.25">
      <c r="A333" s="147" t="str">
        <f>IF(ISBLANK('B1'!A333),"",'B1'!A333)</f>
        <v/>
      </c>
      <c r="B333" s="978" t="str">
        <f>IF(ISBLANK('B1'!B333),"",'B1'!B333)</f>
        <v/>
      </c>
      <c r="C333" s="975" t="str">
        <f>IF(ISBLANK('B1'!C333),"",'B1'!C333)</f>
        <v/>
      </c>
      <c r="D333" s="263" t="str">
        <f>IF(ISBLANK('B1'!Q333),"",'B1'!Q333)</f>
        <v/>
      </c>
      <c r="E333" s="201"/>
      <c r="F333" s="202"/>
      <c r="G333" s="202"/>
      <c r="H333" s="202"/>
      <c r="I333" s="202"/>
      <c r="J333" s="202"/>
      <c r="K333" s="204"/>
      <c r="L333" s="478"/>
      <c r="M333" s="205"/>
      <c r="N333" s="203"/>
      <c r="O333" s="203"/>
      <c r="P333" s="203"/>
      <c r="Q333" s="203"/>
      <c r="R333" s="204"/>
      <c r="S333" s="202"/>
      <c r="T333" s="202"/>
      <c r="U333" s="202"/>
      <c r="V333" s="202"/>
      <c r="W333" s="205"/>
      <c r="Y333" s="156">
        <f t="shared" si="41"/>
        <v>0</v>
      </c>
      <c r="Z333" s="152">
        <f t="shared" si="42"/>
        <v>0</v>
      </c>
      <c r="AA333" s="152">
        <f t="shared" si="43"/>
        <v>0</v>
      </c>
      <c r="AB333" s="900">
        <f t="shared" si="44"/>
        <v>0</v>
      </c>
      <c r="AD333" s="156">
        <f t="shared" si="45"/>
        <v>0</v>
      </c>
      <c r="AE333" s="152">
        <f t="shared" si="46"/>
        <v>0</v>
      </c>
      <c r="AF333" s="152">
        <f t="shared" si="47"/>
        <v>0</v>
      </c>
      <c r="AG333" s="157">
        <f t="shared" si="48"/>
        <v>0</v>
      </c>
    </row>
    <row r="334" spans="1:33" x14ac:dyDescent="0.25">
      <c r="A334" s="147" t="str">
        <f>IF(ISBLANK('B1'!A334),"",'B1'!A334)</f>
        <v/>
      </c>
      <c r="B334" s="978" t="str">
        <f>IF(ISBLANK('B1'!B334),"",'B1'!B334)</f>
        <v/>
      </c>
      <c r="C334" s="975" t="str">
        <f>IF(ISBLANK('B1'!C334),"",'B1'!C334)</f>
        <v/>
      </c>
      <c r="D334" s="263" t="str">
        <f>IF(ISBLANK('B1'!Q334),"",'B1'!Q334)</f>
        <v/>
      </c>
      <c r="E334" s="201"/>
      <c r="F334" s="202"/>
      <c r="G334" s="202"/>
      <c r="H334" s="202"/>
      <c r="I334" s="202"/>
      <c r="J334" s="202"/>
      <c r="K334" s="204"/>
      <c r="L334" s="478"/>
      <c r="M334" s="205"/>
      <c r="N334" s="203"/>
      <c r="O334" s="203"/>
      <c r="P334" s="203"/>
      <c r="Q334" s="203"/>
      <c r="R334" s="204"/>
      <c r="S334" s="202"/>
      <c r="T334" s="202"/>
      <c r="U334" s="202"/>
      <c r="V334" s="202"/>
      <c r="W334" s="205"/>
      <c r="Y334" s="156">
        <f t="shared" si="41"/>
        <v>0</v>
      </c>
      <c r="Z334" s="152">
        <f t="shared" si="42"/>
        <v>0</v>
      </c>
      <c r="AA334" s="152">
        <f t="shared" si="43"/>
        <v>0</v>
      </c>
      <c r="AB334" s="900">
        <f t="shared" si="44"/>
        <v>0</v>
      </c>
      <c r="AD334" s="156">
        <f t="shared" si="45"/>
        <v>0</v>
      </c>
      <c r="AE334" s="152">
        <f t="shared" si="46"/>
        <v>0</v>
      </c>
      <c r="AF334" s="152">
        <f t="shared" si="47"/>
        <v>0</v>
      </c>
      <c r="AG334" s="157">
        <f t="shared" si="48"/>
        <v>0</v>
      </c>
    </row>
    <row r="335" spans="1:33" x14ac:dyDescent="0.25">
      <c r="A335" s="147" t="str">
        <f>IF(ISBLANK('B1'!A335),"",'B1'!A335)</f>
        <v/>
      </c>
      <c r="B335" s="978" t="str">
        <f>IF(ISBLANK('B1'!B335),"",'B1'!B335)</f>
        <v/>
      </c>
      <c r="C335" s="975" t="str">
        <f>IF(ISBLANK('B1'!C335),"",'B1'!C335)</f>
        <v/>
      </c>
      <c r="D335" s="263" t="str">
        <f>IF(ISBLANK('B1'!Q335),"",'B1'!Q335)</f>
        <v/>
      </c>
      <c r="E335" s="201"/>
      <c r="F335" s="202"/>
      <c r="G335" s="202"/>
      <c r="H335" s="202"/>
      <c r="I335" s="202"/>
      <c r="J335" s="202"/>
      <c r="K335" s="204"/>
      <c r="L335" s="478"/>
      <c r="M335" s="205"/>
      <c r="N335" s="203"/>
      <c r="O335" s="203"/>
      <c r="P335" s="203"/>
      <c r="Q335" s="203"/>
      <c r="R335" s="204"/>
      <c r="S335" s="202"/>
      <c r="T335" s="202"/>
      <c r="U335" s="202"/>
      <c r="V335" s="202"/>
      <c r="W335" s="205"/>
      <c r="Y335" s="156">
        <f t="shared" si="41"/>
        <v>0</v>
      </c>
      <c r="Z335" s="152">
        <f t="shared" si="42"/>
        <v>0</v>
      </c>
      <c r="AA335" s="152">
        <f t="shared" si="43"/>
        <v>0</v>
      </c>
      <c r="AB335" s="900">
        <f t="shared" si="44"/>
        <v>0</v>
      </c>
      <c r="AD335" s="156">
        <f t="shared" si="45"/>
        <v>0</v>
      </c>
      <c r="AE335" s="152">
        <f t="shared" si="46"/>
        <v>0</v>
      </c>
      <c r="AF335" s="152">
        <f t="shared" si="47"/>
        <v>0</v>
      </c>
      <c r="AG335" s="157">
        <f t="shared" si="48"/>
        <v>0</v>
      </c>
    </row>
    <row r="336" spans="1:33" x14ac:dyDescent="0.25">
      <c r="A336" s="147" t="str">
        <f>IF(ISBLANK('B1'!A336),"",'B1'!A336)</f>
        <v/>
      </c>
      <c r="B336" s="978" t="str">
        <f>IF(ISBLANK('B1'!B336),"",'B1'!B336)</f>
        <v/>
      </c>
      <c r="C336" s="975" t="str">
        <f>IF(ISBLANK('B1'!C336),"",'B1'!C336)</f>
        <v/>
      </c>
      <c r="D336" s="263" t="str">
        <f>IF(ISBLANK('B1'!Q336),"",'B1'!Q336)</f>
        <v/>
      </c>
      <c r="E336" s="201"/>
      <c r="F336" s="202"/>
      <c r="G336" s="202"/>
      <c r="H336" s="202"/>
      <c r="I336" s="202"/>
      <c r="J336" s="202"/>
      <c r="K336" s="204"/>
      <c r="L336" s="478"/>
      <c r="M336" s="205"/>
      <c r="N336" s="203"/>
      <c r="O336" s="203"/>
      <c r="P336" s="203"/>
      <c r="Q336" s="203"/>
      <c r="R336" s="204"/>
      <c r="S336" s="202"/>
      <c r="T336" s="202"/>
      <c r="U336" s="202"/>
      <c r="V336" s="202"/>
      <c r="W336" s="205"/>
      <c r="Y336" s="156">
        <f t="shared" si="41"/>
        <v>0</v>
      </c>
      <c r="Z336" s="152">
        <f t="shared" si="42"/>
        <v>0</v>
      </c>
      <c r="AA336" s="152">
        <f t="shared" si="43"/>
        <v>0</v>
      </c>
      <c r="AB336" s="900">
        <f t="shared" si="44"/>
        <v>0</v>
      </c>
      <c r="AD336" s="156">
        <f t="shared" si="45"/>
        <v>0</v>
      </c>
      <c r="AE336" s="152">
        <f t="shared" si="46"/>
        <v>0</v>
      </c>
      <c r="AF336" s="152">
        <f t="shared" si="47"/>
        <v>0</v>
      </c>
      <c r="AG336" s="157">
        <f t="shared" si="48"/>
        <v>0</v>
      </c>
    </row>
    <row r="337" spans="1:33" x14ac:dyDescent="0.25">
      <c r="A337" s="147" t="str">
        <f>IF(ISBLANK('B1'!A337),"",'B1'!A337)</f>
        <v/>
      </c>
      <c r="B337" s="978" t="str">
        <f>IF(ISBLANK('B1'!B337),"",'B1'!B337)</f>
        <v/>
      </c>
      <c r="C337" s="975" t="str">
        <f>IF(ISBLANK('B1'!C337),"",'B1'!C337)</f>
        <v/>
      </c>
      <c r="D337" s="263" t="str">
        <f>IF(ISBLANK('B1'!Q337),"",'B1'!Q337)</f>
        <v/>
      </c>
      <c r="E337" s="201"/>
      <c r="F337" s="202"/>
      <c r="G337" s="202"/>
      <c r="H337" s="202"/>
      <c r="I337" s="202"/>
      <c r="J337" s="202"/>
      <c r="K337" s="204"/>
      <c r="L337" s="478"/>
      <c r="M337" s="205"/>
      <c r="N337" s="203"/>
      <c r="O337" s="203"/>
      <c r="P337" s="203"/>
      <c r="Q337" s="203"/>
      <c r="R337" s="204"/>
      <c r="S337" s="202"/>
      <c r="T337" s="202"/>
      <c r="U337" s="202"/>
      <c r="V337" s="202"/>
      <c r="W337" s="205"/>
      <c r="Y337" s="156">
        <f t="shared" si="41"/>
        <v>0</v>
      </c>
      <c r="Z337" s="152">
        <f t="shared" si="42"/>
        <v>0</v>
      </c>
      <c r="AA337" s="152">
        <f t="shared" si="43"/>
        <v>0</v>
      </c>
      <c r="AB337" s="900">
        <f t="shared" si="44"/>
        <v>0</v>
      </c>
      <c r="AD337" s="156">
        <f t="shared" si="45"/>
        <v>0</v>
      </c>
      <c r="AE337" s="152">
        <f t="shared" si="46"/>
        <v>0</v>
      </c>
      <c r="AF337" s="152">
        <f t="shared" si="47"/>
        <v>0</v>
      </c>
      <c r="AG337" s="157">
        <f t="shared" si="48"/>
        <v>0</v>
      </c>
    </row>
    <row r="338" spans="1:33" x14ac:dyDescent="0.25">
      <c r="A338" s="147" t="str">
        <f>IF(ISBLANK('B1'!A338),"",'B1'!A338)</f>
        <v/>
      </c>
      <c r="B338" s="978" t="str">
        <f>IF(ISBLANK('B1'!B338),"",'B1'!B338)</f>
        <v/>
      </c>
      <c r="C338" s="975" t="str">
        <f>IF(ISBLANK('B1'!C338),"",'B1'!C338)</f>
        <v/>
      </c>
      <c r="D338" s="263" t="str">
        <f>IF(ISBLANK('B1'!Q338),"",'B1'!Q338)</f>
        <v/>
      </c>
      <c r="E338" s="201"/>
      <c r="F338" s="202"/>
      <c r="G338" s="202"/>
      <c r="H338" s="202"/>
      <c r="I338" s="202"/>
      <c r="J338" s="202"/>
      <c r="K338" s="204"/>
      <c r="L338" s="478"/>
      <c r="M338" s="205"/>
      <c r="N338" s="203"/>
      <c r="O338" s="203"/>
      <c r="P338" s="203"/>
      <c r="Q338" s="203"/>
      <c r="R338" s="204"/>
      <c r="S338" s="202"/>
      <c r="T338" s="202"/>
      <c r="U338" s="202"/>
      <c r="V338" s="202"/>
      <c r="W338" s="205"/>
      <c r="Y338" s="156">
        <f t="shared" si="41"/>
        <v>0</v>
      </c>
      <c r="Z338" s="152">
        <f t="shared" si="42"/>
        <v>0</v>
      </c>
      <c r="AA338" s="152">
        <f t="shared" si="43"/>
        <v>0</v>
      </c>
      <c r="AB338" s="900">
        <f t="shared" si="44"/>
        <v>0</v>
      </c>
      <c r="AD338" s="156">
        <f t="shared" si="45"/>
        <v>0</v>
      </c>
      <c r="AE338" s="152">
        <f t="shared" si="46"/>
        <v>0</v>
      </c>
      <c r="AF338" s="152">
        <f t="shared" si="47"/>
        <v>0</v>
      </c>
      <c r="AG338" s="157">
        <f t="shared" si="48"/>
        <v>0</v>
      </c>
    </row>
    <row r="339" spans="1:33" x14ac:dyDescent="0.25">
      <c r="A339" s="147" t="str">
        <f>IF(ISBLANK('B1'!A339),"",'B1'!A339)</f>
        <v/>
      </c>
      <c r="B339" s="978" t="str">
        <f>IF(ISBLANK('B1'!B339),"",'B1'!B339)</f>
        <v/>
      </c>
      <c r="C339" s="975" t="str">
        <f>IF(ISBLANK('B1'!C339),"",'B1'!C339)</f>
        <v/>
      </c>
      <c r="D339" s="263" t="str">
        <f>IF(ISBLANK('B1'!Q339),"",'B1'!Q339)</f>
        <v/>
      </c>
      <c r="E339" s="201"/>
      <c r="F339" s="202"/>
      <c r="G339" s="202"/>
      <c r="H339" s="202"/>
      <c r="I339" s="202"/>
      <c r="J339" s="202"/>
      <c r="K339" s="204"/>
      <c r="L339" s="478"/>
      <c r="M339" s="205"/>
      <c r="N339" s="203"/>
      <c r="O339" s="203"/>
      <c r="P339" s="203"/>
      <c r="Q339" s="203"/>
      <c r="R339" s="204"/>
      <c r="S339" s="202"/>
      <c r="T339" s="202"/>
      <c r="U339" s="202"/>
      <c r="V339" s="202"/>
      <c r="W339" s="205"/>
      <c r="Y339" s="156">
        <f t="shared" si="41"/>
        <v>0</v>
      </c>
      <c r="Z339" s="152">
        <f t="shared" si="42"/>
        <v>0</v>
      </c>
      <c r="AA339" s="152">
        <f t="shared" si="43"/>
        <v>0</v>
      </c>
      <c r="AB339" s="900">
        <f t="shared" si="44"/>
        <v>0</v>
      </c>
      <c r="AD339" s="156">
        <f t="shared" si="45"/>
        <v>0</v>
      </c>
      <c r="AE339" s="152">
        <f t="shared" si="46"/>
        <v>0</v>
      </c>
      <c r="AF339" s="152">
        <f t="shared" si="47"/>
        <v>0</v>
      </c>
      <c r="AG339" s="157">
        <f t="shared" si="48"/>
        <v>0</v>
      </c>
    </row>
    <row r="340" spans="1:33" x14ac:dyDescent="0.25">
      <c r="A340" s="147" t="str">
        <f>IF(ISBLANK('B1'!A340),"",'B1'!A340)</f>
        <v/>
      </c>
      <c r="B340" s="978" t="str">
        <f>IF(ISBLANK('B1'!B340),"",'B1'!B340)</f>
        <v/>
      </c>
      <c r="C340" s="975" t="str">
        <f>IF(ISBLANK('B1'!C340),"",'B1'!C340)</f>
        <v/>
      </c>
      <c r="D340" s="263" t="str">
        <f>IF(ISBLANK('B1'!Q340),"",'B1'!Q340)</f>
        <v/>
      </c>
      <c r="E340" s="201"/>
      <c r="F340" s="202"/>
      <c r="G340" s="202"/>
      <c r="H340" s="202"/>
      <c r="I340" s="202"/>
      <c r="J340" s="202"/>
      <c r="K340" s="204"/>
      <c r="L340" s="478"/>
      <c r="M340" s="205"/>
      <c r="N340" s="203"/>
      <c r="O340" s="203"/>
      <c r="P340" s="203"/>
      <c r="Q340" s="203"/>
      <c r="R340" s="204"/>
      <c r="S340" s="202"/>
      <c r="T340" s="202"/>
      <c r="U340" s="202"/>
      <c r="V340" s="202"/>
      <c r="W340" s="205"/>
      <c r="Y340" s="156">
        <f t="shared" si="41"/>
        <v>0</v>
      </c>
      <c r="Z340" s="152">
        <f t="shared" si="42"/>
        <v>0</v>
      </c>
      <c r="AA340" s="152">
        <f t="shared" si="43"/>
        <v>0</v>
      </c>
      <c r="AB340" s="900">
        <f t="shared" si="44"/>
        <v>0</v>
      </c>
      <c r="AD340" s="156">
        <f t="shared" si="45"/>
        <v>0</v>
      </c>
      <c r="AE340" s="152">
        <f t="shared" si="46"/>
        <v>0</v>
      </c>
      <c r="AF340" s="152">
        <f t="shared" si="47"/>
        <v>0</v>
      </c>
      <c r="AG340" s="157">
        <f t="shared" si="48"/>
        <v>0</v>
      </c>
    </row>
    <row r="341" spans="1:33" x14ac:dyDescent="0.25">
      <c r="A341" s="147" t="str">
        <f>IF(ISBLANK('B1'!A341),"",'B1'!A341)</f>
        <v/>
      </c>
      <c r="B341" s="978" t="str">
        <f>IF(ISBLANK('B1'!B341),"",'B1'!B341)</f>
        <v/>
      </c>
      <c r="C341" s="975" t="str">
        <f>IF(ISBLANK('B1'!C341),"",'B1'!C341)</f>
        <v/>
      </c>
      <c r="D341" s="263" t="str">
        <f>IF(ISBLANK('B1'!Q341),"",'B1'!Q341)</f>
        <v/>
      </c>
      <c r="E341" s="201"/>
      <c r="F341" s="202"/>
      <c r="G341" s="202"/>
      <c r="H341" s="202"/>
      <c r="I341" s="202"/>
      <c r="J341" s="202"/>
      <c r="K341" s="204"/>
      <c r="L341" s="478"/>
      <c r="M341" s="205"/>
      <c r="N341" s="203"/>
      <c r="O341" s="203"/>
      <c r="P341" s="203"/>
      <c r="Q341" s="203"/>
      <c r="R341" s="204"/>
      <c r="S341" s="202"/>
      <c r="T341" s="202"/>
      <c r="U341" s="202"/>
      <c r="V341" s="202"/>
      <c r="W341" s="205"/>
      <c r="Y341" s="156">
        <f t="shared" si="41"/>
        <v>0</v>
      </c>
      <c r="Z341" s="152">
        <f t="shared" si="42"/>
        <v>0</v>
      </c>
      <c r="AA341" s="152">
        <f t="shared" si="43"/>
        <v>0</v>
      </c>
      <c r="AB341" s="900">
        <f t="shared" si="44"/>
        <v>0</v>
      </c>
      <c r="AD341" s="156">
        <f t="shared" si="45"/>
        <v>0</v>
      </c>
      <c r="AE341" s="152">
        <f t="shared" si="46"/>
        <v>0</v>
      </c>
      <c r="AF341" s="152">
        <f t="shared" si="47"/>
        <v>0</v>
      </c>
      <c r="AG341" s="157">
        <f t="shared" si="48"/>
        <v>0</v>
      </c>
    </row>
    <row r="342" spans="1:33" x14ac:dyDescent="0.25">
      <c r="A342" s="147" t="str">
        <f>IF(ISBLANK('B1'!A342),"",'B1'!A342)</f>
        <v/>
      </c>
      <c r="B342" s="978" t="str">
        <f>IF(ISBLANK('B1'!B342),"",'B1'!B342)</f>
        <v/>
      </c>
      <c r="C342" s="975" t="str">
        <f>IF(ISBLANK('B1'!C342),"",'B1'!C342)</f>
        <v/>
      </c>
      <c r="D342" s="263" t="str">
        <f>IF(ISBLANK('B1'!Q342),"",'B1'!Q342)</f>
        <v/>
      </c>
      <c r="E342" s="201"/>
      <c r="F342" s="202"/>
      <c r="G342" s="202"/>
      <c r="H342" s="202"/>
      <c r="I342" s="202"/>
      <c r="J342" s="202"/>
      <c r="K342" s="204"/>
      <c r="L342" s="478"/>
      <c r="M342" s="205"/>
      <c r="N342" s="203"/>
      <c r="O342" s="203"/>
      <c r="P342" s="203"/>
      <c r="Q342" s="203"/>
      <c r="R342" s="204"/>
      <c r="S342" s="202"/>
      <c r="T342" s="202"/>
      <c r="U342" s="202"/>
      <c r="V342" s="202"/>
      <c r="W342" s="205"/>
      <c r="Y342" s="156">
        <f t="shared" si="41"/>
        <v>0</v>
      </c>
      <c r="Z342" s="152">
        <f t="shared" si="42"/>
        <v>0</v>
      </c>
      <c r="AA342" s="152">
        <f t="shared" si="43"/>
        <v>0</v>
      </c>
      <c r="AB342" s="900">
        <f t="shared" si="44"/>
        <v>0</v>
      </c>
      <c r="AD342" s="156">
        <f t="shared" si="45"/>
        <v>0</v>
      </c>
      <c r="AE342" s="152">
        <f t="shared" si="46"/>
        <v>0</v>
      </c>
      <c r="AF342" s="152">
        <f t="shared" si="47"/>
        <v>0</v>
      </c>
      <c r="AG342" s="157">
        <f t="shared" si="48"/>
        <v>0</v>
      </c>
    </row>
    <row r="343" spans="1:33" x14ac:dyDescent="0.25">
      <c r="A343" s="147" t="str">
        <f>IF(ISBLANK('B1'!A343),"",'B1'!A343)</f>
        <v/>
      </c>
      <c r="B343" s="978" t="str">
        <f>IF(ISBLANK('B1'!B343),"",'B1'!B343)</f>
        <v/>
      </c>
      <c r="C343" s="975" t="str">
        <f>IF(ISBLANK('B1'!C343),"",'B1'!C343)</f>
        <v/>
      </c>
      <c r="D343" s="263" t="str">
        <f>IF(ISBLANK('B1'!Q343),"",'B1'!Q343)</f>
        <v/>
      </c>
      <c r="E343" s="201"/>
      <c r="F343" s="202"/>
      <c r="G343" s="202"/>
      <c r="H343" s="202"/>
      <c r="I343" s="202"/>
      <c r="J343" s="202"/>
      <c r="K343" s="204"/>
      <c r="L343" s="478"/>
      <c r="M343" s="205"/>
      <c r="N343" s="203"/>
      <c r="O343" s="203"/>
      <c r="P343" s="203"/>
      <c r="Q343" s="203"/>
      <c r="R343" s="204"/>
      <c r="S343" s="202"/>
      <c r="T343" s="202"/>
      <c r="U343" s="202"/>
      <c r="V343" s="202"/>
      <c r="W343" s="205"/>
      <c r="Y343" s="156">
        <f t="shared" si="41"/>
        <v>0</v>
      </c>
      <c r="Z343" s="152">
        <f t="shared" si="42"/>
        <v>0</v>
      </c>
      <c r="AA343" s="152">
        <f t="shared" si="43"/>
        <v>0</v>
      </c>
      <c r="AB343" s="900">
        <f t="shared" si="44"/>
        <v>0</v>
      </c>
      <c r="AD343" s="156">
        <f t="shared" si="45"/>
        <v>0</v>
      </c>
      <c r="AE343" s="152">
        <f t="shared" si="46"/>
        <v>0</v>
      </c>
      <c r="AF343" s="152">
        <f t="shared" si="47"/>
        <v>0</v>
      </c>
      <c r="AG343" s="157">
        <f t="shared" si="48"/>
        <v>0</v>
      </c>
    </row>
    <row r="344" spans="1:33" x14ac:dyDescent="0.25">
      <c r="A344" s="147" t="str">
        <f>IF(ISBLANK('B1'!A344),"",'B1'!A344)</f>
        <v/>
      </c>
      <c r="B344" s="978" t="str">
        <f>IF(ISBLANK('B1'!B344),"",'B1'!B344)</f>
        <v/>
      </c>
      <c r="C344" s="975" t="str">
        <f>IF(ISBLANK('B1'!C344),"",'B1'!C344)</f>
        <v/>
      </c>
      <c r="D344" s="263" t="str">
        <f>IF(ISBLANK('B1'!Q344),"",'B1'!Q344)</f>
        <v/>
      </c>
      <c r="E344" s="201"/>
      <c r="F344" s="202"/>
      <c r="G344" s="202"/>
      <c r="H344" s="202"/>
      <c r="I344" s="202"/>
      <c r="J344" s="202"/>
      <c r="K344" s="204"/>
      <c r="L344" s="478"/>
      <c r="M344" s="205"/>
      <c r="N344" s="203"/>
      <c r="O344" s="203"/>
      <c r="P344" s="203"/>
      <c r="Q344" s="203"/>
      <c r="R344" s="204"/>
      <c r="S344" s="202"/>
      <c r="T344" s="202"/>
      <c r="U344" s="202"/>
      <c r="V344" s="202"/>
      <c r="W344" s="205"/>
      <c r="Y344" s="156">
        <f t="shared" si="41"/>
        <v>0</v>
      </c>
      <c r="Z344" s="152">
        <f t="shared" si="42"/>
        <v>0</v>
      </c>
      <c r="AA344" s="152">
        <f t="shared" si="43"/>
        <v>0</v>
      </c>
      <c r="AB344" s="900">
        <f t="shared" si="44"/>
        <v>0</v>
      </c>
      <c r="AD344" s="156">
        <f t="shared" si="45"/>
        <v>0</v>
      </c>
      <c r="AE344" s="152">
        <f t="shared" si="46"/>
        <v>0</v>
      </c>
      <c r="AF344" s="152">
        <f t="shared" si="47"/>
        <v>0</v>
      </c>
      <c r="AG344" s="157">
        <f t="shared" si="48"/>
        <v>0</v>
      </c>
    </row>
    <row r="345" spans="1:33" x14ac:dyDescent="0.25">
      <c r="A345" s="147" t="str">
        <f>IF(ISBLANK('B1'!A345),"",'B1'!A345)</f>
        <v/>
      </c>
      <c r="B345" s="978" t="str">
        <f>IF(ISBLANK('B1'!B345),"",'B1'!B345)</f>
        <v/>
      </c>
      <c r="C345" s="975" t="str">
        <f>IF(ISBLANK('B1'!C345),"",'B1'!C345)</f>
        <v/>
      </c>
      <c r="D345" s="263" t="str">
        <f>IF(ISBLANK('B1'!Q345),"",'B1'!Q345)</f>
        <v/>
      </c>
      <c r="E345" s="201"/>
      <c r="F345" s="202"/>
      <c r="G345" s="202"/>
      <c r="H345" s="202"/>
      <c r="I345" s="202"/>
      <c r="J345" s="202"/>
      <c r="K345" s="204"/>
      <c r="L345" s="478"/>
      <c r="M345" s="205"/>
      <c r="N345" s="203"/>
      <c r="O345" s="203"/>
      <c r="P345" s="203"/>
      <c r="Q345" s="203"/>
      <c r="R345" s="204"/>
      <c r="S345" s="202"/>
      <c r="T345" s="202"/>
      <c r="U345" s="202"/>
      <c r="V345" s="202"/>
      <c r="W345" s="205"/>
      <c r="Y345" s="156">
        <f t="shared" si="41"/>
        <v>0</v>
      </c>
      <c r="Z345" s="152">
        <f t="shared" si="42"/>
        <v>0</v>
      </c>
      <c r="AA345" s="152">
        <f t="shared" si="43"/>
        <v>0</v>
      </c>
      <c r="AB345" s="900">
        <f t="shared" si="44"/>
        <v>0</v>
      </c>
      <c r="AD345" s="156">
        <f t="shared" si="45"/>
        <v>0</v>
      </c>
      <c r="AE345" s="152">
        <f t="shared" si="46"/>
        <v>0</v>
      </c>
      <c r="AF345" s="152">
        <f t="shared" si="47"/>
        <v>0</v>
      </c>
      <c r="AG345" s="157">
        <f t="shared" si="48"/>
        <v>0</v>
      </c>
    </row>
    <row r="346" spans="1:33" x14ac:dyDescent="0.25">
      <c r="A346" s="147" t="str">
        <f>IF(ISBLANK('B1'!A346),"",'B1'!A346)</f>
        <v/>
      </c>
      <c r="B346" s="978" t="str">
        <f>IF(ISBLANK('B1'!B346),"",'B1'!B346)</f>
        <v/>
      </c>
      <c r="C346" s="975" t="str">
        <f>IF(ISBLANK('B1'!C346),"",'B1'!C346)</f>
        <v/>
      </c>
      <c r="D346" s="263" t="str">
        <f>IF(ISBLANK('B1'!Q346),"",'B1'!Q346)</f>
        <v/>
      </c>
      <c r="E346" s="201"/>
      <c r="F346" s="202"/>
      <c r="G346" s="202"/>
      <c r="H346" s="202"/>
      <c r="I346" s="202"/>
      <c r="J346" s="202"/>
      <c r="K346" s="204"/>
      <c r="L346" s="478"/>
      <c r="M346" s="205"/>
      <c r="N346" s="203"/>
      <c r="O346" s="203"/>
      <c r="P346" s="203"/>
      <c r="Q346" s="203"/>
      <c r="R346" s="204"/>
      <c r="S346" s="202"/>
      <c r="T346" s="202"/>
      <c r="U346" s="202"/>
      <c r="V346" s="202"/>
      <c r="W346" s="205"/>
      <c r="Y346" s="156">
        <f t="shared" si="41"/>
        <v>0</v>
      </c>
      <c r="Z346" s="152">
        <f t="shared" si="42"/>
        <v>0</v>
      </c>
      <c r="AA346" s="152">
        <f t="shared" si="43"/>
        <v>0</v>
      </c>
      <c r="AB346" s="900">
        <f t="shared" si="44"/>
        <v>0</v>
      </c>
      <c r="AD346" s="156">
        <f t="shared" si="45"/>
        <v>0</v>
      </c>
      <c r="AE346" s="152">
        <f t="shared" si="46"/>
        <v>0</v>
      </c>
      <c r="AF346" s="152">
        <f t="shared" si="47"/>
        <v>0</v>
      </c>
      <c r="AG346" s="157">
        <f t="shared" si="48"/>
        <v>0</v>
      </c>
    </row>
    <row r="347" spans="1:33" x14ac:dyDescent="0.25">
      <c r="A347" s="147" t="str">
        <f>IF(ISBLANK('B1'!A347),"",'B1'!A347)</f>
        <v/>
      </c>
      <c r="B347" s="978" t="str">
        <f>IF(ISBLANK('B1'!B347),"",'B1'!B347)</f>
        <v/>
      </c>
      <c r="C347" s="975" t="str">
        <f>IF(ISBLANK('B1'!C347),"",'B1'!C347)</f>
        <v/>
      </c>
      <c r="D347" s="263" t="str">
        <f>IF(ISBLANK('B1'!Q347),"",'B1'!Q347)</f>
        <v/>
      </c>
      <c r="E347" s="201"/>
      <c r="F347" s="202"/>
      <c r="G347" s="202"/>
      <c r="H347" s="202"/>
      <c r="I347" s="202"/>
      <c r="J347" s="202"/>
      <c r="K347" s="204"/>
      <c r="L347" s="478"/>
      <c r="M347" s="205"/>
      <c r="N347" s="203"/>
      <c r="O347" s="203"/>
      <c r="P347" s="203"/>
      <c r="Q347" s="203"/>
      <c r="R347" s="204"/>
      <c r="S347" s="202"/>
      <c r="T347" s="202"/>
      <c r="U347" s="202"/>
      <c r="V347" s="202"/>
      <c r="W347" s="205"/>
      <c r="Y347" s="156">
        <f t="shared" si="41"/>
        <v>0</v>
      </c>
      <c r="Z347" s="152">
        <f t="shared" si="42"/>
        <v>0</v>
      </c>
      <c r="AA347" s="152">
        <f t="shared" si="43"/>
        <v>0</v>
      </c>
      <c r="AB347" s="900">
        <f t="shared" si="44"/>
        <v>0</v>
      </c>
      <c r="AD347" s="156">
        <f t="shared" si="45"/>
        <v>0</v>
      </c>
      <c r="AE347" s="152">
        <f t="shared" si="46"/>
        <v>0</v>
      </c>
      <c r="AF347" s="152">
        <f t="shared" si="47"/>
        <v>0</v>
      </c>
      <c r="AG347" s="157">
        <f t="shared" si="48"/>
        <v>0</v>
      </c>
    </row>
    <row r="348" spans="1:33" x14ac:dyDescent="0.25">
      <c r="A348" s="147" t="str">
        <f>IF(ISBLANK('B1'!A348),"",'B1'!A348)</f>
        <v/>
      </c>
      <c r="B348" s="978" t="str">
        <f>IF(ISBLANK('B1'!B348),"",'B1'!B348)</f>
        <v/>
      </c>
      <c r="C348" s="975" t="str">
        <f>IF(ISBLANK('B1'!C348),"",'B1'!C348)</f>
        <v/>
      </c>
      <c r="D348" s="263" t="str">
        <f>IF(ISBLANK('B1'!Q348),"",'B1'!Q348)</f>
        <v/>
      </c>
      <c r="E348" s="201"/>
      <c r="F348" s="202"/>
      <c r="G348" s="202"/>
      <c r="H348" s="202"/>
      <c r="I348" s="202"/>
      <c r="J348" s="202"/>
      <c r="K348" s="204"/>
      <c r="L348" s="478"/>
      <c r="M348" s="205"/>
      <c r="N348" s="203"/>
      <c r="O348" s="203"/>
      <c r="P348" s="203"/>
      <c r="Q348" s="203"/>
      <c r="R348" s="204"/>
      <c r="S348" s="202"/>
      <c r="T348" s="202"/>
      <c r="U348" s="202"/>
      <c r="V348" s="202"/>
      <c r="W348" s="205"/>
      <c r="Y348" s="156">
        <f t="shared" si="41"/>
        <v>0</v>
      </c>
      <c r="Z348" s="152">
        <f t="shared" si="42"/>
        <v>0</v>
      </c>
      <c r="AA348" s="152">
        <f t="shared" si="43"/>
        <v>0</v>
      </c>
      <c r="AB348" s="900">
        <f t="shared" si="44"/>
        <v>0</v>
      </c>
      <c r="AD348" s="156">
        <f t="shared" si="45"/>
        <v>0</v>
      </c>
      <c r="AE348" s="152">
        <f t="shared" si="46"/>
        <v>0</v>
      </c>
      <c r="AF348" s="152">
        <f t="shared" si="47"/>
        <v>0</v>
      </c>
      <c r="AG348" s="157">
        <f t="shared" si="48"/>
        <v>0</v>
      </c>
    </row>
    <row r="349" spans="1:33" x14ac:dyDescent="0.25">
      <c r="A349" s="147" t="str">
        <f>IF(ISBLANK('B1'!A349),"",'B1'!A349)</f>
        <v/>
      </c>
      <c r="B349" s="978" t="str">
        <f>IF(ISBLANK('B1'!B349),"",'B1'!B349)</f>
        <v/>
      </c>
      <c r="C349" s="975" t="str">
        <f>IF(ISBLANK('B1'!C349),"",'B1'!C349)</f>
        <v/>
      </c>
      <c r="D349" s="263" t="str">
        <f>IF(ISBLANK('B1'!Q349),"",'B1'!Q349)</f>
        <v/>
      </c>
      <c r="E349" s="201"/>
      <c r="F349" s="202"/>
      <c r="G349" s="202"/>
      <c r="H349" s="202"/>
      <c r="I349" s="202"/>
      <c r="J349" s="202"/>
      <c r="K349" s="204"/>
      <c r="L349" s="478"/>
      <c r="M349" s="205"/>
      <c r="N349" s="203"/>
      <c r="O349" s="203"/>
      <c r="P349" s="203"/>
      <c r="Q349" s="203"/>
      <c r="R349" s="204"/>
      <c r="S349" s="202"/>
      <c r="T349" s="202"/>
      <c r="U349" s="202"/>
      <c r="V349" s="202"/>
      <c r="W349" s="205"/>
      <c r="Y349" s="156">
        <f t="shared" si="41"/>
        <v>0</v>
      </c>
      <c r="Z349" s="152">
        <f t="shared" si="42"/>
        <v>0</v>
      </c>
      <c r="AA349" s="152">
        <f t="shared" si="43"/>
        <v>0</v>
      </c>
      <c r="AB349" s="900">
        <f t="shared" si="44"/>
        <v>0</v>
      </c>
      <c r="AD349" s="156">
        <f t="shared" si="45"/>
        <v>0</v>
      </c>
      <c r="AE349" s="152">
        <f t="shared" si="46"/>
        <v>0</v>
      </c>
      <c r="AF349" s="152">
        <f t="shared" si="47"/>
        <v>0</v>
      </c>
      <c r="AG349" s="157">
        <f t="shared" si="48"/>
        <v>0</v>
      </c>
    </row>
    <row r="350" spans="1:33" ht="15.75" thickBot="1" x14ac:dyDescent="0.3">
      <c r="A350" s="148" t="str">
        <f>IF(ISBLANK('B1'!A350),"",'B1'!A350)</f>
        <v/>
      </c>
      <c r="B350" s="979" t="str">
        <f>IF(ISBLANK('B1'!B350),"",'B1'!B350)</f>
        <v/>
      </c>
      <c r="C350" s="976" t="str">
        <f>IF(ISBLANK('B1'!C350),"",'B1'!C350)</f>
        <v/>
      </c>
      <c r="D350" s="264" t="str">
        <f>IF(ISBLANK('B1'!Q350),"",'B1'!Q350)</f>
        <v/>
      </c>
      <c r="E350" s="207"/>
      <c r="F350" s="208"/>
      <c r="G350" s="208"/>
      <c r="H350" s="208"/>
      <c r="I350" s="208"/>
      <c r="J350" s="208"/>
      <c r="K350" s="210"/>
      <c r="L350" s="479"/>
      <c r="M350" s="211"/>
      <c r="N350" s="209"/>
      <c r="O350" s="209"/>
      <c r="P350" s="209"/>
      <c r="Q350" s="209"/>
      <c r="R350" s="210"/>
      <c r="S350" s="208"/>
      <c r="T350" s="208"/>
      <c r="U350" s="208"/>
      <c r="V350" s="208"/>
      <c r="W350" s="211"/>
      <c r="Y350" s="156">
        <f t="shared" si="41"/>
        <v>0</v>
      </c>
      <c r="Z350" s="152">
        <f t="shared" si="42"/>
        <v>0</v>
      </c>
      <c r="AA350" s="152">
        <f t="shared" si="43"/>
        <v>0</v>
      </c>
      <c r="AB350" s="900">
        <f t="shared" si="44"/>
        <v>0</v>
      </c>
      <c r="AD350" s="156">
        <f t="shared" si="45"/>
        <v>0</v>
      </c>
      <c r="AE350" s="152">
        <f t="shared" si="46"/>
        <v>0</v>
      </c>
      <c r="AF350" s="152">
        <f t="shared" si="47"/>
        <v>0</v>
      </c>
      <c r="AG350" s="157">
        <f t="shared" si="48"/>
        <v>0</v>
      </c>
    </row>
  </sheetData>
  <mergeCells count="10">
    <mergeCell ref="E13:J13"/>
    <mergeCell ref="K13:M13"/>
    <mergeCell ref="N13:Q13"/>
    <mergeCell ref="E12:W12"/>
    <mergeCell ref="R13:W13"/>
    <mergeCell ref="A9:D9"/>
    <mergeCell ref="A10:D10"/>
    <mergeCell ref="A12:A15"/>
    <mergeCell ref="C12:C15"/>
    <mergeCell ref="D12:D15"/>
  </mergeCells>
  <conditionalFormatting sqref="E17:J350">
    <cfRule type="expression" dxfId="17" priority="8">
      <formula>IF($AD17=0,FALSE,TRUE)</formula>
    </cfRule>
  </conditionalFormatting>
  <conditionalFormatting sqref="K17:M350">
    <cfRule type="expression" dxfId="16" priority="7">
      <formula>IF($AE17=0,FALSE,TRUE)</formula>
    </cfRule>
  </conditionalFormatting>
  <conditionalFormatting sqref="N17:Q350">
    <cfRule type="expression" dxfId="15" priority="6">
      <formula>IF($AF17=0,FALSE,TRUE)</formula>
    </cfRule>
  </conditionalFormatting>
  <conditionalFormatting sqref="R17:W350">
    <cfRule type="expression" dxfId="14"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100-000000000000}">
      <formula1>0</formula1>
    </dataValidation>
  </dataValidations>
  <pageMargins left="0.7" right="0.7" top="0.75" bottom="0.75" header="0.3" footer="0.3"/>
  <pageSetup paperSize="5" scale="63" fitToHeight="0"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pageSetUpPr fitToPage="1"/>
  </sheetPr>
  <dimension ref="A1:AF350"/>
  <sheetViews>
    <sheetView zoomScaleNormal="100" workbookViewId="0">
      <selection activeCell="L26" sqref="L26"/>
    </sheetView>
  </sheetViews>
  <sheetFormatPr defaultColWidth="9.140625" defaultRowHeight="15" x14ac:dyDescent="0.25"/>
  <cols>
    <col min="1" max="1" width="40.7109375" style="38" customWidth="1"/>
    <col min="2" max="3" width="13.7109375" style="38" customWidth="1"/>
    <col min="4" max="22" width="9.7109375" style="38" customWidth="1"/>
    <col min="23" max="23" width="9.140625" style="38"/>
    <col min="24" max="27" width="10.7109375" style="38" hidden="1" customWidth="1"/>
    <col min="28" max="28" width="2.85546875" style="38" hidden="1" customWidth="1"/>
    <col min="29" max="32" width="10.7109375" style="38" hidden="1" customWidth="1"/>
    <col min="33" max="16384" width="9.140625" style="38"/>
  </cols>
  <sheetData>
    <row r="1" spans="1:32" s="36" customFormat="1" x14ac:dyDescent="0.25"/>
    <row r="2" spans="1:32" s="36" customFormat="1" x14ac:dyDescent="0.25"/>
    <row r="3" spans="1:32" s="36" customFormat="1" x14ac:dyDescent="0.25"/>
    <row r="4" spans="1:32" s="36" customFormat="1" x14ac:dyDescent="0.25"/>
    <row r="5" spans="1:32" s="36" customFormat="1" x14ac:dyDescent="0.25"/>
    <row r="6" spans="1:32" s="36" customFormat="1" x14ac:dyDescent="0.25"/>
    <row r="7" spans="1:32" s="36" customFormat="1" hidden="1" x14ac:dyDescent="0.25"/>
    <row r="8" spans="1:32" s="36" customFormat="1" hidden="1" x14ac:dyDescent="0.25"/>
    <row r="9" spans="1:32" ht="18.75" x14ac:dyDescent="0.25">
      <c r="A9" s="1172" t="s">
        <v>294</v>
      </c>
      <c r="B9" s="1172"/>
      <c r="C9" s="1172"/>
      <c r="D9" s="37"/>
      <c r="E9" s="37"/>
      <c r="F9" s="37"/>
      <c r="G9" s="37"/>
      <c r="H9" s="37"/>
      <c r="I9" s="37"/>
      <c r="J9" s="37"/>
      <c r="K9" s="37"/>
      <c r="L9" s="37"/>
      <c r="M9" s="37"/>
      <c r="N9" s="37"/>
      <c r="O9" s="37"/>
      <c r="P9" s="37"/>
      <c r="Q9" s="37"/>
      <c r="R9" s="37"/>
      <c r="S9" s="37"/>
      <c r="T9" s="37"/>
      <c r="U9" s="37"/>
      <c r="V9" s="37"/>
    </row>
    <row r="10" spans="1:32" ht="18.75" x14ac:dyDescent="0.25">
      <c r="A10" s="1172" t="s">
        <v>282</v>
      </c>
      <c r="B10" s="1172"/>
      <c r="C10" s="1172"/>
      <c r="D10" s="37"/>
      <c r="E10" s="37"/>
      <c r="F10" s="37"/>
      <c r="G10" s="37"/>
      <c r="H10" s="37"/>
      <c r="I10" s="37"/>
      <c r="J10" s="37"/>
      <c r="K10" s="37"/>
      <c r="L10" s="37"/>
      <c r="M10" s="37"/>
      <c r="N10" s="37"/>
      <c r="O10" s="37"/>
      <c r="P10" s="37"/>
      <c r="Q10" s="37"/>
      <c r="R10" s="37"/>
      <c r="S10" s="37"/>
      <c r="T10" s="37"/>
      <c r="U10" s="37"/>
      <c r="V10" s="37"/>
    </row>
    <row r="11" spans="1:32" ht="15.75" thickBot="1" x14ac:dyDescent="0.3">
      <c r="A11" s="989" t="s">
        <v>767</v>
      </c>
      <c r="B11" s="37"/>
      <c r="C11" s="37"/>
      <c r="D11" s="37"/>
      <c r="E11" s="37"/>
      <c r="F11" s="37"/>
      <c r="G11" s="37"/>
      <c r="H11" s="37"/>
      <c r="I11" s="37"/>
      <c r="J11" s="37"/>
      <c r="K11" s="37"/>
      <c r="L11" s="37"/>
      <c r="M11" s="37"/>
      <c r="N11" s="37"/>
      <c r="O11" s="37"/>
      <c r="P11" s="37"/>
      <c r="Q11" s="37"/>
      <c r="R11" s="37"/>
      <c r="S11" s="37"/>
      <c r="T11" s="37"/>
      <c r="U11" s="37"/>
      <c r="V11" s="37"/>
    </row>
    <row r="12" spans="1:32" ht="45.75" customHeight="1" thickBot="1" x14ac:dyDescent="0.3">
      <c r="A12" s="1222" t="s">
        <v>928</v>
      </c>
      <c r="B12" s="1214" t="s">
        <v>192</v>
      </c>
      <c r="C12" s="1183" t="s">
        <v>768</v>
      </c>
      <c r="D12" s="1357" t="s">
        <v>946</v>
      </c>
      <c r="E12" s="1358"/>
      <c r="F12" s="1358"/>
      <c r="G12" s="1358"/>
      <c r="H12" s="1358"/>
      <c r="I12" s="1358"/>
      <c r="J12" s="1358"/>
      <c r="K12" s="1358"/>
      <c r="L12" s="1358"/>
      <c r="M12" s="1358"/>
      <c r="N12" s="1358"/>
      <c r="O12" s="1358"/>
      <c r="P12" s="1358"/>
      <c r="Q12" s="1358"/>
      <c r="R12" s="1358"/>
      <c r="S12" s="1358"/>
      <c r="T12" s="1358"/>
      <c r="U12" s="1358"/>
      <c r="V12" s="1359"/>
    </row>
    <row r="13" spans="1:32" x14ac:dyDescent="0.25">
      <c r="A13" s="1223"/>
      <c r="B13" s="1215"/>
      <c r="C13" s="1184"/>
      <c r="D13" s="1354" t="s">
        <v>278</v>
      </c>
      <c r="E13" s="1355"/>
      <c r="F13" s="1355"/>
      <c r="G13" s="1355"/>
      <c r="H13" s="1355"/>
      <c r="I13" s="1356"/>
      <c r="J13" s="1354" t="s">
        <v>169</v>
      </c>
      <c r="K13" s="1355"/>
      <c r="L13" s="1356"/>
      <c r="M13" s="1354" t="s">
        <v>277</v>
      </c>
      <c r="N13" s="1355"/>
      <c r="O13" s="1355"/>
      <c r="P13" s="1356"/>
      <c r="Q13" s="1360" t="s">
        <v>279</v>
      </c>
      <c r="R13" s="1361"/>
      <c r="S13" s="1361"/>
      <c r="T13" s="1361"/>
      <c r="U13" s="1361"/>
      <c r="V13" s="1362"/>
    </row>
    <row r="14" spans="1:32" ht="51.75" customHeight="1" thickBot="1" x14ac:dyDescent="0.3">
      <c r="A14" s="1223"/>
      <c r="B14" s="1215"/>
      <c r="C14" s="1184"/>
      <c r="D14" s="71" t="s">
        <v>267</v>
      </c>
      <c r="E14" s="72" t="s">
        <v>268</v>
      </c>
      <c r="F14" s="69" t="s">
        <v>269</v>
      </c>
      <c r="G14" s="69" t="s">
        <v>270</v>
      </c>
      <c r="H14" s="73" t="s">
        <v>271</v>
      </c>
      <c r="I14" s="84" t="s">
        <v>272</v>
      </c>
      <c r="J14" s="139" t="s">
        <v>171</v>
      </c>
      <c r="K14" s="476" t="s">
        <v>170</v>
      </c>
      <c r="L14" s="68" t="s">
        <v>476</v>
      </c>
      <c r="M14" s="140" t="s">
        <v>273</v>
      </c>
      <c r="N14" s="141" t="s">
        <v>274</v>
      </c>
      <c r="O14" s="141" t="s">
        <v>275</v>
      </c>
      <c r="P14" s="142" t="s">
        <v>276</v>
      </c>
      <c r="Q14" s="83" t="s">
        <v>217</v>
      </c>
      <c r="R14" s="73" t="s">
        <v>218</v>
      </c>
      <c r="S14" s="73" t="s">
        <v>220</v>
      </c>
      <c r="T14" s="894" t="s">
        <v>280</v>
      </c>
      <c r="U14" s="143" t="s">
        <v>281</v>
      </c>
      <c r="V14" s="896" t="s">
        <v>757</v>
      </c>
    </row>
    <row r="15" spans="1:32" ht="15.75" thickBot="1" x14ac:dyDescent="0.3">
      <c r="A15" s="1224"/>
      <c r="B15" s="1216"/>
      <c r="C15" s="1185"/>
      <c r="D15" s="74" t="s">
        <v>178</v>
      </c>
      <c r="E15" s="77" t="s">
        <v>178</v>
      </c>
      <c r="F15" s="75" t="s">
        <v>178</v>
      </c>
      <c r="G15" s="75" t="s">
        <v>178</v>
      </c>
      <c r="H15" s="75" t="s">
        <v>178</v>
      </c>
      <c r="I15" s="76" t="s">
        <v>178</v>
      </c>
      <c r="J15" s="77" t="s">
        <v>178</v>
      </c>
      <c r="K15" s="75" t="s">
        <v>178</v>
      </c>
      <c r="L15" s="145" t="s">
        <v>178</v>
      </c>
      <c r="M15" s="74" t="s">
        <v>178</v>
      </c>
      <c r="N15" s="75" t="s">
        <v>178</v>
      </c>
      <c r="O15" s="75" t="s">
        <v>178</v>
      </c>
      <c r="P15" s="76" t="s">
        <v>178</v>
      </c>
      <c r="Q15" s="74" t="s">
        <v>178</v>
      </c>
      <c r="R15" s="75" t="s">
        <v>178</v>
      </c>
      <c r="S15" s="75" t="s">
        <v>178</v>
      </c>
      <c r="T15" s="75" t="s">
        <v>178</v>
      </c>
      <c r="U15" s="75" t="s">
        <v>178</v>
      </c>
      <c r="V15" s="76" t="s">
        <v>178</v>
      </c>
      <c r="X15" s="149" t="s">
        <v>283</v>
      </c>
      <c r="Y15" s="150" t="s">
        <v>284</v>
      </c>
      <c r="Z15" s="150" t="s">
        <v>285</v>
      </c>
      <c r="AA15" s="151" t="s">
        <v>286</v>
      </c>
      <c r="AC15" s="149" t="s">
        <v>287</v>
      </c>
      <c r="AD15" s="150" t="s">
        <v>288</v>
      </c>
      <c r="AE15" s="150" t="s">
        <v>289</v>
      </c>
      <c r="AF15" s="151" t="s">
        <v>290</v>
      </c>
    </row>
    <row r="16" spans="1:32" ht="15.75" thickBot="1" x14ac:dyDescent="0.3">
      <c r="A16" s="228"/>
      <c r="B16" s="260"/>
      <c r="C16" s="261" t="s">
        <v>174</v>
      </c>
      <c r="D16" s="91">
        <f>SUM(D17:D196)</f>
        <v>0</v>
      </c>
      <c r="E16" s="91">
        <f t="shared" ref="E16:U16" si="0">SUM(E17:E196)</f>
        <v>0</v>
      </c>
      <c r="F16" s="91">
        <f t="shared" si="0"/>
        <v>0</v>
      </c>
      <c r="G16" s="91">
        <f t="shared" si="0"/>
        <v>0</v>
      </c>
      <c r="H16" s="91">
        <f t="shared" si="0"/>
        <v>0</v>
      </c>
      <c r="I16" s="91">
        <f t="shared" si="0"/>
        <v>0</v>
      </c>
      <c r="J16" s="91">
        <f t="shared" si="0"/>
        <v>0</v>
      </c>
      <c r="K16" s="91">
        <f t="shared" si="0"/>
        <v>0</v>
      </c>
      <c r="L16" s="91">
        <f t="shared" si="0"/>
        <v>0</v>
      </c>
      <c r="M16" s="91">
        <f t="shared" si="0"/>
        <v>0</v>
      </c>
      <c r="N16" s="91">
        <f t="shared" si="0"/>
        <v>0</v>
      </c>
      <c r="O16" s="91">
        <f t="shared" si="0"/>
        <v>0</v>
      </c>
      <c r="P16" s="91">
        <f t="shared" si="0"/>
        <v>0</v>
      </c>
      <c r="Q16" s="91">
        <f t="shared" si="0"/>
        <v>0</v>
      </c>
      <c r="R16" s="91">
        <f t="shared" si="0"/>
        <v>0</v>
      </c>
      <c r="S16" s="91">
        <f t="shared" si="0"/>
        <v>0</v>
      </c>
      <c r="T16" s="91">
        <f t="shared" si="0"/>
        <v>0</v>
      </c>
      <c r="U16" s="91">
        <f t="shared" si="0"/>
        <v>0</v>
      </c>
      <c r="V16" s="898">
        <f>SUM(V17:V196)</f>
        <v>0</v>
      </c>
    </row>
    <row r="17" spans="1:32" x14ac:dyDescent="0.25">
      <c r="A17" s="1019" t="str">
        <f>IF(ISBLANK('C1'!A17),"",'C1'!A17)</f>
        <v/>
      </c>
      <c r="B17" s="974" t="str">
        <f>IF(ISBLANK('C1'!B17),"",'C1'!B17)</f>
        <v/>
      </c>
      <c r="C17" s="262" t="str">
        <f>IF(ISBLANK('C1'!R17),"",'C1'!R17)</f>
        <v/>
      </c>
      <c r="D17" s="195"/>
      <c r="E17" s="196"/>
      <c r="F17" s="196"/>
      <c r="G17" s="196"/>
      <c r="H17" s="196"/>
      <c r="I17" s="196"/>
      <c r="J17" s="198"/>
      <c r="K17" s="477"/>
      <c r="L17" s="199"/>
      <c r="M17" s="197"/>
      <c r="N17" s="197"/>
      <c r="O17" s="197"/>
      <c r="P17" s="197"/>
      <c r="Q17" s="198"/>
      <c r="R17" s="196"/>
      <c r="S17" s="196"/>
      <c r="T17" s="196"/>
      <c r="U17" s="196"/>
      <c r="V17" s="199"/>
      <c r="X17" s="153">
        <f>SUM(D17:I17)</f>
        <v>0</v>
      </c>
      <c r="Y17" s="154">
        <f>SUM(J17:L17)</f>
        <v>0</v>
      </c>
      <c r="Z17" s="154">
        <f>SUM(M17:P17)</f>
        <v>0</v>
      </c>
      <c r="AA17" s="899">
        <f>SUM(Q17:V17)</f>
        <v>0</v>
      </c>
      <c r="AC17" s="153">
        <f>IF(C17="",X17,C17-X17)</f>
        <v>0</v>
      </c>
      <c r="AD17" s="154">
        <f>IF(C17="",Y17,C17-Y17)</f>
        <v>0</v>
      </c>
      <c r="AE17" s="154">
        <f>IF(C17="",Z17,C17-Z17)</f>
        <v>0</v>
      </c>
      <c r="AF17" s="155">
        <f>IF(C17="",AA17,C17-AA17)</f>
        <v>0</v>
      </c>
    </row>
    <row r="18" spans="1:32" x14ac:dyDescent="0.25">
      <c r="A18" s="1020" t="str">
        <f>IF(ISBLANK('C1'!A18),"",'C1'!A18)</f>
        <v/>
      </c>
      <c r="B18" s="975" t="str">
        <f>IF(ISBLANK('C1'!B18),"",'C1'!B18)</f>
        <v/>
      </c>
      <c r="C18" s="263" t="str">
        <f>IF(ISBLANK('C1'!R18),"",'C1'!R18)</f>
        <v/>
      </c>
      <c r="D18" s="201"/>
      <c r="E18" s="202"/>
      <c r="F18" s="202"/>
      <c r="G18" s="202"/>
      <c r="H18" s="202"/>
      <c r="I18" s="202"/>
      <c r="J18" s="204"/>
      <c r="K18" s="478"/>
      <c r="L18" s="205"/>
      <c r="M18" s="203"/>
      <c r="N18" s="203"/>
      <c r="O18" s="203"/>
      <c r="P18" s="203"/>
      <c r="Q18" s="204"/>
      <c r="R18" s="202"/>
      <c r="S18" s="202"/>
      <c r="T18" s="202"/>
      <c r="U18" s="202"/>
      <c r="V18" s="205"/>
      <c r="X18" s="156">
        <f t="shared" ref="X18:X81" si="1">SUM(D18:I18)</f>
        <v>0</v>
      </c>
      <c r="Y18" s="152">
        <f t="shared" ref="Y18:Y81" si="2">SUM(J18:L18)</f>
        <v>0</v>
      </c>
      <c r="Z18" s="152">
        <f t="shared" ref="Z18:Z81" si="3">SUM(M18:P18)</f>
        <v>0</v>
      </c>
      <c r="AA18" s="900">
        <f t="shared" ref="AA18:AA81" si="4">SUM(Q18:V18)</f>
        <v>0</v>
      </c>
      <c r="AC18" s="156">
        <f t="shared" ref="AC18:AC81" si="5">IF(C18="",X18,C18-X18)</f>
        <v>0</v>
      </c>
      <c r="AD18" s="152">
        <f t="shared" ref="AD18:AD81" si="6">IF(C18="",Y18,C18-Y18)</f>
        <v>0</v>
      </c>
      <c r="AE18" s="152">
        <f t="shared" ref="AE18:AE81" si="7">IF(C18="",Z18,C18-Z18)</f>
        <v>0</v>
      </c>
      <c r="AF18" s="157">
        <f t="shared" ref="AF18:AF81" si="8">IF(C18="",AA18,C18-AA18)</f>
        <v>0</v>
      </c>
    </row>
    <row r="19" spans="1:32" x14ac:dyDescent="0.25">
      <c r="A19" s="1020" t="str">
        <f>IF(ISBLANK('C1'!A19),"",'C1'!A19)</f>
        <v/>
      </c>
      <c r="B19" s="975" t="str">
        <f>IF(ISBLANK('C1'!B19),"",'C1'!B19)</f>
        <v/>
      </c>
      <c r="C19" s="263" t="str">
        <f>IF(ISBLANK('C1'!R19),"",'C1'!R19)</f>
        <v/>
      </c>
      <c r="D19" s="201"/>
      <c r="E19" s="202"/>
      <c r="F19" s="202"/>
      <c r="G19" s="202"/>
      <c r="H19" s="202"/>
      <c r="I19" s="202"/>
      <c r="J19" s="204"/>
      <c r="K19" s="478"/>
      <c r="L19" s="205"/>
      <c r="M19" s="203"/>
      <c r="N19" s="203"/>
      <c r="O19" s="203"/>
      <c r="P19" s="203"/>
      <c r="Q19" s="204"/>
      <c r="R19" s="202"/>
      <c r="S19" s="202"/>
      <c r="T19" s="202"/>
      <c r="U19" s="202"/>
      <c r="V19" s="205"/>
      <c r="X19" s="156">
        <f t="shared" si="1"/>
        <v>0</v>
      </c>
      <c r="Y19" s="152">
        <f t="shared" si="2"/>
        <v>0</v>
      </c>
      <c r="Z19" s="152">
        <f t="shared" si="3"/>
        <v>0</v>
      </c>
      <c r="AA19" s="900">
        <f t="shared" si="4"/>
        <v>0</v>
      </c>
      <c r="AC19" s="156">
        <f t="shared" si="5"/>
        <v>0</v>
      </c>
      <c r="AD19" s="152">
        <f t="shared" si="6"/>
        <v>0</v>
      </c>
      <c r="AE19" s="152">
        <f t="shared" si="7"/>
        <v>0</v>
      </c>
      <c r="AF19" s="157">
        <f t="shared" si="8"/>
        <v>0</v>
      </c>
    </row>
    <row r="20" spans="1:32" x14ac:dyDescent="0.25">
      <c r="A20" s="1020" t="str">
        <f>IF(ISBLANK('C1'!A20),"",'C1'!A20)</f>
        <v/>
      </c>
      <c r="B20" s="975" t="str">
        <f>IF(ISBLANK('C1'!B20),"",'C1'!B20)</f>
        <v/>
      </c>
      <c r="C20" s="263" t="str">
        <f>IF(ISBLANK('C1'!R20),"",'C1'!R20)</f>
        <v/>
      </c>
      <c r="D20" s="201"/>
      <c r="E20" s="202"/>
      <c r="F20" s="202"/>
      <c r="G20" s="202"/>
      <c r="H20" s="202"/>
      <c r="I20" s="202"/>
      <c r="J20" s="204"/>
      <c r="K20" s="478"/>
      <c r="L20" s="205"/>
      <c r="M20" s="203"/>
      <c r="N20" s="203"/>
      <c r="O20" s="203"/>
      <c r="P20" s="203"/>
      <c r="Q20" s="204"/>
      <c r="R20" s="202"/>
      <c r="S20" s="202"/>
      <c r="T20" s="202"/>
      <c r="U20" s="202"/>
      <c r="V20" s="205"/>
      <c r="X20" s="156">
        <f t="shared" si="1"/>
        <v>0</v>
      </c>
      <c r="Y20" s="152">
        <f t="shared" si="2"/>
        <v>0</v>
      </c>
      <c r="Z20" s="152">
        <f t="shared" si="3"/>
        <v>0</v>
      </c>
      <c r="AA20" s="900">
        <f t="shared" si="4"/>
        <v>0</v>
      </c>
      <c r="AC20" s="156">
        <f t="shared" si="5"/>
        <v>0</v>
      </c>
      <c r="AD20" s="152">
        <f t="shared" si="6"/>
        <v>0</v>
      </c>
      <c r="AE20" s="152">
        <f t="shared" si="7"/>
        <v>0</v>
      </c>
      <c r="AF20" s="157">
        <f t="shared" si="8"/>
        <v>0</v>
      </c>
    </row>
    <row r="21" spans="1:32" x14ac:dyDescent="0.25">
      <c r="A21" s="1020" t="str">
        <f>IF(ISBLANK('C1'!A21),"",'C1'!A21)</f>
        <v/>
      </c>
      <c r="B21" s="975" t="str">
        <f>IF(ISBLANK('C1'!B21),"",'C1'!B21)</f>
        <v/>
      </c>
      <c r="C21" s="263" t="str">
        <f>IF(ISBLANK('C1'!R21),"",'C1'!R21)</f>
        <v/>
      </c>
      <c r="D21" s="201"/>
      <c r="E21" s="202"/>
      <c r="F21" s="202"/>
      <c r="G21" s="202"/>
      <c r="H21" s="202"/>
      <c r="I21" s="202"/>
      <c r="J21" s="204"/>
      <c r="K21" s="478"/>
      <c r="L21" s="205"/>
      <c r="M21" s="203"/>
      <c r="N21" s="203"/>
      <c r="O21" s="203"/>
      <c r="P21" s="203"/>
      <c r="Q21" s="204"/>
      <c r="R21" s="202"/>
      <c r="S21" s="202"/>
      <c r="T21" s="202"/>
      <c r="U21" s="202"/>
      <c r="V21" s="205"/>
      <c r="X21" s="156">
        <f t="shared" si="1"/>
        <v>0</v>
      </c>
      <c r="Y21" s="152">
        <f t="shared" si="2"/>
        <v>0</v>
      </c>
      <c r="Z21" s="152">
        <f t="shared" si="3"/>
        <v>0</v>
      </c>
      <c r="AA21" s="900">
        <f t="shared" si="4"/>
        <v>0</v>
      </c>
      <c r="AC21" s="156">
        <f t="shared" si="5"/>
        <v>0</v>
      </c>
      <c r="AD21" s="152">
        <f t="shared" si="6"/>
        <v>0</v>
      </c>
      <c r="AE21" s="152">
        <f t="shared" si="7"/>
        <v>0</v>
      </c>
      <c r="AF21" s="157">
        <f t="shared" si="8"/>
        <v>0</v>
      </c>
    </row>
    <row r="22" spans="1:32" x14ac:dyDescent="0.25">
      <c r="A22" s="1020" t="str">
        <f>IF(ISBLANK('C1'!A22),"",'C1'!A22)</f>
        <v/>
      </c>
      <c r="B22" s="975" t="str">
        <f>IF(ISBLANK('C1'!B22),"",'C1'!B22)</f>
        <v/>
      </c>
      <c r="C22" s="263" t="str">
        <f>IF(ISBLANK('C1'!R22),"",'C1'!R22)</f>
        <v/>
      </c>
      <c r="D22" s="201"/>
      <c r="E22" s="202"/>
      <c r="F22" s="202"/>
      <c r="G22" s="202"/>
      <c r="H22" s="202"/>
      <c r="I22" s="202"/>
      <c r="J22" s="204"/>
      <c r="K22" s="478"/>
      <c r="L22" s="205"/>
      <c r="M22" s="203"/>
      <c r="N22" s="203"/>
      <c r="O22" s="203"/>
      <c r="P22" s="203"/>
      <c r="Q22" s="204"/>
      <c r="R22" s="202"/>
      <c r="S22" s="202"/>
      <c r="T22" s="202"/>
      <c r="U22" s="202"/>
      <c r="V22" s="205"/>
      <c r="X22" s="156">
        <f t="shared" si="1"/>
        <v>0</v>
      </c>
      <c r="Y22" s="152">
        <f t="shared" si="2"/>
        <v>0</v>
      </c>
      <c r="Z22" s="152">
        <f t="shared" si="3"/>
        <v>0</v>
      </c>
      <c r="AA22" s="900">
        <f t="shared" si="4"/>
        <v>0</v>
      </c>
      <c r="AC22" s="156">
        <f t="shared" si="5"/>
        <v>0</v>
      </c>
      <c r="AD22" s="152">
        <f t="shared" si="6"/>
        <v>0</v>
      </c>
      <c r="AE22" s="152">
        <f t="shared" si="7"/>
        <v>0</v>
      </c>
      <c r="AF22" s="157">
        <f t="shared" si="8"/>
        <v>0</v>
      </c>
    </row>
    <row r="23" spans="1:32" x14ac:dyDescent="0.25">
      <c r="A23" s="1020" t="str">
        <f>IF(ISBLANK('C1'!A23),"",'C1'!A23)</f>
        <v/>
      </c>
      <c r="B23" s="975" t="str">
        <f>IF(ISBLANK('C1'!B23),"",'C1'!B23)</f>
        <v/>
      </c>
      <c r="C23" s="263" t="str">
        <f>IF(ISBLANK('C1'!R23),"",'C1'!R23)</f>
        <v/>
      </c>
      <c r="D23" s="201"/>
      <c r="E23" s="202"/>
      <c r="F23" s="202"/>
      <c r="G23" s="202"/>
      <c r="H23" s="202"/>
      <c r="I23" s="202"/>
      <c r="J23" s="204"/>
      <c r="K23" s="478"/>
      <c r="L23" s="205"/>
      <c r="M23" s="203"/>
      <c r="N23" s="203"/>
      <c r="O23" s="203"/>
      <c r="P23" s="203"/>
      <c r="Q23" s="204"/>
      <c r="R23" s="202"/>
      <c r="S23" s="202"/>
      <c r="T23" s="202"/>
      <c r="U23" s="202"/>
      <c r="V23" s="205"/>
      <c r="X23" s="156">
        <f t="shared" si="1"/>
        <v>0</v>
      </c>
      <c r="Y23" s="152">
        <f t="shared" si="2"/>
        <v>0</v>
      </c>
      <c r="Z23" s="152">
        <f t="shared" si="3"/>
        <v>0</v>
      </c>
      <c r="AA23" s="900">
        <f t="shared" si="4"/>
        <v>0</v>
      </c>
      <c r="AC23" s="156">
        <f t="shared" si="5"/>
        <v>0</v>
      </c>
      <c r="AD23" s="152">
        <f t="shared" si="6"/>
        <v>0</v>
      </c>
      <c r="AE23" s="152">
        <f t="shared" si="7"/>
        <v>0</v>
      </c>
      <c r="AF23" s="157">
        <f t="shared" si="8"/>
        <v>0</v>
      </c>
    </row>
    <row r="24" spans="1:32" x14ac:dyDescent="0.25">
      <c r="A24" s="1020" t="str">
        <f>IF(ISBLANK('C1'!A24),"",'C1'!A24)</f>
        <v/>
      </c>
      <c r="B24" s="975" t="str">
        <f>IF(ISBLANK('C1'!B24),"",'C1'!B24)</f>
        <v/>
      </c>
      <c r="C24" s="263" t="str">
        <f>IF(ISBLANK('C1'!R24),"",'C1'!R24)</f>
        <v/>
      </c>
      <c r="D24" s="201"/>
      <c r="E24" s="202"/>
      <c r="F24" s="202"/>
      <c r="G24" s="202"/>
      <c r="H24" s="202"/>
      <c r="I24" s="202"/>
      <c r="J24" s="204"/>
      <c r="K24" s="478"/>
      <c r="L24" s="205"/>
      <c r="M24" s="203"/>
      <c r="N24" s="203"/>
      <c r="O24" s="203"/>
      <c r="P24" s="203"/>
      <c r="Q24" s="204"/>
      <c r="R24" s="202"/>
      <c r="S24" s="202"/>
      <c r="T24" s="202"/>
      <c r="U24" s="202"/>
      <c r="V24" s="205"/>
      <c r="X24" s="156">
        <f t="shared" si="1"/>
        <v>0</v>
      </c>
      <c r="Y24" s="152">
        <f t="shared" si="2"/>
        <v>0</v>
      </c>
      <c r="Z24" s="152">
        <f t="shared" si="3"/>
        <v>0</v>
      </c>
      <c r="AA24" s="900">
        <f t="shared" si="4"/>
        <v>0</v>
      </c>
      <c r="AC24" s="156">
        <f t="shared" si="5"/>
        <v>0</v>
      </c>
      <c r="AD24" s="152">
        <f t="shared" si="6"/>
        <v>0</v>
      </c>
      <c r="AE24" s="152">
        <f t="shared" si="7"/>
        <v>0</v>
      </c>
      <c r="AF24" s="157">
        <f t="shared" si="8"/>
        <v>0</v>
      </c>
    </row>
    <row r="25" spans="1:32" x14ac:dyDescent="0.25">
      <c r="A25" s="1020" t="str">
        <f>IF(ISBLANK('C1'!A25),"",'C1'!A25)</f>
        <v/>
      </c>
      <c r="B25" s="975" t="str">
        <f>IF(ISBLANK('C1'!B25),"",'C1'!B25)</f>
        <v/>
      </c>
      <c r="C25" s="263" t="str">
        <f>IF(ISBLANK('C1'!R25),"",'C1'!R25)</f>
        <v/>
      </c>
      <c r="D25" s="201"/>
      <c r="E25" s="202"/>
      <c r="F25" s="202"/>
      <c r="G25" s="202"/>
      <c r="H25" s="202"/>
      <c r="I25" s="202"/>
      <c r="J25" s="204"/>
      <c r="K25" s="478"/>
      <c r="L25" s="205"/>
      <c r="M25" s="203"/>
      <c r="N25" s="203"/>
      <c r="O25" s="203"/>
      <c r="P25" s="203"/>
      <c r="Q25" s="204"/>
      <c r="R25" s="202"/>
      <c r="S25" s="202"/>
      <c r="T25" s="202"/>
      <c r="U25" s="202"/>
      <c r="V25" s="205"/>
      <c r="X25" s="156">
        <f t="shared" si="1"/>
        <v>0</v>
      </c>
      <c r="Y25" s="152">
        <f t="shared" si="2"/>
        <v>0</v>
      </c>
      <c r="Z25" s="152">
        <f t="shared" si="3"/>
        <v>0</v>
      </c>
      <c r="AA25" s="900">
        <f t="shared" si="4"/>
        <v>0</v>
      </c>
      <c r="AC25" s="156">
        <f t="shared" si="5"/>
        <v>0</v>
      </c>
      <c r="AD25" s="152">
        <f t="shared" si="6"/>
        <v>0</v>
      </c>
      <c r="AE25" s="152">
        <f t="shared" si="7"/>
        <v>0</v>
      </c>
      <c r="AF25" s="157">
        <f t="shared" si="8"/>
        <v>0</v>
      </c>
    </row>
    <row r="26" spans="1:32" x14ac:dyDescent="0.25">
      <c r="A26" s="1020" t="str">
        <f>IF(ISBLANK('C1'!A26),"",'C1'!A26)</f>
        <v/>
      </c>
      <c r="B26" s="975" t="str">
        <f>IF(ISBLANK('C1'!B26),"",'C1'!B26)</f>
        <v/>
      </c>
      <c r="C26" s="263" t="str">
        <f>IF(ISBLANK('C1'!R26),"",'C1'!R26)</f>
        <v/>
      </c>
      <c r="D26" s="201"/>
      <c r="E26" s="202"/>
      <c r="F26" s="202"/>
      <c r="G26" s="202"/>
      <c r="H26" s="202"/>
      <c r="I26" s="202"/>
      <c r="J26" s="204"/>
      <c r="K26" s="478"/>
      <c r="L26" s="205"/>
      <c r="M26" s="203"/>
      <c r="N26" s="203"/>
      <c r="O26" s="203"/>
      <c r="P26" s="203"/>
      <c r="Q26" s="204"/>
      <c r="R26" s="202"/>
      <c r="S26" s="202"/>
      <c r="T26" s="202"/>
      <c r="U26" s="202"/>
      <c r="V26" s="205"/>
      <c r="X26" s="156">
        <f t="shared" si="1"/>
        <v>0</v>
      </c>
      <c r="Y26" s="152">
        <f t="shared" si="2"/>
        <v>0</v>
      </c>
      <c r="Z26" s="152">
        <f t="shared" si="3"/>
        <v>0</v>
      </c>
      <c r="AA26" s="900">
        <f t="shared" si="4"/>
        <v>0</v>
      </c>
      <c r="AC26" s="156">
        <f t="shared" si="5"/>
        <v>0</v>
      </c>
      <c r="AD26" s="152">
        <f t="shared" si="6"/>
        <v>0</v>
      </c>
      <c r="AE26" s="152">
        <f t="shared" si="7"/>
        <v>0</v>
      </c>
      <c r="AF26" s="157">
        <f t="shared" si="8"/>
        <v>0</v>
      </c>
    </row>
    <row r="27" spans="1:32" x14ac:dyDescent="0.25">
      <c r="A27" s="1020" t="str">
        <f>IF(ISBLANK('C1'!A27),"",'C1'!A27)</f>
        <v/>
      </c>
      <c r="B27" s="975" t="str">
        <f>IF(ISBLANK('C1'!B27),"",'C1'!B27)</f>
        <v/>
      </c>
      <c r="C27" s="263" t="str">
        <f>IF(ISBLANK('C1'!R27),"",'C1'!R27)</f>
        <v/>
      </c>
      <c r="D27" s="201"/>
      <c r="E27" s="202"/>
      <c r="F27" s="202"/>
      <c r="G27" s="202"/>
      <c r="H27" s="202"/>
      <c r="I27" s="202"/>
      <c r="J27" s="204"/>
      <c r="K27" s="478"/>
      <c r="L27" s="205"/>
      <c r="M27" s="203"/>
      <c r="N27" s="203"/>
      <c r="O27" s="203"/>
      <c r="P27" s="203"/>
      <c r="Q27" s="204"/>
      <c r="R27" s="202"/>
      <c r="S27" s="202"/>
      <c r="T27" s="202"/>
      <c r="U27" s="202"/>
      <c r="V27" s="205"/>
      <c r="X27" s="156">
        <f t="shared" si="1"/>
        <v>0</v>
      </c>
      <c r="Y27" s="152">
        <f t="shared" si="2"/>
        <v>0</v>
      </c>
      <c r="Z27" s="152">
        <f t="shared" si="3"/>
        <v>0</v>
      </c>
      <c r="AA27" s="900">
        <f t="shared" si="4"/>
        <v>0</v>
      </c>
      <c r="AC27" s="156">
        <f t="shared" si="5"/>
        <v>0</v>
      </c>
      <c r="AD27" s="152">
        <f t="shared" si="6"/>
        <v>0</v>
      </c>
      <c r="AE27" s="152">
        <f t="shared" si="7"/>
        <v>0</v>
      </c>
      <c r="AF27" s="157">
        <f t="shared" si="8"/>
        <v>0</v>
      </c>
    </row>
    <row r="28" spans="1:32" x14ac:dyDescent="0.25">
      <c r="A28" s="1020" t="str">
        <f>IF(ISBLANK('C1'!A28),"",'C1'!A28)</f>
        <v/>
      </c>
      <c r="B28" s="975" t="str">
        <f>IF(ISBLANK('C1'!B28),"",'C1'!B28)</f>
        <v/>
      </c>
      <c r="C28" s="263" t="str">
        <f>IF(ISBLANK('C1'!R28),"",'C1'!R28)</f>
        <v/>
      </c>
      <c r="D28" s="201"/>
      <c r="E28" s="202"/>
      <c r="F28" s="202"/>
      <c r="G28" s="202"/>
      <c r="H28" s="202"/>
      <c r="I28" s="202"/>
      <c r="J28" s="204"/>
      <c r="K28" s="478"/>
      <c r="L28" s="205"/>
      <c r="M28" s="203"/>
      <c r="N28" s="203"/>
      <c r="O28" s="203"/>
      <c r="P28" s="203"/>
      <c r="Q28" s="204"/>
      <c r="R28" s="202"/>
      <c r="S28" s="202"/>
      <c r="T28" s="202"/>
      <c r="U28" s="202"/>
      <c r="V28" s="205"/>
      <c r="X28" s="156">
        <f t="shared" si="1"/>
        <v>0</v>
      </c>
      <c r="Y28" s="152">
        <f t="shared" si="2"/>
        <v>0</v>
      </c>
      <c r="Z28" s="152">
        <f t="shared" si="3"/>
        <v>0</v>
      </c>
      <c r="AA28" s="900">
        <f t="shared" si="4"/>
        <v>0</v>
      </c>
      <c r="AC28" s="156">
        <f t="shared" si="5"/>
        <v>0</v>
      </c>
      <c r="AD28" s="152">
        <f t="shared" si="6"/>
        <v>0</v>
      </c>
      <c r="AE28" s="152">
        <f t="shared" si="7"/>
        <v>0</v>
      </c>
      <c r="AF28" s="157">
        <f t="shared" si="8"/>
        <v>0</v>
      </c>
    </row>
    <row r="29" spans="1:32" x14ac:dyDescent="0.25">
      <c r="A29" s="1020" t="str">
        <f>IF(ISBLANK('C1'!A29),"",'C1'!A29)</f>
        <v/>
      </c>
      <c r="B29" s="975" t="str">
        <f>IF(ISBLANK('C1'!B29),"",'C1'!B29)</f>
        <v/>
      </c>
      <c r="C29" s="263" t="str">
        <f>IF(ISBLANK('C1'!R29),"",'C1'!R29)</f>
        <v/>
      </c>
      <c r="D29" s="201"/>
      <c r="E29" s="202"/>
      <c r="F29" s="202"/>
      <c r="G29" s="202"/>
      <c r="H29" s="202"/>
      <c r="I29" s="202"/>
      <c r="J29" s="204"/>
      <c r="K29" s="478"/>
      <c r="L29" s="205"/>
      <c r="M29" s="203"/>
      <c r="N29" s="203"/>
      <c r="O29" s="203"/>
      <c r="P29" s="203"/>
      <c r="Q29" s="204"/>
      <c r="R29" s="202"/>
      <c r="S29" s="202"/>
      <c r="T29" s="202"/>
      <c r="U29" s="202"/>
      <c r="V29" s="205"/>
      <c r="X29" s="156">
        <f t="shared" si="1"/>
        <v>0</v>
      </c>
      <c r="Y29" s="152">
        <f t="shared" si="2"/>
        <v>0</v>
      </c>
      <c r="Z29" s="152">
        <f t="shared" si="3"/>
        <v>0</v>
      </c>
      <c r="AA29" s="900">
        <f t="shared" si="4"/>
        <v>0</v>
      </c>
      <c r="AC29" s="156">
        <f t="shared" si="5"/>
        <v>0</v>
      </c>
      <c r="AD29" s="152">
        <f t="shared" si="6"/>
        <v>0</v>
      </c>
      <c r="AE29" s="152">
        <f t="shared" si="7"/>
        <v>0</v>
      </c>
      <c r="AF29" s="157">
        <f t="shared" si="8"/>
        <v>0</v>
      </c>
    </row>
    <row r="30" spans="1:32" x14ac:dyDescent="0.25">
      <c r="A30" s="1020" t="str">
        <f>IF(ISBLANK('C1'!A30),"",'C1'!A30)</f>
        <v/>
      </c>
      <c r="B30" s="975" t="str">
        <f>IF(ISBLANK('C1'!B30),"",'C1'!B30)</f>
        <v/>
      </c>
      <c r="C30" s="263" t="str">
        <f>IF(ISBLANK('C1'!R30),"",'C1'!R30)</f>
        <v/>
      </c>
      <c r="D30" s="201"/>
      <c r="E30" s="202"/>
      <c r="F30" s="202"/>
      <c r="G30" s="202"/>
      <c r="H30" s="202"/>
      <c r="I30" s="202"/>
      <c r="J30" s="204"/>
      <c r="K30" s="478"/>
      <c r="L30" s="205"/>
      <c r="M30" s="203"/>
      <c r="N30" s="203"/>
      <c r="O30" s="203"/>
      <c r="P30" s="203"/>
      <c r="Q30" s="204"/>
      <c r="R30" s="202"/>
      <c r="S30" s="202"/>
      <c r="T30" s="202"/>
      <c r="U30" s="202"/>
      <c r="V30" s="205"/>
      <c r="X30" s="156">
        <f t="shared" si="1"/>
        <v>0</v>
      </c>
      <c r="Y30" s="152">
        <f t="shared" si="2"/>
        <v>0</v>
      </c>
      <c r="Z30" s="152">
        <f t="shared" si="3"/>
        <v>0</v>
      </c>
      <c r="AA30" s="900">
        <f t="shared" si="4"/>
        <v>0</v>
      </c>
      <c r="AC30" s="156">
        <f t="shared" si="5"/>
        <v>0</v>
      </c>
      <c r="AD30" s="152">
        <f t="shared" si="6"/>
        <v>0</v>
      </c>
      <c r="AE30" s="152">
        <f t="shared" si="7"/>
        <v>0</v>
      </c>
      <c r="AF30" s="157">
        <f t="shared" si="8"/>
        <v>0</v>
      </c>
    </row>
    <row r="31" spans="1:32" x14ac:dyDescent="0.25">
      <c r="A31" s="1020" t="str">
        <f>IF(ISBLANK('C1'!A31),"",'C1'!A31)</f>
        <v/>
      </c>
      <c r="B31" s="975" t="str">
        <f>IF(ISBLANK('C1'!B31),"",'C1'!B31)</f>
        <v/>
      </c>
      <c r="C31" s="263" t="str">
        <f>IF(ISBLANK('C1'!R31),"",'C1'!R31)</f>
        <v/>
      </c>
      <c r="D31" s="201"/>
      <c r="E31" s="202"/>
      <c r="F31" s="202"/>
      <c r="G31" s="202"/>
      <c r="H31" s="202"/>
      <c r="I31" s="202"/>
      <c r="J31" s="204"/>
      <c r="K31" s="478"/>
      <c r="L31" s="205"/>
      <c r="M31" s="203"/>
      <c r="N31" s="203"/>
      <c r="O31" s="203"/>
      <c r="P31" s="203"/>
      <c r="Q31" s="204"/>
      <c r="R31" s="202"/>
      <c r="S31" s="202"/>
      <c r="T31" s="202"/>
      <c r="U31" s="202"/>
      <c r="V31" s="205"/>
      <c r="X31" s="156">
        <f t="shared" si="1"/>
        <v>0</v>
      </c>
      <c r="Y31" s="152">
        <f t="shared" si="2"/>
        <v>0</v>
      </c>
      <c r="Z31" s="152">
        <f t="shared" si="3"/>
        <v>0</v>
      </c>
      <c r="AA31" s="900">
        <f t="shared" si="4"/>
        <v>0</v>
      </c>
      <c r="AC31" s="156">
        <f t="shared" si="5"/>
        <v>0</v>
      </c>
      <c r="AD31" s="152">
        <f t="shared" si="6"/>
        <v>0</v>
      </c>
      <c r="AE31" s="152">
        <f t="shared" si="7"/>
        <v>0</v>
      </c>
      <c r="AF31" s="157">
        <f t="shared" si="8"/>
        <v>0</v>
      </c>
    </row>
    <row r="32" spans="1:32" x14ac:dyDescent="0.25">
      <c r="A32" s="1020" t="str">
        <f>IF(ISBLANK('C1'!A32),"",'C1'!A32)</f>
        <v/>
      </c>
      <c r="B32" s="975" t="str">
        <f>IF(ISBLANK('C1'!B32),"",'C1'!B32)</f>
        <v/>
      </c>
      <c r="C32" s="263" t="str">
        <f>IF(ISBLANK('C1'!R32),"",'C1'!R32)</f>
        <v/>
      </c>
      <c r="D32" s="201"/>
      <c r="E32" s="202"/>
      <c r="F32" s="202"/>
      <c r="G32" s="202"/>
      <c r="H32" s="202"/>
      <c r="I32" s="202"/>
      <c r="J32" s="204"/>
      <c r="K32" s="478"/>
      <c r="L32" s="205"/>
      <c r="M32" s="203"/>
      <c r="N32" s="203"/>
      <c r="O32" s="203"/>
      <c r="P32" s="203"/>
      <c r="Q32" s="204"/>
      <c r="R32" s="202"/>
      <c r="S32" s="202"/>
      <c r="T32" s="202"/>
      <c r="U32" s="202"/>
      <c r="V32" s="205"/>
      <c r="X32" s="156">
        <f t="shared" si="1"/>
        <v>0</v>
      </c>
      <c r="Y32" s="152">
        <f t="shared" si="2"/>
        <v>0</v>
      </c>
      <c r="Z32" s="152">
        <f t="shared" si="3"/>
        <v>0</v>
      </c>
      <c r="AA32" s="900">
        <f t="shared" si="4"/>
        <v>0</v>
      </c>
      <c r="AC32" s="156">
        <f t="shared" si="5"/>
        <v>0</v>
      </c>
      <c r="AD32" s="152">
        <f t="shared" si="6"/>
        <v>0</v>
      </c>
      <c r="AE32" s="152">
        <f t="shared" si="7"/>
        <v>0</v>
      </c>
      <c r="AF32" s="157">
        <f t="shared" si="8"/>
        <v>0</v>
      </c>
    </row>
    <row r="33" spans="1:32" x14ac:dyDescent="0.25">
      <c r="A33" s="1020" t="str">
        <f>IF(ISBLANK('C1'!A33),"",'C1'!A33)</f>
        <v/>
      </c>
      <c r="B33" s="975" t="str">
        <f>IF(ISBLANK('C1'!B33),"",'C1'!B33)</f>
        <v/>
      </c>
      <c r="C33" s="263" t="str">
        <f>IF(ISBLANK('C1'!R33),"",'C1'!R33)</f>
        <v/>
      </c>
      <c r="D33" s="201"/>
      <c r="E33" s="202"/>
      <c r="F33" s="202"/>
      <c r="G33" s="202"/>
      <c r="H33" s="202"/>
      <c r="I33" s="202"/>
      <c r="J33" s="204"/>
      <c r="K33" s="478"/>
      <c r="L33" s="205"/>
      <c r="M33" s="203"/>
      <c r="N33" s="203"/>
      <c r="O33" s="203"/>
      <c r="P33" s="203"/>
      <c r="Q33" s="204"/>
      <c r="R33" s="202"/>
      <c r="S33" s="202"/>
      <c r="T33" s="202"/>
      <c r="U33" s="202"/>
      <c r="V33" s="205"/>
      <c r="X33" s="156">
        <f t="shared" si="1"/>
        <v>0</v>
      </c>
      <c r="Y33" s="152">
        <f t="shared" si="2"/>
        <v>0</v>
      </c>
      <c r="Z33" s="152">
        <f t="shared" si="3"/>
        <v>0</v>
      </c>
      <c r="AA33" s="900">
        <f t="shared" si="4"/>
        <v>0</v>
      </c>
      <c r="AC33" s="156">
        <f t="shared" si="5"/>
        <v>0</v>
      </c>
      <c r="AD33" s="152">
        <f t="shared" si="6"/>
        <v>0</v>
      </c>
      <c r="AE33" s="152">
        <f t="shared" si="7"/>
        <v>0</v>
      </c>
      <c r="AF33" s="157">
        <f t="shared" si="8"/>
        <v>0</v>
      </c>
    </row>
    <row r="34" spans="1:32" x14ac:dyDescent="0.25">
      <c r="A34" s="1020" t="str">
        <f>IF(ISBLANK('C1'!A34),"",'C1'!A34)</f>
        <v/>
      </c>
      <c r="B34" s="975" t="str">
        <f>IF(ISBLANK('C1'!B34),"",'C1'!B34)</f>
        <v/>
      </c>
      <c r="C34" s="263" t="str">
        <f>IF(ISBLANK('C1'!R34),"",'C1'!R34)</f>
        <v/>
      </c>
      <c r="D34" s="201"/>
      <c r="E34" s="202"/>
      <c r="F34" s="202"/>
      <c r="G34" s="202"/>
      <c r="H34" s="202"/>
      <c r="I34" s="202"/>
      <c r="J34" s="204"/>
      <c r="K34" s="478"/>
      <c r="L34" s="205"/>
      <c r="M34" s="203"/>
      <c r="N34" s="203"/>
      <c r="O34" s="203"/>
      <c r="P34" s="203"/>
      <c r="Q34" s="204"/>
      <c r="R34" s="202"/>
      <c r="S34" s="202"/>
      <c r="T34" s="202"/>
      <c r="U34" s="202"/>
      <c r="V34" s="205"/>
      <c r="X34" s="156">
        <f t="shared" si="1"/>
        <v>0</v>
      </c>
      <c r="Y34" s="152">
        <f t="shared" si="2"/>
        <v>0</v>
      </c>
      <c r="Z34" s="152">
        <f t="shared" si="3"/>
        <v>0</v>
      </c>
      <c r="AA34" s="900">
        <f t="shared" si="4"/>
        <v>0</v>
      </c>
      <c r="AC34" s="156">
        <f t="shared" si="5"/>
        <v>0</v>
      </c>
      <c r="AD34" s="152">
        <f t="shared" si="6"/>
        <v>0</v>
      </c>
      <c r="AE34" s="152">
        <f t="shared" si="7"/>
        <v>0</v>
      </c>
      <c r="AF34" s="157">
        <f t="shared" si="8"/>
        <v>0</v>
      </c>
    </row>
    <row r="35" spans="1:32" x14ac:dyDescent="0.25">
      <c r="A35" s="1020" t="str">
        <f>IF(ISBLANK('C1'!A35),"",'C1'!A35)</f>
        <v/>
      </c>
      <c r="B35" s="975" t="str">
        <f>IF(ISBLANK('C1'!B35),"",'C1'!B35)</f>
        <v/>
      </c>
      <c r="C35" s="263" t="str">
        <f>IF(ISBLANK('C1'!R35),"",'C1'!R35)</f>
        <v/>
      </c>
      <c r="D35" s="201"/>
      <c r="E35" s="202"/>
      <c r="F35" s="202"/>
      <c r="G35" s="202"/>
      <c r="H35" s="202"/>
      <c r="I35" s="202"/>
      <c r="J35" s="204"/>
      <c r="K35" s="478"/>
      <c r="L35" s="205"/>
      <c r="M35" s="203"/>
      <c r="N35" s="203"/>
      <c r="O35" s="203"/>
      <c r="P35" s="203"/>
      <c r="Q35" s="204"/>
      <c r="R35" s="202"/>
      <c r="S35" s="202"/>
      <c r="T35" s="202"/>
      <c r="U35" s="202"/>
      <c r="V35" s="205"/>
      <c r="X35" s="156">
        <f t="shared" si="1"/>
        <v>0</v>
      </c>
      <c r="Y35" s="152">
        <f t="shared" si="2"/>
        <v>0</v>
      </c>
      <c r="Z35" s="152">
        <f t="shared" si="3"/>
        <v>0</v>
      </c>
      <c r="AA35" s="900">
        <f t="shared" si="4"/>
        <v>0</v>
      </c>
      <c r="AC35" s="156">
        <f t="shared" si="5"/>
        <v>0</v>
      </c>
      <c r="AD35" s="152">
        <f t="shared" si="6"/>
        <v>0</v>
      </c>
      <c r="AE35" s="152">
        <f t="shared" si="7"/>
        <v>0</v>
      </c>
      <c r="AF35" s="157">
        <f t="shared" si="8"/>
        <v>0</v>
      </c>
    </row>
    <row r="36" spans="1:32" x14ac:dyDescent="0.25">
      <c r="A36" s="1020" t="str">
        <f>IF(ISBLANK('C1'!A36),"",'C1'!A36)</f>
        <v/>
      </c>
      <c r="B36" s="975" t="str">
        <f>IF(ISBLANK('C1'!B36),"",'C1'!B36)</f>
        <v/>
      </c>
      <c r="C36" s="263" t="str">
        <f>IF(ISBLANK('C1'!R36),"",'C1'!R36)</f>
        <v/>
      </c>
      <c r="D36" s="201"/>
      <c r="E36" s="202"/>
      <c r="F36" s="202"/>
      <c r="G36" s="202"/>
      <c r="H36" s="202"/>
      <c r="I36" s="202"/>
      <c r="J36" s="204"/>
      <c r="K36" s="478"/>
      <c r="L36" s="205"/>
      <c r="M36" s="203"/>
      <c r="N36" s="203"/>
      <c r="O36" s="203"/>
      <c r="P36" s="203"/>
      <c r="Q36" s="204"/>
      <c r="R36" s="202"/>
      <c r="S36" s="202"/>
      <c r="T36" s="202"/>
      <c r="U36" s="202"/>
      <c r="V36" s="205"/>
      <c r="X36" s="156">
        <f t="shared" si="1"/>
        <v>0</v>
      </c>
      <c r="Y36" s="152">
        <f t="shared" si="2"/>
        <v>0</v>
      </c>
      <c r="Z36" s="152">
        <f t="shared" si="3"/>
        <v>0</v>
      </c>
      <c r="AA36" s="900">
        <f t="shared" si="4"/>
        <v>0</v>
      </c>
      <c r="AC36" s="156">
        <f t="shared" si="5"/>
        <v>0</v>
      </c>
      <c r="AD36" s="152">
        <f t="shared" si="6"/>
        <v>0</v>
      </c>
      <c r="AE36" s="152">
        <f t="shared" si="7"/>
        <v>0</v>
      </c>
      <c r="AF36" s="157">
        <f t="shared" si="8"/>
        <v>0</v>
      </c>
    </row>
    <row r="37" spans="1:32" x14ac:dyDescent="0.25">
      <c r="A37" s="1020" t="str">
        <f>IF(ISBLANK('C1'!A37),"",'C1'!A37)</f>
        <v/>
      </c>
      <c r="B37" s="975" t="str">
        <f>IF(ISBLANK('C1'!B37),"",'C1'!B37)</f>
        <v/>
      </c>
      <c r="C37" s="263" t="str">
        <f>IF(ISBLANK('C1'!R37),"",'C1'!R37)</f>
        <v/>
      </c>
      <c r="D37" s="201"/>
      <c r="E37" s="202"/>
      <c r="F37" s="202"/>
      <c r="G37" s="202"/>
      <c r="H37" s="202"/>
      <c r="I37" s="202"/>
      <c r="J37" s="204"/>
      <c r="K37" s="478"/>
      <c r="L37" s="205"/>
      <c r="M37" s="203"/>
      <c r="N37" s="203"/>
      <c r="O37" s="203"/>
      <c r="P37" s="203"/>
      <c r="Q37" s="204"/>
      <c r="R37" s="202"/>
      <c r="S37" s="202"/>
      <c r="T37" s="202"/>
      <c r="U37" s="202"/>
      <c r="V37" s="205"/>
      <c r="X37" s="156">
        <f t="shared" si="1"/>
        <v>0</v>
      </c>
      <c r="Y37" s="152">
        <f t="shared" si="2"/>
        <v>0</v>
      </c>
      <c r="Z37" s="152">
        <f t="shared" si="3"/>
        <v>0</v>
      </c>
      <c r="AA37" s="900">
        <f t="shared" si="4"/>
        <v>0</v>
      </c>
      <c r="AC37" s="156">
        <f t="shared" si="5"/>
        <v>0</v>
      </c>
      <c r="AD37" s="152">
        <f t="shared" si="6"/>
        <v>0</v>
      </c>
      <c r="AE37" s="152">
        <f t="shared" si="7"/>
        <v>0</v>
      </c>
      <c r="AF37" s="157">
        <f t="shared" si="8"/>
        <v>0</v>
      </c>
    </row>
    <row r="38" spans="1:32" x14ac:dyDescent="0.25">
      <c r="A38" s="1020" t="str">
        <f>IF(ISBLANK('C1'!A38),"",'C1'!A38)</f>
        <v/>
      </c>
      <c r="B38" s="975" t="str">
        <f>IF(ISBLANK('C1'!B38),"",'C1'!B38)</f>
        <v/>
      </c>
      <c r="C38" s="263" t="str">
        <f>IF(ISBLANK('C1'!R38),"",'C1'!R38)</f>
        <v/>
      </c>
      <c r="D38" s="201"/>
      <c r="E38" s="202"/>
      <c r="F38" s="202"/>
      <c r="G38" s="202"/>
      <c r="H38" s="202"/>
      <c r="I38" s="202"/>
      <c r="J38" s="204"/>
      <c r="K38" s="478"/>
      <c r="L38" s="205"/>
      <c r="M38" s="203"/>
      <c r="N38" s="203"/>
      <c r="O38" s="203"/>
      <c r="P38" s="203"/>
      <c r="Q38" s="204"/>
      <c r="R38" s="202"/>
      <c r="S38" s="202"/>
      <c r="T38" s="202"/>
      <c r="U38" s="202"/>
      <c r="V38" s="205"/>
      <c r="X38" s="156">
        <f t="shared" si="1"/>
        <v>0</v>
      </c>
      <c r="Y38" s="152">
        <f t="shared" si="2"/>
        <v>0</v>
      </c>
      <c r="Z38" s="152">
        <f t="shared" si="3"/>
        <v>0</v>
      </c>
      <c r="AA38" s="900">
        <f t="shared" si="4"/>
        <v>0</v>
      </c>
      <c r="AC38" s="156">
        <f t="shared" si="5"/>
        <v>0</v>
      </c>
      <c r="AD38" s="152">
        <f t="shared" si="6"/>
        <v>0</v>
      </c>
      <c r="AE38" s="152">
        <f t="shared" si="7"/>
        <v>0</v>
      </c>
      <c r="AF38" s="157">
        <f t="shared" si="8"/>
        <v>0</v>
      </c>
    </row>
    <row r="39" spans="1:32" x14ac:dyDescent="0.25">
      <c r="A39" s="1020" t="str">
        <f>IF(ISBLANK('C1'!A39),"",'C1'!A39)</f>
        <v/>
      </c>
      <c r="B39" s="975" t="str">
        <f>IF(ISBLANK('C1'!B39),"",'C1'!B39)</f>
        <v/>
      </c>
      <c r="C39" s="263" t="str">
        <f>IF(ISBLANK('C1'!R39),"",'C1'!R39)</f>
        <v/>
      </c>
      <c r="D39" s="201"/>
      <c r="E39" s="202"/>
      <c r="F39" s="202"/>
      <c r="G39" s="202"/>
      <c r="H39" s="202"/>
      <c r="I39" s="202"/>
      <c r="J39" s="204"/>
      <c r="K39" s="478"/>
      <c r="L39" s="205"/>
      <c r="M39" s="203"/>
      <c r="N39" s="203"/>
      <c r="O39" s="203"/>
      <c r="P39" s="203"/>
      <c r="Q39" s="204"/>
      <c r="R39" s="202"/>
      <c r="S39" s="202"/>
      <c r="T39" s="202"/>
      <c r="U39" s="202"/>
      <c r="V39" s="205"/>
      <c r="X39" s="156">
        <f t="shared" si="1"/>
        <v>0</v>
      </c>
      <c r="Y39" s="152">
        <f t="shared" si="2"/>
        <v>0</v>
      </c>
      <c r="Z39" s="152">
        <f t="shared" si="3"/>
        <v>0</v>
      </c>
      <c r="AA39" s="900">
        <f t="shared" si="4"/>
        <v>0</v>
      </c>
      <c r="AC39" s="156">
        <f t="shared" si="5"/>
        <v>0</v>
      </c>
      <c r="AD39" s="152">
        <f t="shared" si="6"/>
        <v>0</v>
      </c>
      <c r="AE39" s="152">
        <f t="shared" si="7"/>
        <v>0</v>
      </c>
      <c r="AF39" s="157">
        <f t="shared" si="8"/>
        <v>0</v>
      </c>
    </row>
    <row r="40" spans="1:32" x14ac:dyDescent="0.25">
      <c r="A40" s="1020" t="str">
        <f>IF(ISBLANK('C1'!A40),"",'C1'!A40)</f>
        <v/>
      </c>
      <c r="B40" s="975" t="str">
        <f>IF(ISBLANK('C1'!B40),"",'C1'!B40)</f>
        <v/>
      </c>
      <c r="C40" s="263" t="str">
        <f>IF(ISBLANK('C1'!R40),"",'C1'!R40)</f>
        <v/>
      </c>
      <c r="D40" s="201"/>
      <c r="E40" s="202"/>
      <c r="F40" s="202"/>
      <c r="G40" s="202"/>
      <c r="H40" s="202"/>
      <c r="I40" s="202"/>
      <c r="J40" s="204"/>
      <c r="K40" s="478"/>
      <c r="L40" s="205"/>
      <c r="M40" s="203"/>
      <c r="N40" s="203"/>
      <c r="O40" s="203"/>
      <c r="P40" s="203"/>
      <c r="Q40" s="204"/>
      <c r="R40" s="202"/>
      <c r="S40" s="202"/>
      <c r="T40" s="202"/>
      <c r="U40" s="202"/>
      <c r="V40" s="205"/>
      <c r="X40" s="156">
        <f t="shared" si="1"/>
        <v>0</v>
      </c>
      <c r="Y40" s="152">
        <f t="shared" si="2"/>
        <v>0</v>
      </c>
      <c r="Z40" s="152">
        <f t="shared" si="3"/>
        <v>0</v>
      </c>
      <c r="AA40" s="900">
        <f t="shared" si="4"/>
        <v>0</v>
      </c>
      <c r="AC40" s="156">
        <f t="shared" si="5"/>
        <v>0</v>
      </c>
      <c r="AD40" s="152">
        <f t="shared" si="6"/>
        <v>0</v>
      </c>
      <c r="AE40" s="152">
        <f t="shared" si="7"/>
        <v>0</v>
      </c>
      <c r="AF40" s="157">
        <f t="shared" si="8"/>
        <v>0</v>
      </c>
    </row>
    <row r="41" spans="1:32" x14ac:dyDescent="0.25">
      <c r="A41" s="1020" t="str">
        <f>IF(ISBLANK('C1'!A41),"",'C1'!A41)</f>
        <v/>
      </c>
      <c r="B41" s="975" t="str">
        <f>IF(ISBLANK('C1'!B41),"",'C1'!B41)</f>
        <v/>
      </c>
      <c r="C41" s="263" t="str">
        <f>IF(ISBLANK('C1'!R41),"",'C1'!R41)</f>
        <v/>
      </c>
      <c r="D41" s="201"/>
      <c r="E41" s="202"/>
      <c r="F41" s="202"/>
      <c r="G41" s="202"/>
      <c r="H41" s="202"/>
      <c r="I41" s="202"/>
      <c r="J41" s="204"/>
      <c r="K41" s="478"/>
      <c r="L41" s="205"/>
      <c r="M41" s="203"/>
      <c r="N41" s="203"/>
      <c r="O41" s="203"/>
      <c r="P41" s="203"/>
      <c r="Q41" s="204"/>
      <c r="R41" s="202"/>
      <c r="S41" s="202"/>
      <c r="T41" s="202"/>
      <c r="U41" s="202"/>
      <c r="V41" s="205"/>
      <c r="X41" s="156">
        <f t="shared" si="1"/>
        <v>0</v>
      </c>
      <c r="Y41" s="152">
        <f t="shared" si="2"/>
        <v>0</v>
      </c>
      <c r="Z41" s="152">
        <f t="shared" si="3"/>
        <v>0</v>
      </c>
      <c r="AA41" s="900">
        <f t="shared" si="4"/>
        <v>0</v>
      </c>
      <c r="AC41" s="156">
        <f t="shared" si="5"/>
        <v>0</v>
      </c>
      <c r="AD41" s="152">
        <f t="shared" si="6"/>
        <v>0</v>
      </c>
      <c r="AE41" s="152">
        <f t="shared" si="7"/>
        <v>0</v>
      </c>
      <c r="AF41" s="157">
        <f t="shared" si="8"/>
        <v>0</v>
      </c>
    </row>
    <row r="42" spans="1:32" x14ac:dyDescent="0.25">
      <c r="A42" s="1020" t="str">
        <f>IF(ISBLANK('C1'!A42),"",'C1'!A42)</f>
        <v/>
      </c>
      <c r="B42" s="975" t="str">
        <f>IF(ISBLANK('C1'!B42),"",'C1'!B42)</f>
        <v/>
      </c>
      <c r="C42" s="263" t="str">
        <f>IF(ISBLANK('C1'!R42),"",'C1'!R42)</f>
        <v/>
      </c>
      <c r="D42" s="201"/>
      <c r="E42" s="202"/>
      <c r="F42" s="202"/>
      <c r="G42" s="202"/>
      <c r="H42" s="202"/>
      <c r="I42" s="202"/>
      <c r="J42" s="204"/>
      <c r="K42" s="478"/>
      <c r="L42" s="205"/>
      <c r="M42" s="203"/>
      <c r="N42" s="203"/>
      <c r="O42" s="203"/>
      <c r="P42" s="203"/>
      <c r="Q42" s="204"/>
      <c r="R42" s="202"/>
      <c r="S42" s="202"/>
      <c r="T42" s="202"/>
      <c r="U42" s="202"/>
      <c r="V42" s="205"/>
      <c r="X42" s="156">
        <f t="shared" si="1"/>
        <v>0</v>
      </c>
      <c r="Y42" s="152">
        <f t="shared" si="2"/>
        <v>0</v>
      </c>
      <c r="Z42" s="152">
        <f t="shared" si="3"/>
        <v>0</v>
      </c>
      <c r="AA42" s="900">
        <f t="shared" si="4"/>
        <v>0</v>
      </c>
      <c r="AC42" s="156">
        <f t="shared" si="5"/>
        <v>0</v>
      </c>
      <c r="AD42" s="152">
        <f t="shared" si="6"/>
        <v>0</v>
      </c>
      <c r="AE42" s="152">
        <f t="shared" si="7"/>
        <v>0</v>
      </c>
      <c r="AF42" s="157">
        <f t="shared" si="8"/>
        <v>0</v>
      </c>
    </row>
    <row r="43" spans="1:32" x14ac:dyDescent="0.25">
      <c r="A43" s="1020" t="str">
        <f>IF(ISBLANK('C1'!A43),"",'C1'!A43)</f>
        <v/>
      </c>
      <c r="B43" s="975" t="str">
        <f>IF(ISBLANK('C1'!B43),"",'C1'!B43)</f>
        <v/>
      </c>
      <c r="C43" s="263" t="str">
        <f>IF(ISBLANK('C1'!R43),"",'C1'!R43)</f>
        <v/>
      </c>
      <c r="D43" s="201"/>
      <c r="E43" s="202"/>
      <c r="F43" s="202"/>
      <c r="G43" s="202"/>
      <c r="H43" s="202"/>
      <c r="I43" s="202"/>
      <c r="J43" s="204"/>
      <c r="K43" s="478"/>
      <c r="L43" s="205"/>
      <c r="M43" s="203"/>
      <c r="N43" s="203"/>
      <c r="O43" s="203"/>
      <c r="P43" s="203"/>
      <c r="Q43" s="204"/>
      <c r="R43" s="202"/>
      <c r="S43" s="202"/>
      <c r="T43" s="202"/>
      <c r="U43" s="202"/>
      <c r="V43" s="205"/>
      <c r="X43" s="156">
        <f t="shared" si="1"/>
        <v>0</v>
      </c>
      <c r="Y43" s="152">
        <f t="shared" si="2"/>
        <v>0</v>
      </c>
      <c r="Z43" s="152">
        <f t="shared" si="3"/>
        <v>0</v>
      </c>
      <c r="AA43" s="900">
        <f t="shared" si="4"/>
        <v>0</v>
      </c>
      <c r="AC43" s="156">
        <f t="shared" si="5"/>
        <v>0</v>
      </c>
      <c r="AD43" s="152">
        <f t="shared" si="6"/>
        <v>0</v>
      </c>
      <c r="AE43" s="152">
        <f t="shared" si="7"/>
        <v>0</v>
      </c>
      <c r="AF43" s="157">
        <f t="shared" si="8"/>
        <v>0</v>
      </c>
    </row>
    <row r="44" spans="1:32" x14ac:dyDescent="0.25">
      <c r="A44" s="1020" t="str">
        <f>IF(ISBLANK('C1'!A44),"",'C1'!A44)</f>
        <v/>
      </c>
      <c r="B44" s="975" t="str">
        <f>IF(ISBLANK('C1'!B44),"",'C1'!B44)</f>
        <v/>
      </c>
      <c r="C44" s="263" t="str">
        <f>IF(ISBLANK('C1'!R44),"",'C1'!R44)</f>
        <v/>
      </c>
      <c r="D44" s="201"/>
      <c r="E44" s="202"/>
      <c r="F44" s="202"/>
      <c r="G44" s="202"/>
      <c r="H44" s="202"/>
      <c r="I44" s="202"/>
      <c r="J44" s="204"/>
      <c r="K44" s="478"/>
      <c r="L44" s="205"/>
      <c r="M44" s="203"/>
      <c r="N44" s="203"/>
      <c r="O44" s="203"/>
      <c r="P44" s="203"/>
      <c r="Q44" s="204"/>
      <c r="R44" s="202"/>
      <c r="S44" s="202"/>
      <c r="T44" s="202"/>
      <c r="U44" s="202"/>
      <c r="V44" s="205"/>
      <c r="X44" s="156">
        <f t="shared" si="1"/>
        <v>0</v>
      </c>
      <c r="Y44" s="152">
        <f t="shared" si="2"/>
        <v>0</v>
      </c>
      <c r="Z44" s="152">
        <f t="shared" si="3"/>
        <v>0</v>
      </c>
      <c r="AA44" s="900">
        <f t="shared" si="4"/>
        <v>0</v>
      </c>
      <c r="AC44" s="156">
        <f t="shared" si="5"/>
        <v>0</v>
      </c>
      <c r="AD44" s="152">
        <f t="shared" si="6"/>
        <v>0</v>
      </c>
      <c r="AE44" s="152">
        <f t="shared" si="7"/>
        <v>0</v>
      </c>
      <c r="AF44" s="157">
        <f t="shared" si="8"/>
        <v>0</v>
      </c>
    </row>
    <row r="45" spans="1:32" x14ac:dyDescent="0.25">
      <c r="A45" s="1020" t="str">
        <f>IF(ISBLANK('C1'!A45),"",'C1'!A45)</f>
        <v/>
      </c>
      <c r="B45" s="975" t="str">
        <f>IF(ISBLANK('C1'!B45),"",'C1'!B45)</f>
        <v/>
      </c>
      <c r="C45" s="263" t="str">
        <f>IF(ISBLANK('C1'!R45),"",'C1'!R45)</f>
        <v/>
      </c>
      <c r="D45" s="201"/>
      <c r="E45" s="202"/>
      <c r="F45" s="202"/>
      <c r="G45" s="202"/>
      <c r="H45" s="202"/>
      <c r="I45" s="202"/>
      <c r="J45" s="204"/>
      <c r="K45" s="478"/>
      <c r="L45" s="205"/>
      <c r="M45" s="203"/>
      <c r="N45" s="203"/>
      <c r="O45" s="203"/>
      <c r="P45" s="203"/>
      <c r="Q45" s="204"/>
      <c r="R45" s="202"/>
      <c r="S45" s="202"/>
      <c r="T45" s="202"/>
      <c r="U45" s="202"/>
      <c r="V45" s="205"/>
      <c r="X45" s="156">
        <f t="shared" si="1"/>
        <v>0</v>
      </c>
      <c r="Y45" s="152">
        <f t="shared" si="2"/>
        <v>0</v>
      </c>
      <c r="Z45" s="152">
        <f t="shared" si="3"/>
        <v>0</v>
      </c>
      <c r="AA45" s="900">
        <f t="shared" si="4"/>
        <v>0</v>
      </c>
      <c r="AC45" s="156">
        <f t="shared" si="5"/>
        <v>0</v>
      </c>
      <c r="AD45" s="152">
        <f t="shared" si="6"/>
        <v>0</v>
      </c>
      <c r="AE45" s="152">
        <f t="shared" si="7"/>
        <v>0</v>
      </c>
      <c r="AF45" s="157">
        <f t="shared" si="8"/>
        <v>0</v>
      </c>
    </row>
    <row r="46" spans="1:32" x14ac:dyDescent="0.25">
      <c r="A46" s="1020" t="str">
        <f>IF(ISBLANK('C1'!A46),"",'C1'!A46)</f>
        <v/>
      </c>
      <c r="B46" s="975" t="str">
        <f>IF(ISBLANK('C1'!B46),"",'C1'!B46)</f>
        <v/>
      </c>
      <c r="C46" s="263" t="str">
        <f>IF(ISBLANK('C1'!R46),"",'C1'!R46)</f>
        <v/>
      </c>
      <c r="D46" s="201"/>
      <c r="E46" s="202"/>
      <c r="F46" s="202"/>
      <c r="G46" s="202"/>
      <c r="H46" s="202"/>
      <c r="I46" s="202"/>
      <c r="J46" s="204"/>
      <c r="K46" s="478"/>
      <c r="L46" s="205"/>
      <c r="M46" s="203"/>
      <c r="N46" s="203"/>
      <c r="O46" s="203"/>
      <c r="P46" s="203"/>
      <c r="Q46" s="204"/>
      <c r="R46" s="202"/>
      <c r="S46" s="202"/>
      <c r="T46" s="202"/>
      <c r="U46" s="202"/>
      <c r="V46" s="205"/>
      <c r="X46" s="156">
        <f t="shared" si="1"/>
        <v>0</v>
      </c>
      <c r="Y46" s="152">
        <f t="shared" si="2"/>
        <v>0</v>
      </c>
      <c r="Z46" s="152">
        <f t="shared" si="3"/>
        <v>0</v>
      </c>
      <c r="AA46" s="900">
        <f t="shared" si="4"/>
        <v>0</v>
      </c>
      <c r="AC46" s="156">
        <f t="shared" si="5"/>
        <v>0</v>
      </c>
      <c r="AD46" s="152">
        <f t="shared" si="6"/>
        <v>0</v>
      </c>
      <c r="AE46" s="152">
        <f t="shared" si="7"/>
        <v>0</v>
      </c>
      <c r="AF46" s="157">
        <f t="shared" si="8"/>
        <v>0</v>
      </c>
    </row>
    <row r="47" spans="1:32" x14ac:dyDescent="0.25">
      <c r="A47" s="1020" t="str">
        <f>IF(ISBLANK('C1'!A47),"",'C1'!A47)</f>
        <v/>
      </c>
      <c r="B47" s="975" t="str">
        <f>IF(ISBLANK('C1'!B47),"",'C1'!B47)</f>
        <v/>
      </c>
      <c r="C47" s="263" t="str">
        <f>IF(ISBLANK('C1'!R47),"",'C1'!R47)</f>
        <v/>
      </c>
      <c r="D47" s="201"/>
      <c r="E47" s="202"/>
      <c r="F47" s="202"/>
      <c r="G47" s="202"/>
      <c r="H47" s="202"/>
      <c r="I47" s="202"/>
      <c r="J47" s="204"/>
      <c r="K47" s="478"/>
      <c r="L47" s="205"/>
      <c r="M47" s="203"/>
      <c r="N47" s="203"/>
      <c r="O47" s="203"/>
      <c r="P47" s="203"/>
      <c r="Q47" s="204"/>
      <c r="R47" s="202"/>
      <c r="S47" s="202"/>
      <c r="T47" s="202"/>
      <c r="U47" s="202"/>
      <c r="V47" s="205"/>
      <c r="X47" s="156">
        <f t="shared" si="1"/>
        <v>0</v>
      </c>
      <c r="Y47" s="152">
        <f t="shared" si="2"/>
        <v>0</v>
      </c>
      <c r="Z47" s="152">
        <f t="shared" si="3"/>
        <v>0</v>
      </c>
      <c r="AA47" s="900">
        <f t="shared" si="4"/>
        <v>0</v>
      </c>
      <c r="AC47" s="156">
        <f t="shared" si="5"/>
        <v>0</v>
      </c>
      <c r="AD47" s="152">
        <f t="shared" si="6"/>
        <v>0</v>
      </c>
      <c r="AE47" s="152">
        <f t="shared" si="7"/>
        <v>0</v>
      </c>
      <c r="AF47" s="157">
        <f t="shared" si="8"/>
        <v>0</v>
      </c>
    </row>
    <row r="48" spans="1:32" x14ac:dyDescent="0.25">
      <c r="A48" s="1020" t="str">
        <f>IF(ISBLANK('C1'!A48),"",'C1'!A48)</f>
        <v/>
      </c>
      <c r="B48" s="975" t="str">
        <f>IF(ISBLANK('C1'!B48),"",'C1'!B48)</f>
        <v/>
      </c>
      <c r="C48" s="263" t="str">
        <f>IF(ISBLANK('C1'!R48),"",'C1'!R48)</f>
        <v/>
      </c>
      <c r="D48" s="201"/>
      <c r="E48" s="202"/>
      <c r="F48" s="202"/>
      <c r="G48" s="202"/>
      <c r="H48" s="202"/>
      <c r="I48" s="202"/>
      <c r="J48" s="204"/>
      <c r="K48" s="478"/>
      <c r="L48" s="205"/>
      <c r="M48" s="203"/>
      <c r="N48" s="203"/>
      <c r="O48" s="203"/>
      <c r="P48" s="203"/>
      <c r="Q48" s="204"/>
      <c r="R48" s="202"/>
      <c r="S48" s="202"/>
      <c r="T48" s="202"/>
      <c r="U48" s="202"/>
      <c r="V48" s="205"/>
      <c r="X48" s="156">
        <f t="shared" si="1"/>
        <v>0</v>
      </c>
      <c r="Y48" s="152">
        <f t="shared" si="2"/>
        <v>0</v>
      </c>
      <c r="Z48" s="152">
        <f t="shared" si="3"/>
        <v>0</v>
      </c>
      <c r="AA48" s="900">
        <f t="shared" si="4"/>
        <v>0</v>
      </c>
      <c r="AC48" s="156">
        <f t="shared" si="5"/>
        <v>0</v>
      </c>
      <c r="AD48" s="152">
        <f t="shared" si="6"/>
        <v>0</v>
      </c>
      <c r="AE48" s="152">
        <f t="shared" si="7"/>
        <v>0</v>
      </c>
      <c r="AF48" s="157">
        <f t="shared" si="8"/>
        <v>0</v>
      </c>
    </row>
    <row r="49" spans="1:32" x14ac:dyDescent="0.25">
      <c r="A49" s="1020" t="str">
        <f>IF(ISBLANK('C1'!A49),"",'C1'!A49)</f>
        <v/>
      </c>
      <c r="B49" s="975" t="str">
        <f>IF(ISBLANK('C1'!B49),"",'C1'!B49)</f>
        <v/>
      </c>
      <c r="C49" s="263" t="str">
        <f>IF(ISBLANK('C1'!R49),"",'C1'!R49)</f>
        <v/>
      </c>
      <c r="D49" s="201"/>
      <c r="E49" s="202"/>
      <c r="F49" s="202"/>
      <c r="G49" s="202"/>
      <c r="H49" s="202"/>
      <c r="I49" s="202"/>
      <c r="J49" s="204"/>
      <c r="K49" s="478"/>
      <c r="L49" s="205"/>
      <c r="M49" s="203"/>
      <c r="N49" s="203"/>
      <c r="O49" s="203"/>
      <c r="P49" s="203"/>
      <c r="Q49" s="204"/>
      <c r="R49" s="202"/>
      <c r="S49" s="202"/>
      <c r="T49" s="202"/>
      <c r="U49" s="202"/>
      <c r="V49" s="205"/>
      <c r="X49" s="156">
        <f t="shared" si="1"/>
        <v>0</v>
      </c>
      <c r="Y49" s="152">
        <f t="shared" si="2"/>
        <v>0</v>
      </c>
      <c r="Z49" s="152">
        <f t="shared" si="3"/>
        <v>0</v>
      </c>
      <c r="AA49" s="900">
        <f t="shared" si="4"/>
        <v>0</v>
      </c>
      <c r="AC49" s="156">
        <f t="shared" si="5"/>
        <v>0</v>
      </c>
      <c r="AD49" s="152">
        <f t="shared" si="6"/>
        <v>0</v>
      </c>
      <c r="AE49" s="152">
        <f t="shared" si="7"/>
        <v>0</v>
      </c>
      <c r="AF49" s="157">
        <f t="shared" si="8"/>
        <v>0</v>
      </c>
    </row>
    <row r="50" spans="1:32" x14ac:dyDescent="0.25">
      <c r="A50" s="1020" t="str">
        <f>IF(ISBLANK('C1'!A50),"",'C1'!A50)</f>
        <v/>
      </c>
      <c r="B50" s="975" t="str">
        <f>IF(ISBLANK('C1'!B50),"",'C1'!B50)</f>
        <v/>
      </c>
      <c r="C50" s="263" t="str">
        <f>IF(ISBLANK('C1'!R50),"",'C1'!R50)</f>
        <v/>
      </c>
      <c r="D50" s="201"/>
      <c r="E50" s="202"/>
      <c r="F50" s="202"/>
      <c r="G50" s="202"/>
      <c r="H50" s="202"/>
      <c r="I50" s="202"/>
      <c r="J50" s="204"/>
      <c r="K50" s="478"/>
      <c r="L50" s="205"/>
      <c r="M50" s="203"/>
      <c r="N50" s="203"/>
      <c r="O50" s="203"/>
      <c r="P50" s="203"/>
      <c r="Q50" s="204"/>
      <c r="R50" s="202"/>
      <c r="S50" s="202"/>
      <c r="T50" s="202"/>
      <c r="U50" s="202"/>
      <c r="V50" s="205"/>
      <c r="X50" s="156">
        <f t="shared" si="1"/>
        <v>0</v>
      </c>
      <c r="Y50" s="152">
        <f t="shared" si="2"/>
        <v>0</v>
      </c>
      <c r="Z50" s="152">
        <f t="shared" si="3"/>
        <v>0</v>
      </c>
      <c r="AA50" s="900">
        <f t="shared" si="4"/>
        <v>0</v>
      </c>
      <c r="AC50" s="156">
        <f t="shared" si="5"/>
        <v>0</v>
      </c>
      <c r="AD50" s="152">
        <f t="shared" si="6"/>
        <v>0</v>
      </c>
      <c r="AE50" s="152">
        <f t="shared" si="7"/>
        <v>0</v>
      </c>
      <c r="AF50" s="157">
        <f t="shared" si="8"/>
        <v>0</v>
      </c>
    </row>
    <row r="51" spans="1:32" x14ac:dyDescent="0.25">
      <c r="A51" s="1020" t="str">
        <f>IF(ISBLANK('C1'!A51),"",'C1'!A51)</f>
        <v/>
      </c>
      <c r="B51" s="975" t="str">
        <f>IF(ISBLANK('C1'!B51),"",'C1'!B51)</f>
        <v/>
      </c>
      <c r="C51" s="263" t="str">
        <f>IF(ISBLANK('C1'!R51),"",'C1'!R51)</f>
        <v/>
      </c>
      <c r="D51" s="201"/>
      <c r="E51" s="202"/>
      <c r="F51" s="202"/>
      <c r="G51" s="202"/>
      <c r="H51" s="202"/>
      <c r="I51" s="202"/>
      <c r="J51" s="204"/>
      <c r="K51" s="478"/>
      <c r="L51" s="205"/>
      <c r="M51" s="203"/>
      <c r="N51" s="203"/>
      <c r="O51" s="203"/>
      <c r="P51" s="203"/>
      <c r="Q51" s="204"/>
      <c r="R51" s="202"/>
      <c r="S51" s="202"/>
      <c r="T51" s="202"/>
      <c r="U51" s="202"/>
      <c r="V51" s="205"/>
      <c r="X51" s="156">
        <f t="shared" si="1"/>
        <v>0</v>
      </c>
      <c r="Y51" s="152">
        <f t="shared" si="2"/>
        <v>0</v>
      </c>
      <c r="Z51" s="152">
        <f t="shared" si="3"/>
        <v>0</v>
      </c>
      <c r="AA51" s="900">
        <f t="shared" si="4"/>
        <v>0</v>
      </c>
      <c r="AC51" s="156">
        <f t="shared" si="5"/>
        <v>0</v>
      </c>
      <c r="AD51" s="152">
        <f t="shared" si="6"/>
        <v>0</v>
      </c>
      <c r="AE51" s="152">
        <f t="shared" si="7"/>
        <v>0</v>
      </c>
      <c r="AF51" s="157">
        <f t="shared" si="8"/>
        <v>0</v>
      </c>
    </row>
    <row r="52" spans="1:32" x14ac:dyDescent="0.25">
      <c r="A52" s="1020" t="str">
        <f>IF(ISBLANK('C1'!A52),"",'C1'!A52)</f>
        <v/>
      </c>
      <c r="B52" s="975" t="str">
        <f>IF(ISBLANK('C1'!B52),"",'C1'!B52)</f>
        <v/>
      </c>
      <c r="C52" s="263" t="str">
        <f>IF(ISBLANK('C1'!R52),"",'C1'!R52)</f>
        <v/>
      </c>
      <c r="D52" s="201"/>
      <c r="E52" s="202"/>
      <c r="F52" s="202"/>
      <c r="G52" s="202"/>
      <c r="H52" s="202"/>
      <c r="I52" s="202"/>
      <c r="J52" s="204"/>
      <c r="K52" s="478"/>
      <c r="L52" s="205"/>
      <c r="M52" s="203"/>
      <c r="N52" s="203"/>
      <c r="O52" s="203"/>
      <c r="P52" s="203"/>
      <c r="Q52" s="204"/>
      <c r="R52" s="202"/>
      <c r="S52" s="202"/>
      <c r="T52" s="202"/>
      <c r="U52" s="202"/>
      <c r="V52" s="205"/>
      <c r="X52" s="156">
        <f t="shared" si="1"/>
        <v>0</v>
      </c>
      <c r="Y52" s="152">
        <f t="shared" si="2"/>
        <v>0</v>
      </c>
      <c r="Z52" s="152">
        <f t="shared" si="3"/>
        <v>0</v>
      </c>
      <c r="AA52" s="900">
        <f t="shared" si="4"/>
        <v>0</v>
      </c>
      <c r="AC52" s="156">
        <f t="shared" si="5"/>
        <v>0</v>
      </c>
      <c r="AD52" s="152">
        <f t="shared" si="6"/>
        <v>0</v>
      </c>
      <c r="AE52" s="152">
        <f t="shared" si="7"/>
        <v>0</v>
      </c>
      <c r="AF52" s="157">
        <f t="shared" si="8"/>
        <v>0</v>
      </c>
    </row>
    <row r="53" spans="1:32" x14ac:dyDescent="0.25">
      <c r="A53" s="1020" t="str">
        <f>IF(ISBLANK('C1'!A53),"",'C1'!A53)</f>
        <v/>
      </c>
      <c r="B53" s="975" t="str">
        <f>IF(ISBLANK('C1'!B53),"",'C1'!B53)</f>
        <v/>
      </c>
      <c r="C53" s="263" t="str">
        <f>IF(ISBLANK('C1'!R53),"",'C1'!R53)</f>
        <v/>
      </c>
      <c r="D53" s="201"/>
      <c r="E53" s="202"/>
      <c r="F53" s="202"/>
      <c r="G53" s="202"/>
      <c r="H53" s="202"/>
      <c r="I53" s="202"/>
      <c r="J53" s="204"/>
      <c r="K53" s="478"/>
      <c r="L53" s="205"/>
      <c r="M53" s="203"/>
      <c r="N53" s="203"/>
      <c r="O53" s="203"/>
      <c r="P53" s="203"/>
      <c r="Q53" s="204"/>
      <c r="R53" s="202"/>
      <c r="S53" s="202"/>
      <c r="T53" s="202"/>
      <c r="U53" s="202"/>
      <c r="V53" s="205"/>
      <c r="X53" s="156">
        <f t="shared" si="1"/>
        <v>0</v>
      </c>
      <c r="Y53" s="152">
        <f t="shared" si="2"/>
        <v>0</v>
      </c>
      <c r="Z53" s="152">
        <f t="shared" si="3"/>
        <v>0</v>
      </c>
      <c r="AA53" s="900">
        <f t="shared" si="4"/>
        <v>0</v>
      </c>
      <c r="AC53" s="156">
        <f t="shared" si="5"/>
        <v>0</v>
      </c>
      <c r="AD53" s="152">
        <f t="shared" si="6"/>
        <v>0</v>
      </c>
      <c r="AE53" s="152">
        <f t="shared" si="7"/>
        <v>0</v>
      </c>
      <c r="AF53" s="157">
        <f t="shared" si="8"/>
        <v>0</v>
      </c>
    </row>
    <row r="54" spans="1:32" x14ac:dyDescent="0.25">
      <c r="A54" s="1020" t="str">
        <f>IF(ISBLANK('C1'!A54),"",'C1'!A54)</f>
        <v/>
      </c>
      <c r="B54" s="975" t="str">
        <f>IF(ISBLANK('C1'!B54),"",'C1'!B54)</f>
        <v/>
      </c>
      <c r="C54" s="263" t="str">
        <f>IF(ISBLANK('C1'!R54),"",'C1'!R54)</f>
        <v/>
      </c>
      <c r="D54" s="201"/>
      <c r="E54" s="202"/>
      <c r="F54" s="202"/>
      <c r="G54" s="202"/>
      <c r="H54" s="202"/>
      <c r="I54" s="202"/>
      <c r="J54" s="204"/>
      <c r="K54" s="478"/>
      <c r="L54" s="205"/>
      <c r="M54" s="203"/>
      <c r="N54" s="203"/>
      <c r="O54" s="203"/>
      <c r="P54" s="203"/>
      <c r="Q54" s="204"/>
      <c r="R54" s="202"/>
      <c r="S54" s="202"/>
      <c r="T54" s="202"/>
      <c r="U54" s="202"/>
      <c r="V54" s="205"/>
      <c r="X54" s="156">
        <f t="shared" si="1"/>
        <v>0</v>
      </c>
      <c r="Y54" s="152">
        <f t="shared" si="2"/>
        <v>0</v>
      </c>
      <c r="Z54" s="152">
        <f t="shared" si="3"/>
        <v>0</v>
      </c>
      <c r="AA54" s="900">
        <f t="shared" si="4"/>
        <v>0</v>
      </c>
      <c r="AC54" s="156">
        <f t="shared" si="5"/>
        <v>0</v>
      </c>
      <c r="AD54" s="152">
        <f t="shared" si="6"/>
        <v>0</v>
      </c>
      <c r="AE54" s="152">
        <f t="shared" si="7"/>
        <v>0</v>
      </c>
      <c r="AF54" s="157">
        <f t="shared" si="8"/>
        <v>0</v>
      </c>
    </row>
    <row r="55" spans="1:32" x14ac:dyDescent="0.25">
      <c r="A55" s="1020" t="str">
        <f>IF(ISBLANK('C1'!A55),"",'C1'!A55)</f>
        <v/>
      </c>
      <c r="B55" s="975" t="str">
        <f>IF(ISBLANK('C1'!B55),"",'C1'!B55)</f>
        <v/>
      </c>
      <c r="C55" s="263" t="str">
        <f>IF(ISBLANK('C1'!R55),"",'C1'!R55)</f>
        <v/>
      </c>
      <c r="D55" s="201"/>
      <c r="E55" s="202"/>
      <c r="F55" s="202"/>
      <c r="G55" s="202"/>
      <c r="H55" s="202"/>
      <c r="I55" s="202"/>
      <c r="J55" s="204"/>
      <c r="K55" s="478"/>
      <c r="L55" s="205"/>
      <c r="M55" s="203"/>
      <c r="N55" s="203"/>
      <c r="O55" s="203"/>
      <c r="P55" s="203"/>
      <c r="Q55" s="204"/>
      <c r="R55" s="202"/>
      <c r="S55" s="202"/>
      <c r="T55" s="202"/>
      <c r="U55" s="202"/>
      <c r="V55" s="205"/>
      <c r="X55" s="156">
        <f t="shared" si="1"/>
        <v>0</v>
      </c>
      <c r="Y55" s="152">
        <f t="shared" si="2"/>
        <v>0</v>
      </c>
      <c r="Z55" s="152">
        <f t="shared" si="3"/>
        <v>0</v>
      </c>
      <c r="AA55" s="900">
        <f t="shared" si="4"/>
        <v>0</v>
      </c>
      <c r="AC55" s="156">
        <f t="shared" si="5"/>
        <v>0</v>
      </c>
      <c r="AD55" s="152">
        <f t="shared" si="6"/>
        <v>0</v>
      </c>
      <c r="AE55" s="152">
        <f t="shared" si="7"/>
        <v>0</v>
      </c>
      <c r="AF55" s="157">
        <f t="shared" si="8"/>
        <v>0</v>
      </c>
    </row>
    <row r="56" spans="1:32" x14ac:dyDescent="0.25">
      <c r="A56" s="1020" t="str">
        <f>IF(ISBLANK('C1'!A56),"",'C1'!A56)</f>
        <v/>
      </c>
      <c r="B56" s="975" t="str">
        <f>IF(ISBLANK('C1'!B56),"",'C1'!B56)</f>
        <v/>
      </c>
      <c r="C56" s="263" t="str">
        <f>IF(ISBLANK('C1'!R56),"",'C1'!R56)</f>
        <v/>
      </c>
      <c r="D56" s="201"/>
      <c r="E56" s="202"/>
      <c r="F56" s="202"/>
      <c r="G56" s="202"/>
      <c r="H56" s="202"/>
      <c r="I56" s="202"/>
      <c r="J56" s="204"/>
      <c r="K56" s="478"/>
      <c r="L56" s="205"/>
      <c r="M56" s="203"/>
      <c r="N56" s="203"/>
      <c r="O56" s="203"/>
      <c r="P56" s="203"/>
      <c r="Q56" s="204"/>
      <c r="R56" s="202"/>
      <c r="S56" s="202"/>
      <c r="T56" s="202"/>
      <c r="U56" s="202"/>
      <c r="V56" s="205"/>
      <c r="X56" s="156">
        <f t="shared" si="1"/>
        <v>0</v>
      </c>
      <c r="Y56" s="152">
        <f t="shared" si="2"/>
        <v>0</v>
      </c>
      <c r="Z56" s="152">
        <f t="shared" si="3"/>
        <v>0</v>
      </c>
      <c r="AA56" s="900">
        <f t="shared" si="4"/>
        <v>0</v>
      </c>
      <c r="AC56" s="156">
        <f t="shared" si="5"/>
        <v>0</v>
      </c>
      <c r="AD56" s="152">
        <f t="shared" si="6"/>
        <v>0</v>
      </c>
      <c r="AE56" s="152">
        <f t="shared" si="7"/>
        <v>0</v>
      </c>
      <c r="AF56" s="157">
        <f t="shared" si="8"/>
        <v>0</v>
      </c>
    </row>
    <row r="57" spans="1:32" x14ac:dyDescent="0.25">
      <c r="A57" s="1020" t="str">
        <f>IF(ISBLANK('C1'!A57),"",'C1'!A57)</f>
        <v/>
      </c>
      <c r="B57" s="975" t="str">
        <f>IF(ISBLANK('C1'!B57),"",'C1'!B57)</f>
        <v/>
      </c>
      <c r="C57" s="263" t="str">
        <f>IF(ISBLANK('C1'!R57),"",'C1'!R57)</f>
        <v/>
      </c>
      <c r="D57" s="201"/>
      <c r="E57" s="202"/>
      <c r="F57" s="202"/>
      <c r="G57" s="202"/>
      <c r="H57" s="202"/>
      <c r="I57" s="202"/>
      <c r="J57" s="204"/>
      <c r="K57" s="478"/>
      <c r="L57" s="205"/>
      <c r="M57" s="203"/>
      <c r="N57" s="203"/>
      <c r="O57" s="203"/>
      <c r="P57" s="203"/>
      <c r="Q57" s="204"/>
      <c r="R57" s="202"/>
      <c r="S57" s="202"/>
      <c r="T57" s="202"/>
      <c r="U57" s="202"/>
      <c r="V57" s="205"/>
      <c r="X57" s="156">
        <f t="shared" si="1"/>
        <v>0</v>
      </c>
      <c r="Y57" s="152">
        <f t="shared" si="2"/>
        <v>0</v>
      </c>
      <c r="Z57" s="152">
        <f t="shared" si="3"/>
        <v>0</v>
      </c>
      <c r="AA57" s="900">
        <f t="shared" si="4"/>
        <v>0</v>
      </c>
      <c r="AC57" s="156">
        <f t="shared" si="5"/>
        <v>0</v>
      </c>
      <c r="AD57" s="152">
        <f t="shared" si="6"/>
        <v>0</v>
      </c>
      <c r="AE57" s="152">
        <f t="shared" si="7"/>
        <v>0</v>
      </c>
      <c r="AF57" s="157">
        <f t="shared" si="8"/>
        <v>0</v>
      </c>
    </row>
    <row r="58" spans="1:32" x14ac:dyDescent="0.25">
      <c r="A58" s="1020" t="str">
        <f>IF(ISBLANK('C1'!A58),"",'C1'!A58)</f>
        <v/>
      </c>
      <c r="B58" s="975" t="str">
        <f>IF(ISBLANK('C1'!B58),"",'C1'!B58)</f>
        <v/>
      </c>
      <c r="C58" s="263" t="str">
        <f>IF(ISBLANK('C1'!R58),"",'C1'!R58)</f>
        <v/>
      </c>
      <c r="D58" s="201"/>
      <c r="E58" s="202"/>
      <c r="F58" s="202"/>
      <c r="G58" s="202"/>
      <c r="H58" s="202"/>
      <c r="I58" s="202"/>
      <c r="J58" s="204"/>
      <c r="K58" s="478"/>
      <c r="L58" s="205"/>
      <c r="M58" s="203"/>
      <c r="N58" s="203"/>
      <c r="O58" s="203"/>
      <c r="P58" s="203"/>
      <c r="Q58" s="204"/>
      <c r="R58" s="202"/>
      <c r="S58" s="202"/>
      <c r="T58" s="202"/>
      <c r="U58" s="202"/>
      <c r="V58" s="205"/>
      <c r="X58" s="156">
        <f t="shared" si="1"/>
        <v>0</v>
      </c>
      <c r="Y58" s="152">
        <f t="shared" si="2"/>
        <v>0</v>
      </c>
      <c r="Z58" s="152">
        <f t="shared" si="3"/>
        <v>0</v>
      </c>
      <c r="AA58" s="900">
        <f t="shared" si="4"/>
        <v>0</v>
      </c>
      <c r="AC58" s="156">
        <f t="shared" si="5"/>
        <v>0</v>
      </c>
      <c r="AD58" s="152">
        <f t="shared" si="6"/>
        <v>0</v>
      </c>
      <c r="AE58" s="152">
        <f t="shared" si="7"/>
        <v>0</v>
      </c>
      <c r="AF58" s="157">
        <f t="shared" si="8"/>
        <v>0</v>
      </c>
    </row>
    <row r="59" spans="1:32" x14ac:dyDescent="0.25">
      <c r="A59" s="1020" t="str">
        <f>IF(ISBLANK('C1'!A59),"",'C1'!A59)</f>
        <v/>
      </c>
      <c r="B59" s="975" t="str">
        <f>IF(ISBLANK('C1'!B59),"",'C1'!B59)</f>
        <v/>
      </c>
      <c r="C59" s="263" t="str">
        <f>IF(ISBLANK('C1'!R59),"",'C1'!R59)</f>
        <v/>
      </c>
      <c r="D59" s="201"/>
      <c r="E59" s="202"/>
      <c r="F59" s="202"/>
      <c r="G59" s="202"/>
      <c r="H59" s="202"/>
      <c r="I59" s="202"/>
      <c r="J59" s="204"/>
      <c r="K59" s="478"/>
      <c r="L59" s="205"/>
      <c r="M59" s="203"/>
      <c r="N59" s="203"/>
      <c r="O59" s="203"/>
      <c r="P59" s="203"/>
      <c r="Q59" s="204"/>
      <c r="R59" s="202"/>
      <c r="S59" s="202"/>
      <c r="T59" s="202"/>
      <c r="U59" s="202"/>
      <c r="V59" s="205"/>
      <c r="X59" s="156">
        <f t="shared" si="1"/>
        <v>0</v>
      </c>
      <c r="Y59" s="152">
        <f t="shared" si="2"/>
        <v>0</v>
      </c>
      <c r="Z59" s="152">
        <f t="shared" si="3"/>
        <v>0</v>
      </c>
      <c r="AA59" s="900">
        <f t="shared" si="4"/>
        <v>0</v>
      </c>
      <c r="AC59" s="156">
        <f t="shared" si="5"/>
        <v>0</v>
      </c>
      <c r="AD59" s="152">
        <f t="shared" si="6"/>
        <v>0</v>
      </c>
      <c r="AE59" s="152">
        <f t="shared" si="7"/>
        <v>0</v>
      </c>
      <c r="AF59" s="157">
        <f t="shared" si="8"/>
        <v>0</v>
      </c>
    </row>
    <row r="60" spans="1:32" x14ac:dyDescent="0.25">
      <c r="A60" s="1020" t="str">
        <f>IF(ISBLANK('C1'!A60),"",'C1'!A60)</f>
        <v/>
      </c>
      <c r="B60" s="975" t="str">
        <f>IF(ISBLANK('C1'!B60),"",'C1'!B60)</f>
        <v/>
      </c>
      <c r="C60" s="263" t="str">
        <f>IF(ISBLANK('C1'!R60),"",'C1'!R60)</f>
        <v/>
      </c>
      <c r="D60" s="201"/>
      <c r="E60" s="202"/>
      <c r="F60" s="202"/>
      <c r="G60" s="202"/>
      <c r="H60" s="202"/>
      <c r="I60" s="202"/>
      <c r="J60" s="204"/>
      <c r="K60" s="478"/>
      <c r="L60" s="205"/>
      <c r="M60" s="203"/>
      <c r="N60" s="203"/>
      <c r="O60" s="203"/>
      <c r="P60" s="203"/>
      <c r="Q60" s="204"/>
      <c r="R60" s="202"/>
      <c r="S60" s="202"/>
      <c r="T60" s="202"/>
      <c r="U60" s="202"/>
      <c r="V60" s="205"/>
      <c r="X60" s="156">
        <f t="shared" si="1"/>
        <v>0</v>
      </c>
      <c r="Y60" s="152">
        <f t="shared" si="2"/>
        <v>0</v>
      </c>
      <c r="Z60" s="152">
        <f t="shared" si="3"/>
        <v>0</v>
      </c>
      <c r="AA60" s="900">
        <f t="shared" si="4"/>
        <v>0</v>
      </c>
      <c r="AC60" s="156">
        <f t="shared" si="5"/>
        <v>0</v>
      </c>
      <c r="AD60" s="152">
        <f t="shared" si="6"/>
        <v>0</v>
      </c>
      <c r="AE60" s="152">
        <f t="shared" si="7"/>
        <v>0</v>
      </c>
      <c r="AF60" s="157">
        <f t="shared" si="8"/>
        <v>0</v>
      </c>
    </row>
    <row r="61" spans="1:32" x14ac:dyDescent="0.25">
      <c r="A61" s="1020" t="str">
        <f>IF(ISBLANK('C1'!A61),"",'C1'!A61)</f>
        <v/>
      </c>
      <c r="B61" s="975" t="str">
        <f>IF(ISBLANK('C1'!B61),"",'C1'!B61)</f>
        <v/>
      </c>
      <c r="C61" s="263" t="str">
        <f>IF(ISBLANK('C1'!R61),"",'C1'!R61)</f>
        <v/>
      </c>
      <c r="D61" s="201"/>
      <c r="E61" s="202"/>
      <c r="F61" s="202"/>
      <c r="G61" s="202"/>
      <c r="H61" s="202"/>
      <c r="I61" s="202"/>
      <c r="J61" s="204"/>
      <c r="K61" s="478"/>
      <c r="L61" s="205"/>
      <c r="M61" s="203"/>
      <c r="N61" s="203"/>
      <c r="O61" s="203"/>
      <c r="P61" s="203"/>
      <c r="Q61" s="204"/>
      <c r="R61" s="202"/>
      <c r="S61" s="202"/>
      <c r="T61" s="202"/>
      <c r="U61" s="202"/>
      <c r="V61" s="205"/>
      <c r="X61" s="156">
        <f t="shared" si="1"/>
        <v>0</v>
      </c>
      <c r="Y61" s="152">
        <f t="shared" si="2"/>
        <v>0</v>
      </c>
      <c r="Z61" s="152">
        <f t="shared" si="3"/>
        <v>0</v>
      </c>
      <c r="AA61" s="900">
        <f t="shared" si="4"/>
        <v>0</v>
      </c>
      <c r="AC61" s="156">
        <f t="shared" si="5"/>
        <v>0</v>
      </c>
      <c r="AD61" s="152">
        <f t="shared" si="6"/>
        <v>0</v>
      </c>
      <c r="AE61" s="152">
        <f t="shared" si="7"/>
        <v>0</v>
      </c>
      <c r="AF61" s="157">
        <f t="shared" si="8"/>
        <v>0</v>
      </c>
    </row>
    <row r="62" spans="1:32" x14ac:dyDescent="0.25">
      <c r="A62" s="1020" t="str">
        <f>IF(ISBLANK('C1'!A62),"",'C1'!A62)</f>
        <v/>
      </c>
      <c r="B62" s="975" t="str">
        <f>IF(ISBLANK('C1'!B62),"",'C1'!B62)</f>
        <v/>
      </c>
      <c r="C62" s="263" t="str">
        <f>IF(ISBLANK('C1'!R62),"",'C1'!R62)</f>
        <v/>
      </c>
      <c r="D62" s="201"/>
      <c r="E62" s="202"/>
      <c r="F62" s="202"/>
      <c r="G62" s="202"/>
      <c r="H62" s="202"/>
      <c r="I62" s="202"/>
      <c r="J62" s="204"/>
      <c r="K62" s="478"/>
      <c r="L62" s="205"/>
      <c r="M62" s="203"/>
      <c r="N62" s="203"/>
      <c r="O62" s="203"/>
      <c r="P62" s="203"/>
      <c r="Q62" s="204"/>
      <c r="R62" s="202"/>
      <c r="S62" s="202"/>
      <c r="T62" s="202"/>
      <c r="U62" s="202"/>
      <c r="V62" s="205"/>
      <c r="X62" s="156">
        <f t="shared" si="1"/>
        <v>0</v>
      </c>
      <c r="Y62" s="152">
        <f t="shared" si="2"/>
        <v>0</v>
      </c>
      <c r="Z62" s="152">
        <f t="shared" si="3"/>
        <v>0</v>
      </c>
      <c r="AA62" s="900">
        <f t="shared" si="4"/>
        <v>0</v>
      </c>
      <c r="AC62" s="156">
        <f t="shared" si="5"/>
        <v>0</v>
      </c>
      <c r="AD62" s="152">
        <f t="shared" si="6"/>
        <v>0</v>
      </c>
      <c r="AE62" s="152">
        <f t="shared" si="7"/>
        <v>0</v>
      </c>
      <c r="AF62" s="157">
        <f t="shared" si="8"/>
        <v>0</v>
      </c>
    </row>
    <row r="63" spans="1:32" x14ac:dyDescent="0.25">
      <c r="A63" s="1020" t="str">
        <f>IF(ISBLANK('C1'!A63),"",'C1'!A63)</f>
        <v/>
      </c>
      <c r="B63" s="975" t="str">
        <f>IF(ISBLANK('C1'!B63),"",'C1'!B63)</f>
        <v/>
      </c>
      <c r="C63" s="263" t="str">
        <f>IF(ISBLANK('C1'!R63),"",'C1'!R63)</f>
        <v/>
      </c>
      <c r="D63" s="201"/>
      <c r="E63" s="202"/>
      <c r="F63" s="202"/>
      <c r="G63" s="202"/>
      <c r="H63" s="202"/>
      <c r="I63" s="202"/>
      <c r="J63" s="204"/>
      <c r="K63" s="478"/>
      <c r="L63" s="205"/>
      <c r="M63" s="203"/>
      <c r="N63" s="203"/>
      <c r="O63" s="203"/>
      <c r="P63" s="203"/>
      <c r="Q63" s="204"/>
      <c r="R63" s="202"/>
      <c r="S63" s="202"/>
      <c r="T63" s="202"/>
      <c r="U63" s="202"/>
      <c r="V63" s="205"/>
      <c r="X63" s="156">
        <f t="shared" si="1"/>
        <v>0</v>
      </c>
      <c r="Y63" s="152">
        <f t="shared" si="2"/>
        <v>0</v>
      </c>
      <c r="Z63" s="152">
        <f t="shared" si="3"/>
        <v>0</v>
      </c>
      <c r="AA63" s="900">
        <f t="shared" si="4"/>
        <v>0</v>
      </c>
      <c r="AC63" s="156">
        <f t="shared" si="5"/>
        <v>0</v>
      </c>
      <c r="AD63" s="152">
        <f t="shared" si="6"/>
        <v>0</v>
      </c>
      <c r="AE63" s="152">
        <f t="shared" si="7"/>
        <v>0</v>
      </c>
      <c r="AF63" s="157">
        <f t="shared" si="8"/>
        <v>0</v>
      </c>
    </row>
    <row r="64" spans="1:32" x14ac:dyDescent="0.25">
      <c r="A64" s="1020" t="str">
        <f>IF(ISBLANK('C1'!A64),"",'C1'!A64)</f>
        <v/>
      </c>
      <c r="B64" s="975" t="str">
        <f>IF(ISBLANK('C1'!B64),"",'C1'!B64)</f>
        <v/>
      </c>
      <c r="C64" s="263" t="str">
        <f>IF(ISBLANK('C1'!R64),"",'C1'!R64)</f>
        <v/>
      </c>
      <c r="D64" s="201"/>
      <c r="E64" s="202"/>
      <c r="F64" s="202"/>
      <c r="G64" s="202"/>
      <c r="H64" s="202"/>
      <c r="I64" s="202"/>
      <c r="J64" s="204"/>
      <c r="K64" s="478"/>
      <c r="L64" s="205"/>
      <c r="M64" s="203"/>
      <c r="N64" s="203"/>
      <c r="O64" s="203"/>
      <c r="P64" s="203"/>
      <c r="Q64" s="204"/>
      <c r="R64" s="202"/>
      <c r="S64" s="202"/>
      <c r="T64" s="202"/>
      <c r="U64" s="202"/>
      <c r="V64" s="205"/>
      <c r="X64" s="156">
        <f t="shared" si="1"/>
        <v>0</v>
      </c>
      <c r="Y64" s="152">
        <f t="shared" si="2"/>
        <v>0</v>
      </c>
      <c r="Z64" s="152">
        <f t="shared" si="3"/>
        <v>0</v>
      </c>
      <c r="AA64" s="900">
        <f t="shared" si="4"/>
        <v>0</v>
      </c>
      <c r="AC64" s="156">
        <f t="shared" si="5"/>
        <v>0</v>
      </c>
      <c r="AD64" s="152">
        <f t="shared" si="6"/>
        <v>0</v>
      </c>
      <c r="AE64" s="152">
        <f t="shared" si="7"/>
        <v>0</v>
      </c>
      <c r="AF64" s="157">
        <f t="shared" si="8"/>
        <v>0</v>
      </c>
    </row>
    <row r="65" spans="1:32" x14ac:dyDescent="0.25">
      <c r="A65" s="1020" t="str">
        <f>IF(ISBLANK('C1'!A65),"",'C1'!A65)</f>
        <v/>
      </c>
      <c r="B65" s="975" t="str">
        <f>IF(ISBLANK('C1'!B65),"",'C1'!B65)</f>
        <v/>
      </c>
      <c r="C65" s="263" t="str">
        <f>IF(ISBLANK('C1'!R65),"",'C1'!R65)</f>
        <v/>
      </c>
      <c r="D65" s="201"/>
      <c r="E65" s="202"/>
      <c r="F65" s="202"/>
      <c r="G65" s="202"/>
      <c r="H65" s="202"/>
      <c r="I65" s="202"/>
      <c r="J65" s="204"/>
      <c r="K65" s="478"/>
      <c r="L65" s="205"/>
      <c r="M65" s="203"/>
      <c r="N65" s="203"/>
      <c r="O65" s="203"/>
      <c r="P65" s="203"/>
      <c r="Q65" s="204"/>
      <c r="R65" s="202"/>
      <c r="S65" s="202"/>
      <c r="T65" s="202"/>
      <c r="U65" s="202"/>
      <c r="V65" s="205"/>
      <c r="X65" s="156">
        <f t="shared" si="1"/>
        <v>0</v>
      </c>
      <c r="Y65" s="152">
        <f t="shared" si="2"/>
        <v>0</v>
      </c>
      <c r="Z65" s="152">
        <f t="shared" si="3"/>
        <v>0</v>
      </c>
      <c r="AA65" s="900">
        <f t="shared" si="4"/>
        <v>0</v>
      </c>
      <c r="AC65" s="156">
        <f t="shared" si="5"/>
        <v>0</v>
      </c>
      <c r="AD65" s="152">
        <f t="shared" si="6"/>
        <v>0</v>
      </c>
      <c r="AE65" s="152">
        <f t="shared" si="7"/>
        <v>0</v>
      </c>
      <c r="AF65" s="157">
        <f t="shared" si="8"/>
        <v>0</v>
      </c>
    </row>
    <row r="66" spans="1:32" x14ac:dyDescent="0.25">
      <c r="A66" s="1020" t="str">
        <f>IF(ISBLANK('C1'!A66),"",'C1'!A66)</f>
        <v/>
      </c>
      <c r="B66" s="975" t="str">
        <f>IF(ISBLANK('C1'!B66),"",'C1'!B66)</f>
        <v/>
      </c>
      <c r="C66" s="263" t="str">
        <f>IF(ISBLANK('C1'!R66),"",'C1'!R66)</f>
        <v/>
      </c>
      <c r="D66" s="201"/>
      <c r="E66" s="202"/>
      <c r="F66" s="202"/>
      <c r="G66" s="202"/>
      <c r="H66" s="202"/>
      <c r="I66" s="202"/>
      <c r="J66" s="204"/>
      <c r="K66" s="478"/>
      <c r="L66" s="205"/>
      <c r="M66" s="203"/>
      <c r="N66" s="203"/>
      <c r="O66" s="203"/>
      <c r="P66" s="203"/>
      <c r="Q66" s="204"/>
      <c r="R66" s="202"/>
      <c r="S66" s="202"/>
      <c r="T66" s="202"/>
      <c r="U66" s="202"/>
      <c r="V66" s="205"/>
      <c r="X66" s="156">
        <f t="shared" si="1"/>
        <v>0</v>
      </c>
      <c r="Y66" s="152">
        <f t="shared" si="2"/>
        <v>0</v>
      </c>
      <c r="Z66" s="152">
        <f t="shared" si="3"/>
        <v>0</v>
      </c>
      <c r="AA66" s="900">
        <f t="shared" si="4"/>
        <v>0</v>
      </c>
      <c r="AC66" s="156">
        <f t="shared" si="5"/>
        <v>0</v>
      </c>
      <c r="AD66" s="152">
        <f t="shared" si="6"/>
        <v>0</v>
      </c>
      <c r="AE66" s="152">
        <f t="shared" si="7"/>
        <v>0</v>
      </c>
      <c r="AF66" s="157">
        <f t="shared" si="8"/>
        <v>0</v>
      </c>
    </row>
    <row r="67" spans="1:32" x14ac:dyDescent="0.25">
      <c r="A67" s="1020" t="str">
        <f>IF(ISBLANK('C1'!A67),"",'C1'!A67)</f>
        <v/>
      </c>
      <c r="B67" s="975" t="str">
        <f>IF(ISBLANK('C1'!B67),"",'C1'!B67)</f>
        <v/>
      </c>
      <c r="C67" s="263" t="str">
        <f>IF(ISBLANK('C1'!R67),"",'C1'!R67)</f>
        <v/>
      </c>
      <c r="D67" s="201"/>
      <c r="E67" s="202"/>
      <c r="F67" s="202"/>
      <c r="G67" s="202"/>
      <c r="H67" s="202"/>
      <c r="I67" s="202"/>
      <c r="J67" s="204"/>
      <c r="K67" s="478"/>
      <c r="L67" s="205"/>
      <c r="M67" s="203"/>
      <c r="N67" s="203"/>
      <c r="O67" s="203"/>
      <c r="P67" s="203"/>
      <c r="Q67" s="204"/>
      <c r="R67" s="202"/>
      <c r="S67" s="202"/>
      <c r="T67" s="202"/>
      <c r="U67" s="202"/>
      <c r="V67" s="205"/>
      <c r="X67" s="156">
        <f t="shared" si="1"/>
        <v>0</v>
      </c>
      <c r="Y67" s="152">
        <f t="shared" si="2"/>
        <v>0</v>
      </c>
      <c r="Z67" s="152">
        <f t="shared" si="3"/>
        <v>0</v>
      </c>
      <c r="AA67" s="900">
        <f t="shared" si="4"/>
        <v>0</v>
      </c>
      <c r="AC67" s="156">
        <f t="shared" si="5"/>
        <v>0</v>
      </c>
      <c r="AD67" s="152">
        <f t="shared" si="6"/>
        <v>0</v>
      </c>
      <c r="AE67" s="152">
        <f t="shared" si="7"/>
        <v>0</v>
      </c>
      <c r="AF67" s="157">
        <f t="shared" si="8"/>
        <v>0</v>
      </c>
    </row>
    <row r="68" spans="1:32" x14ac:dyDescent="0.25">
      <c r="A68" s="1020" t="str">
        <f>IF(ISBLANK('C1'!A68),"",'C1'!A68)</f>
        <v/>
      </c>
      <c r="B68" s="975" t="str">
        <f>IF(ISBLANK('C1'!B68),"",'C1'!B68)</f>
        <v/>
      </c>
      <c r="C68" s="263" t="str">
        <f>IF(ISBLANK('C1'!R68),"",'C1'!R68)</f>
        <v/>
      </c>
      <c r="D68" s="201"/>
      <c r="E68" s="202"/>
      <c r="F68" s="202"/>
      <c r="G68" s="202"/>
      <c r="H68" s="202"/>
      <c r="I68" s="202"/>
      <c r="J68" s="204"/>
      <c r="K68" s="478"/>
      <c r="L68" s="205"/>
      <c r="M68" s="203"/>
      <c r="N68" s="203"/>
      <c r="O68" s="203"/>
      <c r="P68" s="203"/>
      <c r="Q68" s="204"/>
      <c r="R68" s="202"/>
      <c r="S68" s="202"/>
      <c r="T68" s="202"/>
      <c r="U68" s="202"/>
      <c r="V68" s="205"/>
      <c r="X68" s="156">
        <f t="shared" si="1"/>
        <v>0</v>
      </c>
      <c r="Y68" s="152">
        <f t="shared" si="2"/>
        <v>0</v>
      </c>
      <c r="Z68" s="152">
        <f t="shared" si="3"/>
        <v>0</v>
      </c>
      <c r="AA68" s="900">
        <f t="shared" si="4"/>
        <v>0</v>
      </c>
      <c r="AC68" s="156">
        <f t="shared" si="5"/>
        <v>0</v>
      </c>
      <c r="AD68" s="152">
        <f t="shared" si="6"/>
        <v>0</v>
      </c>
      <c r="AE68" s="152">
        <f t="shared" si="7"/>
        <v>0</v>
      </c>
      <c r="AF68" s="157">
        <f t="shared" si="8"/>
        <v>0</v>
      </c>
    </row>
    <row r="69" spans="1:32" x14ac:dyDescent="0.25">
      <c r="A69" s="1020" t="str">
        <f>IF(ISBLANK('C1'!A69),"",'C1'!A69)</f>
        <v/>
      </c>
      <c r="B69" s="975" t="str">
        <f>IF(ISBLANK('C1'!B69),"",'C1'!B69)</f>
        <v/>
      </c>
      <c r="C69" s="263" t="str">
        <f>IF(ISBLANK('C1'!R69),"",'C1'!R69)</f>
        <v/>
      </c>
      <c r="D69" s="201"/>
      <c r="E69" s="202"/>
      <c r="F69" s="202"/>
      <c r="G69" s="202"/>
      <c r="H69" s="202"/>
      <c r="I69" s="202"/>
      <c r="J69" s="204"/>
      <c r="K69" s="478"/>
      <c r="L69" s="205"/>
      <c r="M69" s="203"/>
      <c r="N69" s="203"/>
      <c r="O69" s="203"/>
      <c r="P69" s="203"/>
      <c r="Q69" s="204"/>
      <c r="R69" s="202"/>
      <c r="S69" s="202"/>
      <c r="T69" s="202"/>
      <c r="U69" s="202"/>
      <c r="V69" s="205"/>
      <c r="X69" s="156">
        <f t="shared" si="1"/>
        <v>0</v>
      </c>
      <c r="Y69" s="152">
        <f t="shared" si="2"/>
        <v>0</v>
      </c>
      <c r="Z69" s="152">
        <f t="shared" si="3"/>
        <v>0</v>
      </c>
      <c r="AA69" s="900">
        <f t="shared" si="4"/>
        <v>0</v>
      </c>
      <c r="AC69" s="156">
        <f t="shared" si="5"/>
        <v>0</v>
      </c>
      <c r="AD69" s="152">
        <f t="shared" si="6"/>
        <v>0</v>
      </c>
      <c r="AE69" s="152">
        <f t="shared" si="7"/>
        <v>0</v>
      </c>
      <c r="AF69" s="157">
        <f t="shared" si="8"/>
        <v>0</v>
      </c>
    </row>
    <row r="70" spans="1:32" x14ac:dyDescent="0.25">
      <c r="A70" s="1020" t="str">
        <f>IF(ISBLANK('C1'!A70),"",'C1'!A70)</f>
        <v/>
      </c>
      <c r="B70" s="975" t="str">
        <f>IF(ISBLANK('C1'!B70),"",'C1'!B70)</f>
        <v/>
      </c>
      <c r="C70" s="263" t="str">
        <f>IF(ISBLANK('C1'!R70),"",'C1'!R70)</f>
        <v/>
      </c>
      <c r="D70" s="201"/>
      <c r="E70" s="202"/>
      <c r="F70" s="202"/>
      <c r="G70" s="202"/>
      <c r="H70" s="202"/>
      <c r="I70" s="202"/>
      <c r="J70" s="204"/>
      <c r="K70" s="478"/>
      <c r="L70" s="205"/>
      <c r="M70" s="203"/>
      <c r="N70" s="203"/>
      <c r="O70" s="203"/>
      <c r="P70" s="203"/>
      <c r="Q70" s="204"/>
      <c r="R70" s="202"/>
      <c r="S70" s="202"/>
      <c r="T70" s="202"/>
      <c r="U70" s="202"/>
      <c r="V70" s="205"/>
      <c r="X70" s="156">
        <f t="shared" si="1"/>
        <v>0</v>
      </c>
      <c r="Y70" s="152">
        <f t="shared" si="2"/>
        <v>0</v>
      </c>
      <c r="Z70" s="152">
        <f t="shared" si="3"/>
        <v>0</v>
      </c>
      <c r="AA70" s="900">
        <f t="shared" si="4"/>
        <v>0</v>
      </c>
      <c r="AC70" s="156">
        <f t="shared" si="5"/>
        <v>0</v>
      </c>
      <c r="AD70" s="152">
        <f t="shared" si="6"/>
        <v>0</v>
      </c>
      <c r="AE70" s="152">
        <f t="shared" si="7"/>
        <v>0</v>
      </c>
      <c r="AF70" s="157">
        <f t="shared" si="8"/>
        <v>0</v>
      </c>
    </row>
    <row r="71" spans="1:32" x14ac:dyDescent="0.25">
      <c r="A71" s="1020" t="str">
        <f>IF(ISBLANK('C1'!A71),"",'C1'!A71)</f>
        <v/>
      </c>
      <c r="B71" s="975" t="str">
        <f>IF(ISBLANK('C1'!B71),"",'C1'!B71)</f>
        <v/>
      </c>
      <c r="C71" s="263" t="str">
        <f>IF(ISBLANK('C1'!R71),"",'C1'!R71)</f>
        <v/>
      </c>
      <c r="D71" s="201"/>
      <c r="E71" s="202"/>
      <c r="F71" s="202"/>
      <c r="G71" s="202"/>
      <c r="H71" s="202"/>
      <c r="I71" s="202"/>
      <c r="J71" s="204"/>
      <c r="K71" s="478"/>
      <c r="L71" s="205"/>
      <c r="M71" s="203"/>
      <c r="N71" s="203"/>
      <c r="O71" s="203"/>
      <c r="P71" s="203"/>
      <c r="Q71" s="204"/>
      <c r="R71" s="202"/>
      <c r="S71" s="202"/>
      <c r="T71" s="202"/>
      <c r="U71" s="202"/>
      <c r="V71" s="205"/>
      <c r="X71" s="156">
        <f t="shared" si="1"/>
        <v>0</v>
      </c>
      <c r="Y71" s="152">
        <f t="shared" si="2"/>
        <v>0</v>
      </c>
      <c r="Z71" s="152">
        <f t="shared" si="3"/>
        <v>0</v>
      </c>
      <c r="AA71" s="900">
        <f t="shared" si="4"/>
        <v>0</v>
      </c>
      <c r="AC71" s="156">
        <f t="shared" si="5"/>
        <v>0</v>
      </c>
      <c r="AD71" s="152">
        <f t="shared" si="6"/>
        <v>0</v>
      </c>
      <c r="AE71" s="152">
        <f t="shared" si="7"/>
        <v>0</v>
      </c>
      <c r="AF71" s="157">
        <f t="shared" si="8"/>
        <v>0</v>
      </c>
    </row>
    <row r="72" spans="1:32" x14ac:dyDescent="0.25">
      <c r="A72" s="1020" t="str">
        <f>IF(ISBLANK('C1'!A72),"",'C1'!A72)</f>
        <v/>
      </c>
      <c r="B72" s="975" t="str">
        <f>IF(ISBLANK('C1'!B72),"",'C1'!B72)</f>
        <v/>
      </c>
      <c r="C72" s="263" t="str">
        <f>IF(ISBLANK('C1'!R72),"",'C1'!R72)</f>
        <v/>
      </c>
      <c r="D72" s="201"/>
      <c r="E72" s="202"/>
      <c r="F72" s="202"/>
      <c r="G72" s="202"/>
      <c r="H72" s="202"/>
      <c r="I72" s="202"/>
      <c r="J72" s="204"/>
      <c r="K72" s="478"/>
      <c r="L72" s="205"/>
      <c r="M72" s="203"/>
      <c r="N72" s="203"/>
      <c r="O72" s="203"/>
      <c r="P72" s="203"/>
      <c r="Q72" s="204"/>
      <c r="R72" s="202"/>
      <c r="S72" s="202"/>
      <c r="T72" s="202"/>
      <c r="U72" s="202"/>
      <c r="V72" s="205"/>
      <c r="X72" s="156">
        <f t="shared" si="1"/>
        <v>0</v>
      </c>
      <c r="Y72" s="152">
        <f t="shared" si="2"/>
        <v>0</v>
      </c>
      <c r="Z72" s="152">
        <f t="shared" si="3"/>
        <v>0</v>
      </c>
      <c r="AA72" s="900">
        <f t="shared" si="4"/>
        <v>0</v>
      </c>
      <c r="AC72" s="156">
        <f t="shared" si="5"/>
        <v>0</v>
      </c>
      <c r="AD72" s="152">
        <f t="shared" si="6"/>
        <v>0</v>
      </c>
      <c r="AE72" s="152">
        <f t="shared" si="7"/>
        <v>0</v>
      </c>
      <c r="AF72" s="157">
        <f t="shared" si="8"/>
        <v>0</v>
      </c>
    </row>
    <row r="73" spans="1:32" x14ac:dyDescent="0.25">
      <c r="A73" s="1020" t="str">
        <f>IF(ISBLANK('C1'!A73),"",'C1'!A73)</f>
        <v/>
      </c>
      <c r="B73" s="975" t="str">
        <f>IF(ISBLANK('C1'!B73),"",'C1'!B73)</f>
        <v/>
      </c>
      <c r="C73" s="263" t="str">
        <f>IF(ISBLANK('C1'!R73),"",'C1'!R73)</f>
        <v/>
      </c>
      <c r="D73" s="201"/>
      <c r="E73" s="202"/>
      <c r="F73" s="202"/>
      <c r="G73" s="202"/>
      <c r="H73" s="202"/>
      <c r="I73" s="202"/>
      <c r="J73" s="204"/>
      <c r="K73" s="478"/>
      <c r="L73" s="205"/>
      <c r="M73" s="203"/>
      <c r="N73" s="203"/>
      <c r="O73" s="203"/>
      <c r="P73" s="203"/>
      <c r="Q73" s="204"/>
      <c r="R73" s="202"/>
      <c r="S73" s="202"/>
      <c r="T73" s="202"/>
      <c r="U73" s="202"/>
      <c r="V73" s="205"/>
      <c r="X73" s="156">
        <f t="shared" si="1"/>
        <v>0</v>
      </c>
      <c r="Y73" s="152">
        <f t="shared" si="2"/>
        <v>0</v>
      </c>
      <c r="Z73" s="152">
        <f t="shared" si="3"/>
        <v>0</v>
      </c>
      <c r="AA73" s="900">
        <f t="shared" si="4"/>
        <v>0</v>
      </c>
      <c r="AC73" s="156">
        <f t="shared" si="5"/>
        <v>0</v>
      </c>
      <c r="AD73" s="152">
        <f t="shared" si="6"/>
        <v>0</v>
      </c>
      <c r="AE73" s="152">
        <f t="shared" si="7"/>
        <v>0</v>
      </c>
      <c r="AF73" s="157">
        <f t="shared" si="8"/>
        <v>0</v>
      </c>
    </row>
    <row r="74" spans="1:32" x14ac:dyDescent="0.25">
      <c r="A74" s="1020" t="str">
        <f>IF(ISBLANK('C1'!A74),"",'C1'!A74)</f>
        <v/>
      </c>
      <c r="B74" s="975" t="str">
        <f>IF(ISBLANK('C1'!B74),"",'C1'!B74)</f>
        <v/>
      </c>
      <c r="C74" s="263" t="str">
        <f>IF(ISBLANK('C1'!R74),"",'C1'!R74)</f>
        <v/>
      </c>
      <c r="D74" s="201"/>
      <c r="E74" s="202"/>
      <c r="F74" s="202"/>
      <c r="G74" s="202"/>
      <c r="H74" s="202"/>
      <c r="I74" s="202"/>
      <c r="J74" s="204"/>
      <c r="K74" s="478"/>
      <c r="L74" s="205"/>
      <c r="M74" s="203"/>
      <c r="N74" s="203"/>
      <c r="O74" s="203"/>
      <c r="P74" s="203"/>
      <c r="Q74" s="204"/>
      <c r="R74" s="202"/>
      <c r="S74" s="202"/>
      <c r="T74" s="202"/>
      <c r="U74" s="202"/>
      <c r="V74" s="205"/>
      <c r="X74" s="156">
        <f t="shared" si="1"/>
        <v>0</v>
      </c>
      <c r="Y74" s="152">
        <f t="shared" si="2"/>
        <v>0</v>
      </c>
      <c r="Z74" s="152">
        <f t="shared" si="3"/>
        <v>0</v>
      </c>
      <c r="AA74" s="900">
        <f t="shared" si="4"/>
        <v>0</v>
      </c>
      <c r="AC74" s="156">
        <f t="shared" si="5"/>
        <v>0</v>
      </c>
      <c r="AD74" s="152">
        <f t="shared" si="6"/>
        <v>0</v>
      </c>
      <c r="AE74" s="152">
        <f t="shared" si="7"/>
        <v>0</v>
      </c>
      <c r="AF74" s="157">
        <f t="shared" si="8"/>
        <v>0</v>
      </c>
    </row>
    <row r="75" spans="1:32" x14ac:dyDescent="0.25">
      <c r="A75" s="1020" t="str">
        <f>IF(ISBLANK('C1'!A75),"",'C1'!A75)</f>
        <v/>
      </c>
      <c r="B75" s="975" t="str">
        <f>IF(ISBLANK('C1'!B75),"",'C1'!B75)</f>
        <v/>
      </c>
      <c r="C75" s="263" t="str">
        <f>IF(ISBLANK('C1'!R75),"",'C1'!R75)</f>
        <v/>
      </c>
      <c r="D75" s="201"/>
      <c r="E75" s="202"/>
      <c r="F75" s="202"/>
      <c r="G75" s="202"/>
      <c r="H75" s="202"/>
      <c r="I75" s="202"/>
      <c r="J75" s="204"/>
      <c r="K75" s="478"/>
      <c r="L75" s="205"/>
      <c r="M75" s="203"/>
      <c r="N75" s="203"/>
      <c r="O75" s="203"/>
      <c r="P75" s="203"/>
      <c r="Q75" s="204"/>
      <c r="R75" s="202"/>
      <c r="S75" s="202"/>
      <c r="T75" s="202"/>
      <c r="U75" s="202"/>
      <c r="V75" s="205"/>
      <c r="X75" s="156">
        <f t="shared" si="1"/>
        <v>0</v>
      </c>
      <c r="Y75" s="152">
        <f t="shared" si="2"/>
        <v>0</v>
      </c>
      <c r="Z75" s="152">
        <f t="shared" si="3"/>
        <v>0</v>
      </c>
      <c r="AA75" s="900">
        <f t="shared" si="4"/>
        <v>0</v>
      </c>
      <c r="AC75" s="156">
        <f t="shared" si="5"/>
        <v>0</v>
      </c>
      <c r="AD75" s="152">
        <f t="shared" si="6"/>
        <v>0</v>
      </c>
      <c r="AE75" s="152">
        <f t="shared" si="7"/>
        <v>0</v>
      </c>
      <c r="AF75" s="157">
        <f t="shared" si="8"/>
        <v>0</v>
      </c>
    </row>
    <row r="76" spans="1:32" x14ac:dyDescent="0.25">
      <c r="A76" s="1020" t="str">
        <f>IF(ISBLANK('C1'!A76),"",'C1'!A76)</f>
        <v/>
      </c>
      <c r="B76" s="975" t="str">
        <f>IF(ISBLANK('C1'!B76),"",'C1'!B76)</f>
        <v/>
      </c>
      <c r="C76" s="263" t="str">
        <f>IF(ISBLANK('C1'!R76),"",'C1'!R76)</f>
        <v/>
      </c>
      <c r="D76" s="201"/>
      <c r="E76" s="202"/>
      <c r="F76" s="202"/>
      <c r="G76" s="202"/>
      <c r="H76" s="202"/>
      <c r="I76" s="202"/>
      <c r="J76" s="204"/>
      <c r="K76" s="478"/>
      <c r="L76" s="205"/>
      <c r="M76" s="203"/>
      <c r="N76" s="203"/>
      <c r="O76" s="203"/>
      <c r="P76" s="203"/>
      <c r="Q76" s="204"/>
      <c r="R76" s="202"/>
      <c r="S76" s="202"/>
      <c r="T76" s="202"/>
      <c r="U76" s="202"/>
      <c r="V76" s="205"/>
      <c r="X76" s="156">
        <f t="shared" si="1"/>
        <v>0</v>
      </c>
      <c r="Y76" s="152">
        <f t="shared" si="2"/>
        <v>0</v>
      </c>
      <c r="Z76" s="152">
        <f t="shared" si="3"/>
        <v>0</v>
      </c>
      <c r="AA76" s="900">
        <f t="shared" si="4"/>
        <v>0</v>
      </c>
      <c r="AC76" s="156">
        <f t="shared" si="5"/>
        <v>0</v>
      </c>
      <c r="AD76" s="152">
        <f t="shared" si="6"/>
        <v>0</v>
      </c>
      <c r="AE76" s="152">
        <f t="shared" si="7"/>
        <v>0</v>
      </c>
      <c r="AF76" s="157">
        <f t="shared" si="8"/>
        <v>0</v>
      </c>
    </row>
    <row r="77" spans="1:32" x14ac:dyDescent="0.25">
      <c r="A77" s="1020" t="str">
        <f>IF(ISBLANK('C1'!A77),"",'C1'!A77)</f>
        <v/>
      </c>
      <c r="B77" s="975" t="str">
        <f>IF(ISBLANK('C1'!B77),"",'C1'!B77)</f>
        <v/>
      </c>
      <c r="C77" s="263" t="str">
        <f>IF(ISBLANK('C1'!R77),"",'C1'!R77)</f>
        <v/>
      </c>
      <c r="D77" s="201"/>
      <c r="E77" s="202"/>
      <c r="F77" s="202"/>
      <c r="G77" s="202"/>
      <c r="H77" s="202"/>
      <c r="I77" s="202"/>
      <c r="J77" s="204"/>
      <c r="K77" s="478"/>
      <c r="L77" s="205"/>
      <c r="M77" s="203"/>
      <c r="N77" s="203"/>
      <c r="O77" s="203"/>
      <c r="P77" s="203"/>
      <c r="Q77" s="204"/>
      <c r="R77" s="202"/>
      <c r="S77" s="202"/>
      <c r="T77" s="202"/>
      <c r="U77" s="202"/>
      <c r="V77" s="205"/>
      <c r="X77" s="156">
        <f t="shared" si="1"/>
        <v>0</v>
      </c>
      <c r="Y77" s="152">
        <f t="shared" si="2"/>
        <v>0</v>
      </c>
      <c r="Z77" s="152">
        <f t="shared" si="3"/>
        <v>0</v>
      </c>
      <c r="AA77" s="900">
        <f t="shared" si="4"/>
        <v>0</v>
      </c>
      <c r="AC77" s="156">
        <f t="shared" si="5"/>
        <v>0</v>
      </c>
      <c r="AD77" s="152">
        <f t="shared" si="6"/>
        <v>0</v>
      </c>
      <c r="AE77" s="152">
        <f t="shared" si="7"/>
        <v>0</v>
      </c>
      <c r="AF77" s="157">
        <f t="shared" si="8"/>
        <v>0</v>
      </c>
    </row>
    <row r="78" spans="1:32" x14ac:dyDescent="0.25">
      <c r="A78" s="1020" t="str">
        <f>IF(ISBLANK('C1'!A78),"",'C1'!A78)</f>
        <v/>
      </c>
      <c r="B78" s="975" t="str">
        <f>IF(ISBLANK('C1'!B78),"",'C1'!B78)</f>
        <v/>
      </c>
      <c r="C78" s="263" t="str">
        <f>IF(ISBLANK('C1'!R78),"",'C1'!R78)</f>
        <v/>
      </c>
      <c r="D78" s="201"/>
      <c r="E78" s="202"/>
      <c r="F78" s="202"/>
      <c r="G78" s="202"/>
      <c r="H78" s="202"/>
      <c r="I78" s="202"/>
      <c r="J78" s="204"/>
      <c r="K78" s="478"/>
      <c r="L78" s="205"/>
      <c r="M78" s="203"/>
      <c r="N78" s="203"/>
      <c r="O78" s="203"/>
      <c r="P78" s="203"/>
      <c r="Q78" s="204"/>
      <c r="R78" s="202"/>
      <c r="S78" s="202"/>
      <c r="T78" s="202"/>
      <c r="U78" s="202"/>
      <c r="V78" s="205"/>
      <c r="X78" s="156">
        <f t="shared" si="1"/>
        <v>0</v>
      </c>
      <c r="Y78" s="152">
        <f t="shared" si="2"/>
        <v>0</v>
      </c>
      <c r="Z78" s="152">
        <f t="shared" si="3"/>
        <v>0</v>
      </c>
      <c r="AA78" s="900">
        <f t="shared" si="4"/>
        <v>0</v>
      </c>
      <c r="AC78" s="156">
        <f t="shared" si="5"/>
        <v>0</v>
      </c>
      <c r="AD78" s="152">
        <f t="shared" si="6"/>
        <v>0</v>
      </c>
      <c r="AE78" s="152">
        <f t="shared" si="7"/>
        <v>0</v>
      </c>
      <c r="AF78" s="157">
        <f t="shared" si="8"/>
        <v>0</v>
      </c>
    </row>
    <row r="79" spans="1:32" x14ac:dyDescent="0.25">
      <c r="A79" s="1020" t="str">
        <f>IF(ISBLANK('C1'!A79),"",'C1'!A79)</f>
        <v/>
      </c>
      <c r="B79" s="975" t="str">
        <f>IF(ISBLANK('C1'!B79),"",'C1'!B79)</f>
        <v/>
      </c>
      <c r="C79" s="263" t="str">
        <f>IF(ISBLANK('C1'!R79),"",'C1'!R79)</f>
        <v/>
      </c>
      <c r="D79" s="201"/>
      <c r="E79" s="202"/>
      <c r="F79" s="202"/>
      <c r="G79" s="202"/>
      <c r="H79" s="202"/>
      <c r="I79" s="202"/>
      <c r="J79" s="204"/>
      <c r="K79" s="478"/>
      <c r="L79" s="205"/>
      <c r="M79" s="203"/>
      <c r="N79" s="203"/>
      <c r="O79" s="203"/>
      <c r="P79" s="203"/>
      <c r="Q79" s="204"/>
      <c r="R79" s="202"/>
      <c r="S79" s="202"/>
      <c r="T79" s="202"/>
      <c r="U79" s="202"/>
      <c r="V79" s="205"/>
      <c r="X79" s="156">
        <f t="shared" si="1"/>
        <v>0</v>
      </c>
      <c r="Y79" s="152">
        <f t="shared" si="2"/>
        <v>0</v>
      </c>
      <c r="Z79" s="152">
        <f t="shared" si="3"/>
        <v>0</v>
      </c>
      <c r="AA79" s="900">
        <f t="shared" si="4"/>
        <v>0</v>
      </c>
      <c r="AC79" s="156">
        <f t="shared" si="5"/>
        <v>0</v>
      </c>
      <c r="AD79" s="152">
        <f t="shared" si="6"/>
        <v>0</v>
      </c>
      <c r="AE79" s="152">
        <f t="shared" si="7"/>
        <v>0</v>
      </c>
      <c r="AF79" s="157">
        <f t="shared" si="8"/>
        <v>0</v>
      </c>
    </row>
    <row r="80" spans="1:32" x14ac:dyDescent="0.25">
      <c r="A80" s="1020" t="str">
        <f>IF(ISBLANK('C1'!A80),"",'C1'!A80)</f>
        <v/>
      </c>
      <c r="B80" s="975" t="str">
        <f>IF(ISBLANK('C1'!B80),"",'C1'!B80)</f>
        <v/>
      </c>
      <c r="C80" s="263" t="str">
        <f>IF(ISBLANK('C1'!R80),"",'C1'!R80)</f>
        <v/>
      </c>
      <c r="D80" s="201"/>
      <c r="E80" s="202"/>
      <c r="F80" s="202"/>
      <c r="G80" s="202"/>
      <c r="H80" s="202"/>
      <c r="I80" s="202"/>
      <c r="J80" s="204"/>
      <c r="K80" s="478"/>
      <c r="L80" s="205"/>
      <c r="M80" s="203"/>
      <c r="N80" s="203"/>
      <c r="O80" s="203"/>
      <c r="P80" s="203"/>
      <c r="Q80" s="204"/>
      <c r="R80" s="202"/>
      <c r="S80" s="202"/>
      <c r="T80" s="202"/>
      <c r="U80" s="202"/>
      <c r="V80" s="205"/>
      <c r="X80" s="156">
        <f t="shared" si="1"/>
        <v>0</v>
      </c>
      <c r="Y80" s="152">
        <f t="shared" si="2"/>
        <v>0</v>
      </c>
      <c r="Z80" s="152">
        <f t="shared" si="3"/>
        <v>0</v>
      </c>
      <c r="AA80" s="900">
        <f t="shared" si="4"/>
        <v>0</v>
      </c>
      <c r="AC80" s="156">
        <f t="shared" si="5"/>
        <v>0</v>
      </c>
      <c r="AD80" s="152">
        <f t="shared" si="6"/>
        <v>0</v>
      </c>
      <c r="AE80" s="152">
        <f t="shared" si="7"/>
        <v>0</v>
      </c>
      <c r="AF80" s="157">
        <f t="shared" si="8"/>
        <v>0</v>
      </c>
    </row>
    <row r="81" spans="1:32" x14ac:dyDescent="0.25">
      <c r="A81" s="1020" t="str">
        <f>IF(ISBLANK('C1'!A81),"",'C1'!A81)</f>
        <v/>
      </c>
      <c r="B81" s="975" t="str">
        <f>IF(ISBLANK('C1'!B81),"",'C1'!B81)</f>
        <v/>
      </c>
      <c r="C81" s="263" t="str">
        <f>IF(ISBLANK('C1'!R81),"",'C1'!R81)</f>
        <v/>
      </c>
      <c r="D81" s="201"/>
      <c r="E81" s="202"/>
      <c r="F81" s="202"/>
      <c r="G81" s="202"/>
      <c r="H81" s="202"/>
      <c r="I81" s="202"/>
      <c r="J81" s="204"/>
      <c r="K81" s="478"/>
      <c r="L81" s="205"/>
      <c r="M81" s="203"/>
      <c r="N81" s="203"/>
      <c r="O81" s="203"/>
      <c r="P81" s="203"/>
      <c r="Q81" s="204"/>
      <c r="R81" s="202"/>
      <c r="S81" s="202"/>
      <c r="T81" s="202"/>
      <c r="U81" s="202"/>
      <c r="V81" s="205"/>
      <c r="X81" s="156">
        <f t="shared" si="1"/>
        <v>0</v>
      </c>
      <c r="Y81" s="152">
        <f t="shared" si="2"/>
        <v>0</v>
      </c>
      <c r="Z81" s="152">
        <f t="shared" si="3"/>
        <v>0</v>
      </c>
      <c r="AA81" s="900">
        <f t="shared" si="4"/>
        <v>0</v>
      </c>
      <c r="AC81" s="156">
        <f t="shared" si="5"/>
        <v>0</v>
      </c>
      <c r="AD81" s="152">
        <f t="shared" si="6"/>
        <v>0</v>
      </c>
      <c r="AE81" s="152">
        <f t="shared" si="7"/>
        <v>0</v>
      </c>
      <c r="AF81" s="157">
        <f t="shared" si="8"/>
        <v>0</v>
      </c>
    </row>
    <row r="82" spans="1:32" x14ac:dyDescent="0.25">
      <c r="A82" s="1020" t="str">
        <f>IF(ISBLANK('C1'!A82),"",'C1'!A82)</f>
        <v/>
      </c>
      <c r="B82" s="975" t="str">
        <f>IF(ISBLANK('C1'!B82),"",'C1'!B82)</f>
        <v/>
      </c>
      <c r="C82" s="263" t="str">
        <f>IF(ISBLANK('C1'!R82),"",'C1'!R82)</f>
        <v/>
      </c>
      <c r="D82" s="201"/>
      <c r="E82" s="202"/>
      <c r="F82" s="202"/>
      <c r="G82" s="202"/>
      <c r="H82" s="202"/>
      <c r="I82" s="202"/>
      <c r="J82" s="204"/>
      <c r="K82" s="478"/>
      <c r="L82" s="205"/>
      <c r="M82" s="203"/>
      <c r="N82" s="203"/>
      <c r="O82" s="203"/>
      <c r="P82" s="203"/>
      <c r="Q82" s="204"/>
      <c r="R82" s="202"/>
      <c r="S82" s="202"/>
      <c r="T82" s="202"/>
      <c r="U82" s="202"/>
      <c r="V82" s="205"/>
      <c r="X82" s="156">
        <f t="shared" ref="X82:X145" si="9">SUM(D82:I82)</f>
        <v>0</v>
      </c>
      <c r="Y82" s="152">
        <f t="shared" ref="Y82:Y145" si="10">SUM(J82:L82)</f>
        <v>0</v>
      </c>
      <c r="Z82" s="152">
        <f t="shared" ref="Z82:Z145" si="11">SUM(M82:P82)</f>
        <v>0</v>
      </c>
      <c r="AA82" s="900">
        <f t="shared" ref="AA82:AA145" si="12">SUM(Q82:V82)</f>
        <v>0</v>
      </c>
      <c r="AC82" s="156">
        <f t="shared" ref="AC82:AC145" si="13">IF(C82="",X82,C82-X82)</f>
        <v>0</v>
      </c>
      <c r="AD82" s="152">
        <f t="shared" ref="AD82:AD145" si="14">IF(C82="",Y82,C82-Y82)</f>
        <v>0</v>
      </c>
      <c r="AE82" s="152">
        <f t="shared" ref="AE82:AE145" si="15">IF(C82="",Z82,C82-Z82)</f>
        <v>0</v>
      </c>
      <c r="AF82" s="157">
        <f t="shared" ref="AF82:AF145" si="16">IF(C82="",AA82,C82-AA82)</f>
        <v>0</v>
      </c>
    </row>
    <row r="83" spans="1:32" x14ac:dyDescent="0.25">
      <c r="A83" s="1020" t="str">
        <f>IF(ISBLANK('C1'!A83),"",'C1'!A83)</f>
        <v/>
      </c>
      <c r="B83" s="975" t="str">
        <f>IF(ISBLANK('C1'!B83),"",'C1'!B83)</f>
        <v/>
      </c>
      <c r="C83" s="263" t="str">
        <f>IF(ISBLANK('C1'!R83),"",'C1'!R83)</f>
        <v/>
      </c>
      <c r="D83" s="201"/>
      <c r="E83" s="202"/>
      <c r="F83" s="202"/>
      <c r="G83" s="202"/>
      <c r="H83" s="202"/>
      <c r="I83" s="202"/>
      <c r="J83" s="204"/>
      <c r="K83" s="478"/>
      <c r="L83" s="205"/>
      <c r="M83" s="203"/>
      <c r="N83" s="203"/>
      <c r="O83" s="203"/>
      <c r="P83" s="203"/>
      <c r="Q83" s="204"/>
      <c r="R83" s="202"/>
      <c r="S83" s="202"/>
      <c r="T83" s="202"/>
      <c r="U83" s="202"/>
      <c r="V83" s="205"/>
      <c r="X83" s="156">
        <f t="shared" si="9"/>
        <v>0</v>
      </c>
      <c r="Y83" s="152">
        <f t="shared" si="10"/>
        <v>0</v>
      </c>
      <c r="Z83" s="152">
        <f t="shared" si="11"/>
        <v>0</v>
      </c>
      <c r="AA83" s="900">
        <f t="shared" si="12"/>
        <v>0</v>
      </c>
      <c r="AC83" s="156">
        <f t="shared" si="13"/>
        <v>0</v>
      </c>
      <c r="AD83" s="152">
        <f t="shared" si="14"/>
        <v>0</v>
      </c>
      <c r="AE83" s="152">
        <f t="shared" si="15"/>
        <v>0</v>
      </c>
      <c r="AF83" s="157">
        <f t="shared" si="16"/>
        <v>0</v>
      </c>
    </row>
    <row r="84" spans="1:32" x14ac:dyDescent="0.25">
      <c r="A84" s="1020" t="str">
        <f>IF(ISBLANK('C1'!A84),"",'C1'!A84)</f>
        <v/>
      </c>
      <c r="B84" s="975" t="str">
        <f>IF(ISBLANK('C1'!B84),"",'C1'!B84)</f>
        <v/>
      </c>
      <c r="C84" s="263" t="str">
        <f>IF(ISBLANK('C1'!R84),"",'C1'!R84)</f>
        <v/>
      </c>
      <c r="D84" s="201"/>
      <c r="E84" s="202"/>
      <c r="F84" s="202"/>
      <c r="G84" s="202"/>
      <c r="H84" s="202"/>
      <c r="I84" s="202"/>
      <c r="J84" s="204"/>
      <c r="K84" s="478"/>
      <c r="L84" s="205"/>
      <c r="M84" s="203"/>
      <c r="N84" s="203"/>
      <c r="O84" s="203"/>
      <c r="P84" s="203"/>
      <c r="Q84" s="204"/>
      <c r="R84" s="202"/>
      <c r="S84" s="202"/>
      <c r="T84" s="202"/>
      <c r="U84" s="202"/>
      <c r="V84" s="205"/>
      <c r="X84" s="156">
        <f t="shared" si="9"/>
        <v>0</v>
      </c>
      <c r="Y84" s="152">
        <f t="shared" si="10"/>
        <v>0</v>
      </c>
      <c r="Z84" s="152">
        <f t="shared" si="11"/>
        <v>0</v>
      </c>
      <c r="AA84" s="900">
        <f t="shared" si="12"/>
        <v>0</v>
      </c>
      <c r="AC84" s="156">
        <f t="shared" si="13"/>
        <v>0</v>
      </c>
      <c r="AD84" s="152">
        <f t="shared" si="14"/>
        <v>0</v>
      </c>
      <c r="AE84" s="152">
        <f t="shared" si="15"/>
        <v>0</v>
      </c>
      <c r="AF84" s="157">
        <f t="shared" si="16"/>
        <v>0</v>
      </c>
    </row>
    <row r="85" spans="1:32" x14ac:dyDescent="0.25">
      <c r="A85" s="1020" t="str">
        <f>IF(ISBLANK('C1'!A85),"",'C1'!A85)</f>
        <v/>
      </c>
      <c r="B85" s="975" t="str">
        <f>IF(ISBLANK('C1'!B85),"",'C1'!B85)</f>
        <v/>
      </c>
      <c r="C85" s="263" t="str">
        <f>IF(ISBLANK('C1'!R85),"",'C1'!R85)</f>
        <v/>
      </c>
      <c r="D85" s="201"/>
      <c r="E85" s="202"/>
      <c r="F85" s="202"/>
      <c r="G85" s="202"/>
      <c r="H85" s="202"/>
      <c r="I85" s="202"/>
      <c r="J85" s="204"/>
      <c r="K85" s="478"/>
      <c r="L85" s="205"/>
      <c r="M85" s="203"/>
      <c r="N85" s="203"/>
      <c r="O85" s="203"/>
      <c r="P85" s="203"/>
      <c r="Q85" s="204"/>
      <c r="R85" s="202"/>
      <c r="S85" s="202"/>
      <c r="T85" s="202"/>
      <c r="U85" s="202"/>
      <c r="V85" s="205"/>
      <c r="X85" s="156">
        <f t="shared" si="9"/>
        <v>0</v>
      </c>
      <c r="Y85" s="152">
        <f t="shared" si="10"/>
        <v>0</v>
      </c>
      <c r="Z85" s="152">
        <f t="shared" si="11"/>
        <v>0</v>
      </c>
      <c r="AA85" s="900">
        <f t="shared" si="12"/>
        <v>0</v>
      </c>
      <c r="AC85" s="156">
        <f t="shared" si="13"/>
        <v>0</v>
      </c>
      <c r="AD85" s="152">
        <f t="shared" si="14"/>
        <v>0</v>
      </c>
      <c r="AE85" s="152">
        <f t="shared" si="15"/>
        <v>0</v>
      </c>
      <c r="AF85" s="157">
        <f t="shared" si="16"/>
        <v>0</v>
      </c>
    </row>
    <row r="86" spans="1:32" x14ac:dyDescent="0.25">
      <c r="A86" s="1020" t="str">
        <f>IF(ISBLANK('C1'!A86),"",'C1'!A86)</f>
        <v/>
      </c>
      <c r="B86" s="975" t="str">
        <f>IF(ISBLANK('C1'!B86),"",'C1'!B86)</f>
        <v/>
      </c>
      <c r="C86" s="263" t="str">
        <f>IF(ISBLANK('C1'!R86),"",'C1'!R86)</f>
        <v/>
      </c>
      <c r="D86" s="201"/>
      <c r="E86" s="202"/>
      <c r="F86" s="202"/>
      <c r="G86" s="202"/>
      <c r="H86" s="202"/>
      <c r="I86" s="202"/>
      <c r="J86" s="204"/>
      <c r="K86" s="478"/>
      <c r="L86" s="205"/>
      <c r="M86" s="203"/>
      <c r="N86" s="203"/>
      <c r="O86" s="203"/>
      <c r="P86" s="203"/>
      <c r="Q86" s="204"/>
      <c r="R86" s="202"/>
      <c r="S86" s="202"/>
      <c r="T86" s="202"/>
      <c r="U86" s="202"/>
      <c r="V86" s="205"/>
      <c r="X86" s="156">
        <f t="shared" si="9"/>
        <v>0</v>
      </c>
      <c r="Y86" s="152">
        <f t="shared" si="10"/>
        <v>0</v>
      </c>
      <c r="Z86" s="152">
        <f t="shared" si="11"/>
        <v>0</v>
      </c>
      <c r="AA86" s="900">
        <f t="shared" si="12"/>
        <v>0</v>
      </c>
      <c r="AC86" s="156">
        <f t="shared" si="13"/>
        <v>0</v>
      </c>
      <c r="AD86" s="152">
        <f t="shared" si="14"/>
        <v>0</v>
      </c>
      <c r="AE86" s="152">
        <f t="shared" si="15"/>
        <v>0</v>
      </c>
      <c r="AF86" s="157">
        <f t="shared" si="16"/>
        <v>0</v>
      </c>
    </row>
    <row r="87" spans="1:32" x14ac:dyDescent="0.25">
      <c r="A87" s="1020" t="str">
        <f>IF(ISBLANK('C1'!A87),"",'C1'!A87)</f>
        <v/>
      </c>
      <c r="B87" s="975" t="str">
        <f>IF(ISBLANK('C1'!B87),"",'C1'!B87)</f>
        <v/>
      </c>
      <c r="C87" s="263" t="str">
        <f>IF(ISBLANK('C1'!R87),"",'C1'!R87)</f>
        <v/>
      </c>
      <c r="D87" s="201"/>
      <c r="E87" s="202"/>
      <c r="F87" s="202"/>
      <c r="G87" s="202"/>
      <c r="H87" s="202"/>
      <c r="I87" s="202"/>
      <c r="J87" s="204"/>
      <c r="K87" s="478"/>
      <c r="L87" s="205"/>
      <c r="M87" s="203"/>
      <c r="N87" s="203"/>
      <c r="O87" s="203"/>
      <c r="P87" s="203"/>
      <c r="Q87" s="204"/>
      <c r="R87" s="202"/>
      <c r="S87" s="202"/>
      <c r="T87" s="202"/>
      <c r="U87" s="202"/>
      <c r="V87" s="205"/>
      <c r="X87" s="156">
        <f t="shared" si="9"/>
        <v>0</v>
      </c>
      <c r="Y87" s="152">
        <f t="shared" si="10"/>
        <v>0</v>
      </c>
      <c r="Z87" s="152">
        <f t="shared" si="11"/>
        <v>0</v>
      </c>
      <c r="AA87" s="900">
        <f t="shared" si="12"/>
        <v>0</v>
      </c>
      <c r="AC87" s="156">
        <f t="shared" si="13"/>
        <v>0</v>
      </c>
      <c r="AD87" s="152">
        <f t="shared" si="14"/>
        <v>0</v>
      </c>
      <c r="AE87" s="152">
        <f t="shared" si="15"/>
        <v>0</v>
      </c>
      <c r="AF87" s="157">
        <f t="shared" si="16"/>
        <v>0</v>
      </c>
    </row>
    <row r="88" spans="1:32" x14ac:dyDescent="0.25">
      <c r="A88" s="1020" t="str">
        <f>IF(ISBLANK('C1'!A88),"",'C1'!A88)</f>
        <v/>
      </c>
      <c r="B88" s="975" t="str">
        <f>IF(ISBLANK('C1'!B88),"",'C1'!B88)</f>
        <v/>
      </c>
      <c r="C88" s="263" t="str">
        <f>IF(ISBLANK('C1'!R88),"",'C1'!R88)</f>
        <v/>
      </c>
      <c r="D88" s="201"/>
      <c r="E88" s="202"/>
      <c r="F88" s="202"/>
      <c r="G88" s="202"/>
      <c r="H88" s="202"/>
      <c r="I88" s="202"/>
      <c r="J88" s="204"/>
      <c r="K88" s="478"/>
      <c r="L88" s="205"/>
      <c r="M88" s="203"/>
      <c r="N88" s="203"/>
      <c r="O88" s="203"/>
      <c r="P88" s="203"/>
      <c r="Q88" s="204"/>
      <c r="R88" s="202"/>
      <c r="S88" s="202"/>
      <c r="T88" s="202"/>
      <c r="U88" s="202"/>
      <c r="V88" s="205"/>
      <c r="X88" s="156">
        <f t="shared" si="9"/>
        <v>0</v>
      </c>
      <c r="Y88" s="152">
        <f t="shared" si="10"/>
        <v>0</v>
      </c>
      <c r="Z88" s="152">
        <f t="shared" si="11"/>
        <v>0</v>
      </c>
      <c r="AA88" s="900">
        <f t="shared" si="12"/>
        <v>0</v>
      </c>
      <c r="AC88" s="156">
        <f t="shared" si="13"/>
        <v>0</v>
      </c>
      <c r="AD88" s="152">
        <f t="shared" si="14"/>
        <v>0</v>
      </c>
      <c r="AE88" s="152">
        <f t="shared" si="15"/>
        <v>0</v>
      </c>
      <c r="AF88" s="157">
        <f t="shared" si="16"/>
        <v>0</v>
      </c>
    </row>
    <row r="89" spans="1:32" x14ac:dyDescent="0.25">
      <c r="A89" s="1020" t="str">
        <f>IF(ISBLANK('C1'!A89),"",'C1'!A89)</f>
        <v/>
      </c>
      <c r="B89" s="975" t="str">
        <f>IF(ISBLANK('C1'!B89),"",'C1'!B89)</f>
        <v/>
      </c>
      <c r="C89" s="263" t="str">
        <f>IF(ISBLANK('C1'!R89),"",'C1'!R89)</f>
        <v/>
      </c>
      <c r="D89" s="201"/>
      <c r="E89" s="202"/>
      <c r="F89" s="202"/>
      <c r="G89" s="202"/>
      <c r="H89" s="202"/>
      <c r="I89" s="202"/>
      <c r="J89" s="204"/>
      <c r="K89" s="478"/>
      <c r="L89" s="205"/>
      <c r="M89" s="203"/>
      <c r="N89" s="203"/>
      <c r="O89" s="203"/>
      <c r="P89" s="203"/>
      <c r="Q89" s="204"/>
      <c r="R89" s="202"/>
      <c r="S89" s="202"/>
      <c r="T89" s="202"/>
      <c r="U89" s="202"/>
      <c r="V89" s="205"/>
      <c r="X89" s="156">
        <f t="shared" si="9"/>
        <v>0</v>
      </c>
      <c r="Y89" s="152">
        <f t="shared" si="10"/>
        <v>0</v>
      </c>
      <c r="Z89" s="152">
        <f t="shared" si="11"/>
        <v>0</v>
      </c>
      <c r="AA89" s="900">
        <f t="shared" si="12"/>
        <v>0</v>
      </c>
      <c r="AC89" s="156">
        <f t="shared" si="13"/>
        <v>0</v>
      </c>
      <c r="AD89" s="152">
        <f t="shared" si="14"/>
        <v>0</v>
      </c>
      <c r="AE89" s="152">
        <f t="shared" si="15"/>
        <v>0</v>
      </c>
      <c r="AF89" s="157">
        <f t="shared" si="16"/>
        <v>0</v>
      </c>
    </row>
    <row r="90" spans="1:32" x14ac:dyDescent="0.25">
      <c r="A90" s="1020" t="str">
        <f>IF(ISBLANK('C1'!A90),"",'C1'!A90)</f>
        <v/>
      </c>
      <c r="B90" s="975" t="str">
        <f>IF(ISBLANK('C1'!B90),"",'C1'!B90)</f>
        <v/>
      </c>
      <c r="C90" s="263" t="str">
        <f>IF(ISBLANK('C1'!R90),"",'C1'!R90)</f>
        <v/>
      </c>
      <c r="D90" s="201"/>
      <c r="E90" s="202"/>
      <c r="F90" s="202"/>
      <c r="G90" s="202"/>
      <c r="H90" s="202"/>
      <c r="I90" s="202"/>
      <c r="J90" s="204"/>
      <c r="K90" s="478"/>
      <c r="L90" s="205"/>
      <c r="M90" s="203"/>
      <c r="N90" s="203"/>
      <c r="O90" s="203"/>
      <c r="P90" s="203"/>
      <c r="Q90" s="204"/>
      <c r="R90" s="202"/>
      <c r="S90" s="202"/>
      <c r="T90" s="202"/>
      <c r="U90" s="202"/>
      <c r="V90" s="205"/>
      <c r="X90" s="156">
        <f t="shared" si="9"/>
        <v>0</v>
      </c>
      <c r="Y90" s="152">
        <f t="shared" si="10"/>
        <v>0</v>
      </c>
      <c r="Z90" s="152">
        <f t="shared" si="11"/>
        <v>0</v>
      </c>
      <c r="AA90" s="900">
        <f t="shared" si="12"/>
        <v>0</v>
      </c>
      <c r="AC90" s="156">
        <f t="shared" si="13"/>
        <v>0</v>
      </c>
      <c r="AD90" s="152">
        <f t="shared" si="14"/>
        <v>0</v>
      </c>
      <c r="AE90" s="152">
        <f t="shared" si="15"/>
        <v>0</v>
      </c>
      <c r="AF90" s="157">
        <f t="shared" si="16"/>
        <v>0</v>
      </c>
    </row>
    <row r="91" spans="1:32" x14ac:dyDescent="0.25">
      <c r="A91" s="1020" t="str">
        <f>IF(ISBLANK('C1'!A91),"",'C1'!A91)</f>
        <v/>
      </c>
      <c r="B91" s="975" t="str">
        <f>IF(ISBLANK('C1'!B91),"",'C1'!B91)</f>
        <v/>
      </c>
      <c r="C91" s="263" t="str">
        <f>IF(ISBLANK('C1'!R91),"",'C1'!R91)</f>
        <v/>
      </c>
      <c r="D91" s="201"/>
      <c r="E91" s="202"/>
      <c r="F91" s="202"/>
      <c r="G91" s="202"/>
      <c r="H91" s="202"/>
      <c r="I91" s="202"/>
      <c r="J91" s="204"/>
      <c r="K91" s="478"/>
      <c r="L91" s="205"/>
      <c r="M91" s="203"/>
      <c r="N91" s="203"/>
      <c r="O91" s="203"/>
      <c r="P91" s="203"/>
      <c r="Q91" s="204"/>
      <c r="R91" s="202"/>
      <c r="S91" s="202"/>
      <c r="T91" s="202"/>
      <c r="U91" s="202"/>
      <c r="V91" s="205"/>
      <c r="X91" s="156">
        <f t="shared" si="9"/>
        <v>0</v>
      </c>
      <c r="Y91" s="152">
        <f t="shared" si="10"/>
        <v>0</v>
      </c>
      <c r="Z91" s="152">
        <f t="shared" si="11"/>
        <v>0</v>
      </c>
      <c r="AA91" s="900">
        <f t="shared" si="12"/>
        <v>0</v>
      </c>
      <c r="AC91" s="156">
        <f t="shared" si="13"/>
        <v>0</v>
      </c>
      <c r="AD91" s="152">
        <f t="shared" si="14"/>
        <v>0</v>
      </c>
      <c r="AE91" s="152">
        <f t="shared" si="15"/>
        <v>0</v>
      </c>
      <c r="AF91" s="157">
        <f t="shared" si="16"/>
        <v>0</v>
      </c>
    </row>
    <row r="92" spans="1:32" x14ac:dyDescent="0.25">
      <c r="A92" s="1020" t="str">
        <f>IF(ISBLANK('C1'!A92),"",'C1'!A92)</f>
        <v/>
      </c>
      <c r="B92" s="975" t="str">
        <f>IF(ISBLANK('C1'!B92),"",'C1'!B92)</f>
        <v/>
      </c>
      <c r="C92" s="263" t="str">
        <f>IF(ISBLANK('C1'!R92),"",'C1'!R92)</f>
        <v/>
      </c>
      <c r="D92" s="201"/>
      <c r="E92" s="202"/>
      <c r="F92" s="202"/>
      <c r="G92" s="202"/>
      <c r="H92" s="202"/>
      <c r="I92" s="202"/>
      <c r="J92" s="204"/>
      <c r="K92" s="478"/>
      <c r="L92" s="205"/>
      <c r="M92" s="203"/>
      <c r="N92" s="203"/>
      <c r="O92" s="203"/>
      <c r="P92" s="203"/>
      <c r="Q92" s="204"/>
      <c r="R92" s="202"/>
      <c r="S92" s="202"/>
      <c r="T92" s="202"/>
      <c r="U92" s="202"/>
      <c r="V92" s="205"/>
      <c r="X92" s="156">
        <f t="shared" si="9"/>
        <v>0</v>
      </c>
      <c r="Y92" s="152">
        <f t="shared" si="10"/>
        <v>0</v>
      </c>
      <c r="Z92" s="152">
        <f t="shared" si="11"/>
        <v>0</v>
      </c>
      <c r="AA92" s="900">
        <f t="shared" si="12"/>
        <v>0</v>
      </c>
      <c r="AC92" s="156">
        <f t="shared" si="13"/>
        <v>0</v>
      </c>
      <c r="AD92" s="152">
        <f t="shared" si="14"/>
        <v>0</v>
      </c>
      <c r="AE92" s="152">
        <f t="shared" si="15"/>
        <v>0</v>
      </c>
      <c r="AF92" s="157">
        <f t="shared" si="16"/>
        <v>0</v>
      </c>
    </row>
    <row r="93" spans="1:32" x14ac:dyDescent="0.25">
      <c r="A93" s="1020" t="str">
        <f>IF(ISBLANK('C1'!A93),"",'C1'!A93)</f>
        <v/>
      </c>
      <c r="B93" s="975" t="str">
        <f>IF(ISBLANK('C1'!B93),"",'C1'!B93)</f>
        <v/>
      </c>
      <c r="C93" s="263" t="str">
        <f>IF(ISBLANK('C1'!R93),"",'C1'!R93)</f>
        <v/>
      </c>
      <c r="D93" s="201"/>
      <c r="E93" s="202"/>
      <c r="F93" s="202"/>
      <c r="G93" s="202"/>
      <c r="H93" s="202"/>
      <c r="I93" s="202"/>
      <c r="J93" s="204"/>
      <c r="K93" s="478"/>
      <c r="L93" s="205"/>
      <c r="M93" s="203"/>
      <c r="N93" s="203"/>
      <c r="O93" s="203"/>
      <c r="P93" s="203"/>
      <c r="Q93" s="204"/>
      <c r="R93" s="202"/>
      <c r="S93" s="202"/>
      <c r="T93" s="202"/>
      <c r="U93" s="202"/>
      <c r="V93" s="205"/>
      <c r="X93" s="156">
        <f t="shared" si="9"/>
        <v>0</v>
      </c>
      <c r="Y93" s="152">
        <f t="shared" si="10"/>
        <v>0</v>
      </c>
      <c r="Z93" s="152">
        <f t="shared" si="11"/>
        <v>0</v>
      </c>
      <c r="AA93" s="900">
        <f t="shared" si="12"/>
        <v>0</v>
      </c>
      <c r="AC93" s="156">
        <f t="shared" si="13"/>
        <v>0</v>
      </c>
      <c r="AD93" s="152">
        <f t="shared" si="14"/>
        <v>0</v>
      </c>
      <c r="AE93" s="152">
        <f t="shared" si="15"/>
        <v>0</v>
      </c>
      <c r="AF93" s="157">
        <f t="shared" si="16"/>
        <v>0</v>
      </c>
    </row>
    <row r="94" spans="1:32" x14ac:dyDescent="0.25">
      <c r="A94" s="1020" t="str">
        <f>IF(ISBLANK('C1'!A94),"",'C1'!A94)</f>
        <v/>
      </c>
      <c r="B94" s="975" t="str">
        <f>IF(ISBLANK('C1'!B94),"",'C1'!B94)</f>
        <v/>
      </c>
      <c r="C94" s="263" t="str">
        <f>IF(ISBLANK('C1'!R94),"",'C1'!R94)</f>
        <v/>
      </c>
      <c r="D94" s="201"/>
      <c r="E94" s="202"/>
      <c r="F94" s="202"/>
      <c r="G94" s="202"/>
      <c r="H94" s="202"/>
      <c r="I94" s="202"/>
      <c r="J94" s="204"/>
      <c r="K94" s="478"/>
      <c r="L94" s="205"/>
      <c r="M94" s="203"/>
      <c r="N94" s="203"/>
      <c r="O94" s="203"/>
      <c r="P94" s="203"/>
      <c r="Q94" s="204"/>
      <c r="R94" s="202"/>
      <c r="S94" s="202"/>
      <c r="T94" s="202"/>
      <c r="U94" s="202"/>
      <c r="V94" s="205"/>
      <c r="X94" s="156">
        <f t="shared" si="9"/>
        <v>0</v>
      </c>
      <c r="Y94" s="152">
        <f t="shared" si="10"/>
        <v>0</v>
      </c>
      <c r="Z94" s="152">
        <f t="shared" si="11"/>
        <v>0</v>
      </c>
      <c r="AA94" s="900">
        <f t="shared" si="12"/>
        <v>0</v>
      </c>
      <c r="AC94" s="156">
        <f t="shared" si="13"/>
        <v>0</v>
      </c>
      <c r="AD94" s="152">
        <f t="shared" si="14"/>
        <v>0</v>
      </c>
      <c r="AE94" s="152">
        <f t="shared" si="15"/>
        <v>0</v>
      </c>
      <c r="AF94" s="157">
        <f t="shared" si="16"/>
        <v>0</v>
      </c>
    </row>
    <row r="95" spans="1:32" x14ac:dyDescent="0.25">
      <c r="A95" s="1020" t="str">
        <f>IF(ISBLANK('C1'!A95),"",'C1'!A95)</f>
        <v/>
      </c>
      <c r="B95" s="975" t="str">
        <f>IF(ISBLANK('C1'!B95),"",'C1'!B95)</f>
        <v/>
      </c>
      <c r="C95" s="263" t="str">
        <f>IF(ISBLANK('C1'!R95),"",'C1'!R95)</f>
        <v/>
      </c>
      <c r="D95" s="201"/>
      <c r="E95" s="202"/>
      <c r="F95" s="202"/>
      <c r="G95" s="202"/>
      <c r="H95" s="202"/>
      <c r="I95" s="202"/>
      <c r="J95" s="204"/>
      <c r="K95" s="478"/>
      <c r="L95" s="205"/>
      <c r="M95" s="203"/>
      <c r="N95" s="203"/>
      <c r="O95" s="203"/>
      <c r="P95" s="203"/>
      <c r="Q95" s="204"/>
      <c r="R95" s="202"/>
      <c r="S95" s="202"/>
      <c r="T95" s="202"/>
      <c r="U95" s="202"/>
      <c r="V95" s="205"/>
      <c r="X95" s="156">
        <f t="shared" si="9"/>
        <v>0</v>
      </c>
      <c r="Y95" s="152">
        <f t="shared" si="10"/>
        <v>0</v>
      </c>
      <c r="Z95" s="152">
        <f t="shared" si="11"/>
        <v>0</v>
      </c>
      <c r="AA95" s="900">
        <f t="shared" si="12"/>
        <v>0</v>
      </c>
      <c r="AC95" s="156">
        <f t="shared" si="13"/>
        <v>0</v>
      </c>
      <c r="AD95" s="152">
        <f t="shared" si="14"/>
        <v>0</v>
      </c>
      <c r="AE95" s="152">
        <f t="shared" si="15"/>
        <v>0</v>
      </c>
      <c r="AF95" s="157">
        <f t="shared" si="16"/>
        <v>0</v>
      </c>
    </row>
    <row r="96" spans="1:32" x14ac:dyDescent="0.25">
      <c r="A96" s="1020" t="str">
        <f>IF(ISBLANK('C1'!A96),"",'C1'!A96)</f>
        <v/>
      </c>
      <c r="B96" s="975" t="str">
        <f>IF(ISBLANK('C1'!B96),"",'C1'!B96)</f>
        <v/>
      </c>
      <c r="C96" s="263" t="str">
        <f>IF(ISBLANK('C1'!R96),"",'C1'!R96)</f>
        <v/>
      </c>
      <c r="D96" s="201"/>
      <c r="E96" s="202"/>
      <c r="F96" s="202"/>
      <c r="G96" s="202"/>
      <c r="H96" s="202"/>
      <c r="I96" s="202"/>
      <c r="J96" s="204"/>
      <c r="K96" s="478"/>
      <c r="L96" s="205"/>
      <c r="M96" s="203"/>
      <c r="N96" s="203"/>
      <c r="O96" s="203"/>
      <c r="P96" s="203"/>
      <c r="Q96" s="204"/>
      <c r="R96" s="202"/>
      <c r="S96" s="202"/>
      <c r="T96" s="202"/>
      <c r="U96" s="202"/>
      <c r="V96" s="205"/>
      <c r="X96" s="156">
        <f t="shared" si="9"/>
        <v>0</v>
      </c>
      <c r="Y96" s="152">
        <f t="shared" si="10"/>
        <v>0</v>
      </c>
      <c r="Z96" s="152">
        <f t="shared" si="11"/>
        <v>0</v>
      </c>
      <c r="AA96" s="900">
        <f t="shared" si="12"/>
        <v>0</v>
      </c>
      <c r="AC96" s="156">
        <f t="shared" si="13"/>
        <v>0</v>
      </c>
      <c r="AD96" s="152">
        <f t="shared" si="14"/>
        <v>0</v>
      </c>
      <c r="AE96" s="152">
        <f t="shared" si="15"/>
        <v>0</v>
      </c>
      <c r="AF96" s="157">
        <f t="shared" si="16"/>
        <v>0</v>
      </c>
    </row>
    <row r="97" spans="1:32" x14ac:dyDescent="0.25">
      <c r="A97" s="1020" t="str">
        <f>IF(ISBLANK('C1'!A97),"",'C1'!A97)</f>
        <v/>
      </c>
      <c r="B97" s="975" t="str">
        <f>IF(ISBLANK('C1'!B97),"",'C1'!B97)</f>
        <v/>
      </c>
      <c r="C97" s="263" t="str">
        <f>IF(ISBLANK('C1'!R97),"",'C1'!R97)</f>
        <v/>
      </c>
      <c r="D97" s="201"/>
      <c r="E97" s="202"/>
      <c r="F97" s="202"/>
      <c r="G97" s="202"/>
      <c r="H97" s="202"/>
      <c r="I97" s="202"/>
      <c r="J97" s="204"/>
      <c r="K97" s="478"/>
      <c r="L97" s="205"/>
      <c r="M97" s="203"/>
      <c r="N97" s="203"/>
      <c r="O97" s="203"/>
      <c r="P97" s="203"/>
      <c r="Q97" s="204"/>
      <c r="R97" s="202"/>
      <c r="S97" s="202"/>
      <c r="T97" s="202"/>
      <c r="U97" s="202"/>
      <c r="V97" s="205"/>
      <c r="X97" s="156">
        <f t="shared" si="9"/>
        <v>0</v>
      </c>
      <c r="Y97" s="152">
        <f t="shared" si="10"/>
        <v>0</v>
      </c>
      <c r="Z97" s="152">
        <f t="shared" si="11"/>
        <v>0</v>
      </c>
      <c r="AA97" s="900">
        <f t="shared" si="12"/>
        <v>0</v>
      </c>
      <c r="AC97" s="156">
        <f t="shared" si="13"/>
        <v>0</v>
      </c>
      <c r="AD97" s="152">
        <f t="shared" si="14"/>
        <v>0</v>
      </c>
      <c r="AE97" s="152">
        <f t="shared" si="15"/>
        <v>0</v>
      </c>
      <c r="AF97" s="157">
        <f t="shared" si="16"/>
        <v>0</v>
      </c>
    </row>
    <row r="98" spans="1:32" x14ac:dyDescent="0.25">
      <c r="A98" s="1020" t="str">
        <f>IF(ISBLANK('C1'!A98),"",'C1'!A98)</f>
        <v/>
      </c>
      <c r="B98" s="975" t="str">
        <f>IF(ISBLANK('C1'!B98),"",'C1'!B98)</f>
        <v/>
      </c>
      <c r="C98" s="263" t="str">
        <f>IF(ISBLANK('C1'!R98),"",'C1'!R98)</f>
        <v/>
      </c>
      <c r="D98" s="201"/>
      <c r="E98" s="202"/>
      <c r="F98" s="202"/>
      <c r="G98" s="202"/>
      <c r="H98" s="202"/>
      <c r="I98" s="202"/>
      <c r="J98" s="204"/>
      <c r="K98" s="478"/>
      <c r="L98" s="205"/>
      <c r="M98" s="203"/>
      <c r="N98" s="203"/>
      <c r="O98" s="203"/>
      <c r="P98" s="203"/>
      <c r="Q98" s="204"/>
      <c r="R98" s="202"/>
      <c r="S98" s="202"/>
      <c r="T98" s="202"/>
      <c r="U98" s="202"/>
      <c r="V98" s="205"/>
      <c r="X98" s="156">
        <f t="shared" si="9"/>
        <v>0</v>
      </c>
      <c r="Y98" s="152">
        <f t="shared" si="10"/>
        <v>0</v>
      </c>
      <c r="Z98" s="152">
        <f t="shared" si="11"/>
        <v>0</v>
      </c>
      <c r="AA98" s="900">
        <f t="shared" si="12"/>
        <v>0</v>
      </c>
      <c r="AC98" s="156">
        <f t="shared" si="13"/>
        <v>0</v>
      </c>
      <c r="AD98" s="152">
        <f t="shared" si="14"/>
        <v>0</v>
      </c>
      <c r="AE98" s="152">
        <f t="shared" si="15"/>
        <v>0</v>
      </c>
      <c r="AF98" s="157">
        <f t="shared" si="16"/>
        <v>0</v>
      </c>
    </row>
    <row r="99" spans="1:32" x14ac:dyDescent="0.25">
      <c r="A99" s="1020" t="str">
        <f>IF(ISBLANK('C1'!A99),"",'C1'!A99)</f>
        <v/>
      </c>
      <c r="B99" s="975" t="str">
        <f>IF(ISBLANK('C1'!B99),"",'C1'!B99)</f>
        <v/>
      </c>
      <c r="C99" s="263" t="str">
        <f>IF(ISBLANK('C1'!R99),"",'C1'!R99)</f>
        <v/>
      </c>
      <c r="D99" s="201"/>
      <c r="E99" s="202"/>
      <c r="F99" s="202"/>
      <c r="G99" s="202"/>
      <c r="H99" s="202"/>
      <c r="I99" s="202"/>
      <c r="J99" s="204"/>
      <c r="K99" s="478"/>
      <c r="L99" s="205"/>
      <c r="M99" s="203"/>
      <c r="N99" s="203"/>
      <c r="O99" s="203"/>
      <c r="P99" s="203"/>
      <c r="Q99" s="204"/>
      <c r="R99" s="202"/>
      <c r="S99" s="202"/>
      <c r="T99" s="202"/>
      <c r="U99" s="202"/>
      <c r="V99" s="205"/>
      <c r="X99" s="156">
        <f t="shared" si="9"/>
        <v>0</v>
      </c>
      <c r="Y99" s="152">
        <f t="shared" si="10"/>
        <v>0</v>
      </c>
      <c r="Z99" s="152">
        <f t="shared" si="11"/>
        <v>0</v>
      </c>
      <c r="AA99" s="900">
        <f t="shared" si="12"/>
        <v>0</v>
      </c>
      <c r="AC99" s="156">
        <f t="shared" si="13"/>
        <v>0</v>
      </c>
      <c r="AD99" s="152">
        <f t="shared" si="14"/>
        <v>0</v>
      </c>
      <c r="AE99" s="152">
        <f t="shared" si="15"/>
        <v>0</v>
      </c>
      <c r="AF99" s="157">
        <f t="shared" si="16"/>
        <v>0</v>
      </c>
    </row>
    <row r="100" spans="1:32" x14ac:dyDescent="0.25">
      <c r="A100" s="1020" t="str">
        <f>IF(ISBLANK('C1'!A100),"",'C1'!A100)</f>
        <v/>
      </c>
      <c r="B100" s="975" t="str">
        <f>IF(ISBLANK('C1'!B100),"",'C1'!B100)</f>
        <v/>
      </c>
      <c r="C100" s="263" t="str">
        <f>IF(ISBLANK('C1'!R100),"",'C1'!R100)</f>
        <v/>
      </c>
      <c r="D100" s="201"/>
      <c r="E100" s="202"/>
      <c r="F100" s="202"/>
      <c r="G100" s="202"/>
      <c r="H100" s="202"/>
      <c r="I100" s="202"/>
      <c r="J100" s="204"/>
      <c r="K100" s="478"/>
      <c r="L100" s="205"/>
      <c r="M100" s="203"/>
      <c r="N100" s="203"/>
      <c r="O100" s="203"/>
      <c r="P100" s="203"/>
      <c r="Q100" s="204"/>
      <c r="R100" s="202"/>
      <c r="S100" s="202"/>
      <c r="T100" s="202"/>
      <c r="U100" s="202"/>
      <c r="V100" s="205"/>
      <c r="X100" s="156">
        <f t="shared" si="9"/>
        <v>0</v>
      </c>
      <c r="Y100" s="152">
        <f t="shared" si="10"/>
        <v>0</v>
      </c>
      <c r="Z100" s="152">
        <f t="shared" si="11"/>
        <v>0</v>
      </c>
      <c r="AA100" s="900">
        <f t="shared" si="12"/>
        <v>0</v>
      </c>
      <c r="AC100" s="156">
        <f t="shared" si="13"/>
        <v>0</v>
      </c>
      <c r="AD100" s="152">
        <f t="shared" si="14"/>
        <v>0</v>
      </c>
      <c r="AE100" s="152">
        <f t="shared" si="15"/>
        <v>0</v>
      </c>
      <c r="AF100" s="157">
        <f t="shared" si="16"/>
        <v>0</v>
      </c>
    </row>
    <row r="101" spans="1:32" x14ac:dyDescent="0.25">
      <c r="A101" s="1020" t="str">
        <f>IF(ISBLANK('C1'!A101),"",'C1'!A101)</f>
        <v/>
      </c>
      <c r="B101" s="975" t="str">
        <f>IF(ISBLANK('C1'!B101),"",'C1'!B101)</f>
        <v/>
      </c>
      <c r="C101" s="263" t="str">
        <f>IF(ISBLANK('C1'!R101),"",'C1'!R101)</f>
        <v/>
      </c>
      <c r="D101" s="201"/>
      <c r="E101" s="202"/>
      <c r="F101" s="202"/>
      <c r="G101" s="202"/>
      <c r="H101" s="202"/>
      <c r="I101" s="202"/>
      <c r="J101" s="204"/>
      <c r="K101" s="478"/>
      <c r="L101" s="205"/>
      <c r="M101" s="203"/>
      <c r="N101" s="203"/>
      <c r="O101" s="203"/>
      <c r="P101" s="203"/>
      <c r="Q101" s="204"/>
      <c r="R101" s="202"/>
      <c r="S101" s="202"/>
      <c r="T101" s="202"/>
      <c r="U101" s="202"/>
      <c r="V101" s="205"/>
      <c r="X101" s="156">
        <f t="shared" si="9"/>
        <v>0</v>
      </c>
      <c r="Y101" s="152">
        <f t="shared" si="10"/>
        <v>0</v>
      </c>
      <c r="Z101" s="152">
        <f t="shared" si="11"/>
        <v>0</v>
      </c>
      <c r="AA101" s="900">
        <f t="shared" si="12"/>
        <v>0</v>
      </c>
      <c r="AC101" s="156">
        <f t="shared" si="13"/>
        <v>0</v>
      </c>
      <c r="AD101" s="152">
        <f t="shared" si="14"/>
        <v>0</v>
      </c>
      <c r="AE101" s="152">
        <f t="shared" si="15"/>
        <v>0</v>
      </c>
      <c r="AF101" s="157">
        <f t="shared" si="16"/>
        <v>0</v>
      </c>
    </row>
    <row r="102" spans="1:32" x14ac:dyDescent="0.25">
      <c r="A102" s="1020" t="str">
        <f>IF(ISBLANK('C1'!A102),"",'C1'!A102)</f>
        <v/>
      </c>
      <c r="B102" s="975" t="str">
        <f>IF(ISBLANK('C1'!B102),"",'C1'!B102)</f>
        <v/>
      </c>
      <c r="C102" s="263" t="str">
        <f>IF(ISBLANK('C1'!R102),"",'C1'!R102)</f>
        <v/>
      </c>
      <c r="D102" s="201"/>
      <c r="E102" s="202"/>
      <c r="F102" s="202"/>
      <c r="G102" s="202"/>
      <c r="H102" s="202"/>
      <c r="I102" s="202"/>
      <c r="J102" s="204"/>
      <c r="K102" s="478"/>
      <c r="L102" s="205"/>
      <c r="M102" s="203"/>
      <c r="N102" s="203"/>
      <c r="O102" s="203"/>
      <c r="P102" s="203"/>
      <c r="Q102" s="204"/>
      <c r="R102" s="202"/>
      <c r="S102" s="202"/>
      <c r="T102" s="202"/>
      <c r="U102" s="202"/>
      <c r="V102" s="205"/>
      <c r="X102" s="156">
        <f t="shared" si="9"/>
        <v>0</v>
      </c>
      <c r="Y102" s="152">
        <f t="shared" si="10"/>
        <v>0</v>
      </c>
      <c r="Z102" s="152">
        <f t="shared" si="11"/>
        <v>0</v>
      </c>
      <c r="AA102" s="900">
        <f t="shared" si="12"/>
        <v>0</v>
      </c>
      <c r="AC102" s="156">
        <f t="shared" si="13"/>
        <v>0</v>
      </c>
      <c r="AD102" s="152">
        <f t="shared" si="14"/>
        <v>0</v>
      </c>
      <c r="AE102" s="152">
        <f t="shared" si="15"/>
        <v>0</v>
      </c>
      <c r="AF102" s="157">
        <f t="shared" si="16"/>
        <v>0</v>
      </c>
    </row>
    <row r="103" spans="1:32" x14ac:dyDescent="0.25">
      <c r="A103" s="1020" t="str">
        <f>IF(ISBLANK('C1'!A103),"",'C1'!A103)</f>
        <v/>
      </c>
      <c r="B103" s="975" t="str">
        <f>IF(ISBLANK('C1'!B103),"",'C1'!B103)</f>
        <v/>
      </c>
      <c r="C103" s="263" t="str">
        <f>IF(ISBLANK('C1'!R103),"",'C1'!R103)</f>
        <v/>
      </c>
      <c r="D103" s="201"/>
      <c r="E103" s="202"/>
      <c r="F103" s="202"/>
      <c r="G103" s="202"/>
      <c r="H103" s="202"/>
      <c r="I103" s="202"/>
      <c r="J103" s="204"/>
      <c r="K103" s="478"/>
      <c r="L103" s="205"/>
      <c r="M103" s="203"/>
      <c r="N103" s="203"/>
      <c r="O103" s="203"/>
      <c r="P103" s="203"/>
      <c r="Q103" s="204"/>
      <c r="R103" s="202"/>
      <c r="S103" s="202"/>
      <c r="T103" s="202"/>
      <c r="U103" s="202"/>
      <c r="V103" s="205"/>
      <c r="X103" s="156">
        <f t="shared" si="9"/>
        <v>0</v>
      </c>
      <c r="Y103" s="152">
        <f t="shared" si="10"/>
        <v>0</v>
      </c>
      <c r="Z103" s="152">
        <f t="shared" si="11"/>
        <v>0</v>
      </c>
      <c r="AA103" s="900">
        <f t="shared" si="12"/>
        <v>0</v>
      </c>
      <c r="AC103" s="156">
        <f t="shared" si="13"/>
        <v>0</v>
      </c>
      <c r="AD103" s="152">
        <f t="shared" si="14"/>
        <v>0</v>
      </c>
      <c r="AE103" s="152">
        <f t="shared" si="15"/>
        <v>0</v>
      </c>
      <c r="AF103" s="157">
        <f t="shared" si="16"/>
        <v>0</v>
      </c>
    </row>
    <row r="104" spans="1:32" x14ac:dyDescent="0.25">
      <c r="A104" s="1020" t="str">
        <f>IF(ISBLANK('C1'!A104),"",'C1'!A104)</f>
        <v/>
      </c>
      <c r="B104" s="975" t="str">
        <f>IF(ISBLANK('C1'!B104),"",'C1'!B104)</f>
        <v/>
      </c>
      <c r="C104" s="263" t="str">
        <f>IF(ISBLANK('C1'!R104),"",'C1'!R104)</f>
        <v/>
      </c>
      <c r="D104" s="201"/>
      <c r="E104" s="202"/>
      <c r="F104" s="202"/>
      <c r="G104" s="202"/>
      <c r="H104" s="202"/>
      <c r="I104" s="202"/>
      <c r="J104" s="204"/>
      <c r="K104" s="478"/>
      <c r="L104" s="205"/>
      <c r="M104" s="203"/>
      <c r="N104" s="203"/>
      <c r="O104" s="203"/>
      <c r="P104" s="203"/>
      <c r="Q104" s="204"/>
      <c r="R104" s="202"/>
      <c r="S104" s="202"/>
      <c r="T104" s="202"/>
      <c r="U104" s="202"/>
      <c r="V104" s="205"/>
      <c r="X104" s="156">
        <f t="shared" si="9"/>
        <v>0</v>
      </c>
      <c r="Y104" s="152">
        <f t="shared" si="10"/>
        <v>0</v>
      </c>
      <c r="Z104" s="152">
        <f t="shared" si="11"/>
        <v>0</v>
      </c>
      <c r="AA104" s="900">
        <f t="shared" si="12"/>
        <v>0</v>
      </c>
      <c r="AC104" s="156">
        <f t="shared" si="13"/>
        <v>0</v>
      </c>
      <c r="AD104" s="152">
        <f t="shared" si="14"/>
        <v>0</v>
      </c>
      <c r="AE104" s="152">
        <f t="shared" si="15"/>
        <v>0</v>
      </c>
      <c r="AF104" s="157">
        <f t="shared" si="16"/>
        <v>0</v>
      </c>
    </row>
    <row r="105" spans="1:32" x14ac:dyDescent="0.25">
      <c r="A105" s="1020" t="str">
        <f>IF(ISBLANK('C1'!A105),"",'C1'!A105)</f>
        <v/>
      </c>
      <c r="B105" s="975" t="str">
        <f>IF(ISBLANK('C1'!B105),"",'C1'!B105)</f>
        <v/>
      </c>
      <c r="C105" s="263" t="str">
        <f>IF(ISBLANK('C1'!R105),"",'C1'!R105)</f>
        <v/>
      </c>
      <c r="D105" s="201"/>
      <c r="E105" s="202"/>
      <c r="F105" s="202"/>
      <c r="G105" s="202"/>
      <c r="H105" s="202"/>
      <c r="I105" s="202"/>
      <c r="J105" s="204"/>
      <c r="K105" s="478"/>
      <c r="L105" s="205"/>
      <c r="M105" s="203"/>
      <c r="N105" s="203"/>
      <c r="O105" s="203"/>
      <c r="P105" s="203"/>
      <c r="Q105" s="204"/>
      <c r="R105" s="202"/>
      <c r="S105" s="202"/>
      <c r="T105" s="202"/>
      <c r="U105" s="202"/>
      <c r="V105" s="205"/>
      <c r="X105" s="156">
        <f t="shared" si="9"/>
        <v>0</v>
      </c>
      <c r="Y105" s="152">
        <f t="shared" si="10"/>
        <v>0</v>
      </c>
      <c r="Z105" s="152">
        <f t="shared" si="11"/>
        <v>0</v>
      </c>
      <c r="AA105" s="900">
        <f t="shared" si="12"/>
        <v>0</v>
      </c>
      <c r="AC105" s="156">
        <f t="shared" si="13"/>
        <v>0</v>
      </c>
      <c r="AD105" s="152">
        <f t="shared" si="14"/>
        <v>0</v>
      </c>
      <c r="AE105" s="152">
        <f t="shared" si="15"/>
        <v>0</v>
      </c>
      <c r="AF105" s="157">
        <f t="shared" si="16"/>
        <v>0</v>
      </c>
    </row>
    <row r="106" spans="1:32" x14ac:dyDescent="0.25">
      <c r="A106" s="1020" t="str">
        <f>IF(ISBLANK('C1'!A106),"",'C1'!A106)</f>
        <v/>
      </c>
      <c r="B106" s="975" t="str">
        <f>IF(ISBLANK('C1'!B106),"",'C1'!B106)</f>
        <v/>
      </c>
      <c r="C106" s="263" t="str">
        <f>IF(ISBLANK('C1'!R106),"",'C1'!R106)</f>
        <v/>
      </c>
      <c r="D106" s="201"/>
      <c r="E106" s="202"/>
      <c r="F106" s="202"/>
      <c r="G106" s="202"/>
      <c r="H106" s="202"/>
      <c r="I106" s="202"/>
      <c r="J106" s="204"/>
      <c r="K106" s="478"/>
      <c r="L106" s="205"/>
      <c r="M106" s="203"/>
      <c r="N106" s="203"/>
      <c r="O106" s="203"/>
      <c r="P106" s="203"/>
      <c r="Q106" s="204"/>
      <c r="R106" s="202"/>
      <c r="S106" s="202"/>
      <c r="T106" s="202"/>
      <c r="U106" s="202"/>
      <c r="V106" s="205"/>
      <c r="X106" s="156">
        <f t="shared" si="9"/>
        <v>0</v>
      </c>
      <c r="Y106" s="152">
        <f t="shared" si="10"/>
        <v>0</v>
      </c>
      <c r="Z106" s="152">
        <f t="shared" si="11"/>
        <v>0</v>
      </c>
      <c r="AA106" s="900">
        <f t="shared" si="12"/>
        <v>0</v>
      </c>
      <c r="AC106" s="156">
        <f t="shared" si="13"/>
        <v>0</v>
      </c>
      <c r="AD106" s="152">
        <f t="shared" si="14"/>
        <v>0</v>
      </c>
      <c r="AE106" s="152">
        <f t="shared" si="15"/>
        <v>0</v>
      </c>
      <c r="AF106" s="157">
        <f t="shared" si="16"/>
        <v>0</v>
      </c>
    </row>
    <row r="107" spans="1:32" x14ac:dyDescent="0.25">
      <c r="A107" s="1020" t="str">
        <f>IF(ISBLANK('C1'!A107),"",'C1'!A107)</f>
        <v/>
      </c>
      <c r="B107" s="975" t="str">
        <f>IF(ISBLANK('C1'!B107),"",'C1'!B107)</f>
        <v/>
      </c>
      <c r="C107" s="263" t="str">
        <f>IF(ISBLANK('C1'!R107),"",'C1'!R107)</f>
        <v/>
      </c>
      <c r="D107" s="201"/>
      <c r="E107" s="202"/>
      <c r="F107" s="202"/>
      <c r="G107" s="202"/>
      <c r="H107" s="202"/>
      <c r="I107" s="202"/>
      <c r="J107" s="204"/>
      <c r="K107" s="478"/>
      <c r="L107" s="205"/>
      <c r="M107" s="203"/>
      <c r="N107" s="203"/>
      <c r="O107" s="203"/>
      <c r="P107" s="203"/>
      <c r="Q107" s="204"/>
      <c r="R107" s="202"/>
      <c r="S107" s="202"/>
      <c r="T107" s="202"/>
      <c r="U107" s="202"/>
      <c r="V107" s="205"/>
      <c r="X107" s="156">
        <f t="shared" si="9"/>
        <v>0</v>
      </c>
      <c r="Y107" s="152">
        <f t="shared" si="10"/>
        <v>0</v>
      </c>
      <c r="Z107" s="152">
        <f t="shared" si="11"/>
        <v>0</v>
      </c>
      <c r="AA107" s="900">
        <f t="shared" si="12"/>
        <v>0</v>
      </c>
      <c r="AC107" s="156">
        <f t="shared" si="13"/>
        <v>0</v>
      </c>
      <c r="AD107" s="152">
        <f t="shared" si="14"/>
        <v>0</v>
      </c>
      <c r="AE107" s="152">
        <f t="shared" si="15"/>
        <v>0</v>
      </c>
      <c r="AF107" s="157">
        <f t="shared" si="16"/>
        <v>0</v>
      </c>
    </row>
    <row r="108" spans="1:32" x14ac:dyDescent="0.25">
      <c r="A108" s="1020" t="str">
        <f>IF(ISBLANK('C1'!A108),"",'C1'!A108)</f>
        <v/>
      </c>
      <c r="B108" s="975" t="str">
        <f>IF(ISBLANK('C1'!B108),"",'C1'!B108)</f>
        <v/>
      </c>
      <c r="C108" s="263" t="str">
        <f>IF(ISBLANK('C1'!R108),"",'C1'!R108)</f>
        <v/>
      </c>
      <c r="D108" s="201"/>
      <c r="E108" s="202"/>
      <c r="F108" s="202"/>
      <c r="G108" s="202"/>
      <c r="H108" s="202"/>
      <c r="I108" s="202"/>
      <c r="J108" s="204"/>
      <c r="K108" s="478"/>
      <c r="L108" s="205"/>
      <c r="M108" s="203"/>
      <c r="N108" s="203"/>
      <c r="O108" s="203"/>
      <c r="P108" s="203"/>
      <c r="Q108" s="204"/>
      <c r="R108" s="202"/>
      <c r="S108" s="202"/>
      <c r="T108" s="202"/>
      <c r="U108" s="202"/>
      <c r="V108" s="205"/>
      <c r="X108" s="156">
        <f t="shared" si="9"/>
        <v>0</v>
      </c>
      <c r="Y108" s="152">
        <f t="shared" si="10"/>
        <v>0</v>
      </c>
      <c r="Z108" s="152">
        <f t="shared" si="11"/>
        <v>0</v>
      </c>
      <c r="AA108" s="900">
        <f t="shared" si="12"/>
        <v>0</v>
      </c>
      <c r="AC108" s="156">
        <f t="shared" si="13"/>
        <v>0</v>
      </c>
      <c r="AD108" s="152">
        <f t="shared" si="14"/>
        <v>0</v>
      </c>
      <c r="AE108" s="152">
        <f t="shared" si="15"/>
        <v>0</v>
      </c>
      <c r="AF108" s="157">
        <f t="shared" si="16"/>
        <v>0</v>
      </c>
    </row>
    <row r="109" spans="1:32" x14ac:dyDescent="0.25">
      <c r="A109" s="1020" t="str">
        <f>IF(ISBLANK('C1'!A109),"",'C1'!A109)</f>
        <v/>
      </c>
      <c r="B109" s="975" t="str">
        <f>IF(ISBLANK('C1'!B109),"",'C1'!B109)</f>
        <v/>
      </c>
      <c r="C109" s="263" t="str">
        <f>IF(ISBLANK('C1'!R109),"",'C1'!R109)</f>
        <v/>
      </c>
      <c r="D109" s="201"/>
      <c r="E109" s="202"/>
      <c r="F109" s="202"/>
      <c r="G109" s="202"/>
      <c r="H109" s="202"/>
      <c r="I109" s="202"/>
      <c r="J109" s="204"/>
      <c r="K109" s="478"/>
      <c r="L109" s="205"/>
      <c r="M109" s="203"/>
      <c r="N109" s="203"/>
      <c r="O109" s="203"/>
      <c r="P109" s="203"/>
      <c r="Q109" s="204"/>
      <c r="R109" s="202"/>
      <c r="S109" s="202"/>
      <c r="T109" s="202"/>
      <c r="U109" s="202"/>
      <c r="V109" s="205"/>
      <c r="X109" s="156">
        <f t="shared" si="9"/>
        <v>0</v>
      </c>
      <c r="Y109" s="152">
        <f t="shared" si="10"/>
        <v>0</v>
      </c>
      <c r="Z109" s="152">
        <f t="shared" si="11"/>
        <v>0</v>
      </c>
      <c r="AA109" s="900">
        <f t="shared" si="12"/>
        <v>0</v>
      </c>
      <c r="AC109" s="156">
        <f t="shared" si="13"/>
        <v>0</v>
      </c>
      <c r="AD109" s="152">
        <f t="shared" si="14"/>
        <v>0</v>
      </c>
      <c r="AE109" s="152">
        <f t="shared" si="15"/>
        <v>0</v>
      </c>
      <c r="AF109" s="157">
        <f t="shared" si="16"/>
        <v>0</v>
      </c>
    </row>
    <row r="110" spans="1:32" x14ac:dyDescent="0.25">
      <c r="A110" s="1020" t="str">
        <f>IF(ISBLANK('C1'!A110),"",'C1'!A110)</f>
        <v/>
      </c>
      <c r="B110" s="975" t="str">
        <f>IF(ISBLANK('C1'!B110),"",'C1'!B110)</f>
        <v/>
      </c>
      <c r="C110" s="263" t="str">
        <f>IF(ISBLANK('C1'!R110),"",'C1'!R110)</f>
        <v/>
      </c>
      <c r="D110" s="201"/>
      <c r="E110" s="202"/>
      <c r="F110" s="202"/>
      <c r="G110" s="202"/>
      <c r="H110" s="202"/>
      <c r="I110" s="202"/>
      <c r="J110" s="204"/>
      <c r="K110" s="478"/>
      <c r="L110" s="205"/>
      <c r="M110" s="203"/>
      <c r="N110" s="203"/>
      <c r="O110" s="203"/>
      <c r="P110" s="203"/>
      <c r="Q110" s="204"/>
      <c r="R110" s="202"/>
      <c r="S110" s="202"/>
      <c r="T110" s="202"/>
      <c r="U110" s="202"/>
      <c r="V110" s="205"/>
      <c r="X110" s="156">
        <f t="shared" si="9"/>
        <v>0</v>
      </c>
      <c r="Y110" s="152">
        <f t="shared" si="10"/>
        <v>0</v>
      </c>
      <c r="Z110" s="152">
        <f t="shared" si="11"/>
        <v>0</v>
      </c>
      <c r="AA110" s="900">
        <f t="shared" si="12"/>
        <v>0</v>
      </c>
      <c r="AC110" s="156">
        <f t="shared" si="13"/>
        <v>0</v>
      </c>
      <c r="AD110" s="152">
        <f t="shared" si="14"/>
        <v>0</v>
      </c>
      <c r="AE110" s="152">
        <f t="shared" si="15"/>
        <v>0</v>
      </c>
      <c r="AF110" s="157">
        <f t="shared" si="16"/>
        <v>0</v>
      </c>
    </row>
    <row r="111" spans="1:32" x14ac:dyDescent="0.25">
      <c r="A111" s="1020" t="str">
        <f>IF(ISBLANK('C1'!A111),"",'C1'!A111)</f>
        <v/>
      </c>
      <c r="B111" s="975" t="str">
        <f>IF(ISBLANK('C1'!B111),"",'C1'!B111)</f>
        <v/>
      </c>
      <c r="C111" s="263" t="str">
        <f>IF(ISBLANK('C1'!R111),"",'C1'!R111)</f>
        <v/>
      </c>
      <c r="D111" s="201"/>
      <c r="E111" s="202"/>
      <c r="F111" s="202"/>
      <c r="G111" s="202"/>
      <c r="H111" s="202"/>
      <c r="I111" s="202"/>
      <c r="J111" s="204"/>
      <c r="K111" s="478"/>
      <c r="L111" s="205"/>
      <c r="M111" s="203"/>
      <c r="N111" s="203"/>
      <c r="O111" s="203"/>
      <c r="P111" s="203"/>
      <c r="Q111" s="204"/>
      <c r="R111" s="202"/>
      <c r="S111" s="202"/>
      <c r="T111" s="202"/>
      <c r="U111" s="202"/>
      <c r="V111" s="205"/>
      <c r="X111" s="156">
        <f t="shared" si="9"/>
        <v>0</v>
      </c>
      <c r="Y111" s="152">
        <f t="shared" si="10"/>
        <v>0</v>
      </c>
      <c r="Z111" s="152">
        <f t="shared" si="11"/>
        <v>0</v>
      </c>
      <c r="AA111" s="900">
        <f t="shared" si="12"/>
        <v>0</v>
      </c>
      <c r="AC111" s="156">
        <f t="shared" si="13"/>
        <v>0</v>
      </c>
      <c r="AD111" s="152">
        <f t="shared" si="14"/>
        <v>0</v>
      </c>
      <c r="AE111" s="152">
        <f t="shared" si="15"/>
        <v>0</v>
      </c>
      <c r="AF111" s="157">
        <f t="shared" si="16"/>
        <v>0</v>
      </c>
    </row>
    <row r="112" spans="1:32" x14ac:dyDescent="0.25">
      <c r="A112" s="1020" t="str">
        <f>IF(ISBLANK('C1'!A112),"",'C1'!A112)</f>
        <v/>
      </c>
      <c r="B112" s="975" t="str">
        <f>IF(ISBLANK('C1'!B112),"",'C1'!B112)</f>
        <v/>
      </c>
      <c r="C112" s="263" t="str">
        <f>IF(ISBLANK('C1'!R112),"",'C1'!R112)</f>
        <v/>
      </c>
      <c r="D112" s="201"/>
      <c r="E112" s="202"/>
      <c r="F112" s="202"/>
      <c r="G112" s="202"/>
      <c r="H112" s="202"/>
      <c r="I112" s="202"/>
      <c r="J112" s="204"/>
      <c r="K112" s="478"/>
      <c r="L112" s="205"/>
      <c r="M112" s="203"/>
      <c r="N112" s="203"/>
      <c r="O112" s="203"/>
      <c r="P112" s="203"/>
      <c r="Q112" s="204"/>
      <c r="R112" s="202"/>
      <c r="S112" s="202"/>
      <c r="T112" s="202"/>
      <c r="U112" s="202"/>
      <c r="V112" s="205"/>
      <c r="X112" s="156">
        <f t="shared" si="9"/>
        <v>0</v>
      </c>
      <c r="Y112" s="152">
        <f t="shared" si="10"/>
        <v>0</v>
      </c>
      <c r="Z112" s="152">
        <f t="shared" si="11"/>
        <v>0</v>
      </c>
      <c r="AA112" s="900">
        <f t="shared" si="12"/>
        <v>0</v>
      </c>
      <c r="AC112" s="156">
        <f t="shared" si="13"/>
        <v>0</v>
      </c>
      <c r="AD112" s="152">
        <f t="shared" si="14"/>
        <v>0</v>
      </c>
      <c r="AE112" s="152">
        <f t="shared" si="15"/>
        <v>0</v>
      </c>
      <c r="AF112" s="157">
        <f t="shared" si="16"/>
        <v>0</v>
      </c>
    </row>
    <row r="113" spans="1:32" x14ac:dyDescent="0.25">
      <c r="A113" s="1020" t="str">
        <f>IF(ISBLANK('C1'!A113),"",'C1'!A113)</f>
        <v/>
      </c>
      <c r="B113" s="975" t="str">
        <f>IF(ISBLANK('C1'!B113),"",'C1'!B113)</f>
        <v/>
      </c>
      <c r="C113" s="263" t="str">
        <f>IF(ISBLANK('C1'!R113),"",'C1'!R113)</f>
        <v/>
      </c>
      <c r="D113" s="201"/>
      <c r="E113" s="202"/>
      <c r="F113" s="202"/>
      <c r="G113" s="202"/>
      <c r="H113" s="202"/>
      <c r="I113" s="202"/>
      <c r="J113" s="204"/>
      <c r="K113" s="478"/>
      <c r="L113" s="205"/>
      <c r="M113" s="203"/>
      <c r="N113" s="203"/>
      <c r="O113" s="203"/>
      <c r="P113" s="203"/>
      <c r="Q113" s="204"/>
      <c r="R113" s="202"/>
      <c r="S113" s="202"/>
      <c r="T113" s="202"/>
      <c r="U113" s="202"/>
      <c r="V113" s="205"/>
      <c r="X113" s="156">
        <f t="shared" si="9"/>
        <v>0</v>
      </c>
      <c r="Y113" s="152">
        <f t="shared" si="10"/>
        <v>0</v>
      </c>
      <c r="Z113" s="152">
        <f t="shared" si="11"/>
        <v>0</v>
      </c>
      <c r="AA113" s="900">
        <f t="shared" si="12"/>
        <v>0</v>
      </c>
      <c r="AC113" s="156">
        <f t="shared" si="13"/>
        <v>0</v>
      </c>
      <c r="AD113" s="152">
        <f t="shared" si="14"/>
        <v>0</v>
      </c>
      <c r="AE113" s="152">
        <f t="shared" si="15"/>
        <v>0</v>
      </c>
      <c r="AF113" s="157">
        <f t="shared" si="16"/>
        <v>0</v>
      </c>
    </row>
    <row r="114" spans="1:32" x14ac:dyDescent="0.25">
      <c r="A114" s="1020" t="str">
        <f>IF(ISBLANK('C1'!A114),"",'C1'!A114)</f>
        <v/>
      </c>
      <c r="B114" s="975" t="str">
        <f>IF(ISBLANK('C1'!B114),"",'C1'!B114)</f>
        <v/>
      </c>
      <c r="C114" s="263" t="str">
        <f>IF(ISBLANK('C1'!R114),"",'C1'!R114)</f>
        <v/>
      </c>
      <c r="D114" s="201"/>
      <c r="E114" s="202"/>
      <c r="F114" s="202"/>
      <c r="G114" s="202"/>
      <c r="H114" s="202"/>
      <c r="I114" s="202"/>
      <c r="J114" s="204"/>
      <c r="K114" s="478"/>
      <c r="L114" s="205"/>
      <c r="M114" s="203"/>
      <c r="N114" s="203"/>
      <c r="O114" s="203"/>
      <c r="P114" s="203"/>
      <c r="Q114" s="204"/>
      <c r="R114" s="202"/>
      <c r="S114" s="202"/>
      <c r="T114" s="202"/>
      <c r="U114" s="202"/>
      <c r="V114" s="205"/>
      <c r="X114" s="156">
        <f t="shared" si="9"/>
        <v>0</v>
      </c>
      <c r="Y114" s="152">
        <f t="shared" si="10"/>
        <v>0</v>
      </c>
      <c r="Z114" s="152">
        <f t="shared" si="11"/>
        <v>0</v>
      </c>
      <c r="AA114" s="900">
        <f t="shared" si="12"/>
        <v>0</v>
      </c>
      <c r="AC114" s="156">
        <f t="shared" si="13"/>
        <v>0</v>
      </c>
      <c r="AD114" s="152">
        <f t="shared" si="14"/>
        <v>0</v>
      </c>
      <c r="AE114" s="152">
        <f t="shared" si="15"/>
        <v>0</v>
      </c>
      <c r="AF114" s="157">
        <f t="shared" si="16"/>
        <v>0</v>
      </c>
    </row>
    <row r="115" spans="1:32" x14ac:dyDescent="0.25">
      <c r="A115" s="1020" t="str">
        <f>IF(ISBLANK('C1'!A115),"",'C1'!A115)</f>
        <v/>
      </c>
      <c r="B115" s="975" t="str">
        <f>IF(ISBLANK('C1'!B115),"",'C1'!B115)</f>
        <v/>
      </c>
      <c r="C115" s="263" t="str">
        <f>IF(ISBLANK('C1'!R115),"",'C1'!R115)</f>
        <v/>
      </c>
      <c r="D115" s="201"/>
      <c r="E115" s="202"/>
      <c r="F115" s="202"/>
      <c r="G115" s="202"/>
      <c r="H115" s="202"/>
      <c r="I115" s="202"/>
      <c r="J115" s="204"/>
      <c r="K115" s="478"/>
      <c r="L115" s="205"/>
      <c r="M115" s="203"/>
      <c r="N115" s="203"/>
      <c r="O115" s="203"/>
      <c r="P115" s="203"/>
      <c r="Q115" s="204"/>
      <c r="R115" s="202"/>
      <c r="S115" s="202"/>
      <c r="T115" s="202"/>
      <c r="U115" s="202"/>
      <c r="V115" s="205"/>
      <c r="X115" s="156">
        <f t="shared" si="9"/>
        <v>0</v>
      </c>
      <c r="Y115" s="152">
        <f t="shared" si="10"/>
        <v>0</v>
      </c>
      <c r="Z115" s="152">
        <f t="shared" si="11"/>
        <v>0</v>
      </c>
      <c r="AA115" s="900">
        <f t="shared" si="12"/>
        <v>0</v>
      </c>
      <c r="AC115" s="156">
        <f t="shared" si="13"/>
        <v>0</v>
      </c>
      <c r="AD115" s="152">
        <f t="shared" si="14"/>
        <v>0</v>
      </c>
      <c r="AE115" s="152">
        <f t="shared" si="15"/>
        <v>0</v>
      </c>
      <c r="AF115" s="157">
        <f t="shared" si="16"/>
        <v>0</v>
      </c>
    </row>
    <row r="116" spans="1:32" x14ac:dyDescent="0.25">
      <c r="A116" s="1020" t="str">
        <f>IF(ISBLANK('C1'!A116),"",'C1'!A116)</f>
        <v/>
      </c>
      <c r="B116" s="975" t="str">
        <f>IF(ISBLANK('C1'!B116),"",'C1'!B116)</f>
        <v/>
      </c>
      <c r="C116" s="263" t="str">
        <f>IF(ISBLANK('C1'!R116),"",'C1'!R116)</f>
        <v/>
      </c>
      <c r="D116" s="201"/>
      <c r="E116" s="202"/>
      <c r="F116" s="202"/>
      <c r="G116" s="202"/>
      <c r="H116" s="202"/>
      <c r="I116" s="202"/>
      <c r="J116" s="204"/>
      <c r="K116" s="478"/>
      <c r="L116" s="205"/>
      <c r="M116" s="203"/>
      <c r="N116" s="203"/>
      <c r="O116" s="203"/>
      <c r="P116" s="203"/>
      <c r="Q116" s="204"/>
      <c r="R116" s="202"/>
      <c r="S116" s="202"/>
      <c r="T116" s="202"/>
      <c r="U116" s="202"/>
      <c r="V116" s="205"/>
      <c r="X116" s="156">
        <f t="shared" si="9"/>
        <v>0</v>
      </c>
      <c r="Y116" s="152">
        <f t="shared" si="10"/>
        <v>0</v>
      </c>
      <c r="Z116" s="152">
        <f t="shared" si="11"/>
        <v>0</v>
      </c>
      <c r="AA116" s="900">
        <f t="shared" si="12"/>
        <v>0</v>
      </c>
      <c r="AC116" s="156">
        <f t="shared" si="13"/>
        <v>0</v>
      </c>
      <c r="AD116" s="152">
        <f t="shared" si="14"/>
        <v>0</v>
      </c>
      <c r="AE116" s="152">
        <f t="shared" si="15"/>
        <v>0</v>
      </c>
      <c r="AF116" s="157">
        <f t="shared" si="16"/>
        <v>0</v>
      </c>
    </row>
    <row r="117" spans="1:32" x14ac:dyDescent="0.25">
      <c r="A117" s="1020" t="str">
        <f>IF(ISBLANK('C1'!A117),"",'C1'!A117)</f>
        <v/>
      </c>
      <c r="B117" s="975" t="str">
        <f>IF(ISBLANK('C1'!B117),"",'C1'!B117)</f>
        <v/>
      </c>
      <c r="C117" s="263" t="str">
        <f>IF(ISBLANK('C1'!R117),"",'C1'!R117)</f>
        <v/>
      </c>
      <c r="D117" s="201"/>
      <c r="E117" s="202"/>
      <c r="F117" s="202"/>
      <c r="G117" s="202"/>
      <c r="H117" s="202"/>
      <c r="I117" s="202"/>
      <c r="J117" s="204"/>
      <c r="K117" s="478"/>
      <c r="L117" s="205"/>
      <c r="M117" s="203"/>
      <c r="N117" s="203"/>
      <c r="O117" s="203"/>
      <c r="P117" s="203"/>
      <c r="Q117" s="204"/>
      <c r="R117" s="202"/>
      <c r="S117" s="202"/>
      <c r="T117" s="202"/>
      <c r="U117" s="202"/>
      <c r="V117" s="205"/>
      <c r="X117" s="156">
        <f t="shared" si="9"/>
        <v>0</v>
      </c>
      <c r="Y117" s="152">
        <f t="shared" si="10"/>
        <v>0</v>
      </c>
      <c r="Z117" s="152">
        <f t="shared" si="11"/>
        <v>0</v>
      </c>
      <c r="AA117" s="900">
        <f t="shared" si="12"/>
        <v>0</v>
      </c>
      <c r="AC117" s="156">
        <f t="shared" si="13"/>
        <v>0</v>
      </c>
      <c r="AD117" s="152">
        <f t="shared" si="14"/>
        <v>0</v>
      </c>
      <c r="AE117" s="152">
        <f t="shared" si="15"/>
        <v>0</v>
      </c>
      <c r="AF117" s="157">
        <f t="shared" si="16"/>
        <v>0</v>
      </c>
    </row>
    <row r="118" spans="1:32" x14ac:dyDescent="0.25">
      <c r="A118" s="1020" t="str">
        <f>IF(ISBLANK('C1'!A118),"",'C1'!A118)</f>
        <v/>
      </c>
      <c r="B118" s="975" t="str">
        <f>IF(ISBLANK('C1'!B118),"",'C1'!B118)</f>
        <v/>
      </c>
      <c r="C118" s="263" t="str">
        <f>IF(ISBLANK('C1'!R118),"",'C1'!R118)</f>
        <v/>
      </c>
      <c r="D118" s="201"/>
      <c r="E118" s="202"/>
      <c r="F118" s="202"/>
      <c r="G118" s="202"/>
      <c r="H118" s="202"/>
      <c r="I118" s="202"/>
      <c r="J118" s="204"/>
      <c r="K118" s="478"/>
      <c r="L118" s="205"/>
      <c r="M118" s="203"/>
      <c r="N118" s="203"/>
      <c r="O118" s="203"/>
      <c r="P118" s="203"/>
      <c r="Q118" s="204"/>
      <c r="R118" s="202"/>
      <c r="S118" s="202"/>
      <c r="T118" s="202"/>
      <c r="U118" s="202"/>
      <c r="V118" s="205"/>
      <c r="X118" s="156">
        <f t="shared" si="9"/>
        <v>0</v>
      </c>
      <c r="Y118" s="152">
        <f t="shared" si="10"/>
        <v>0</v>
      </c>
      <c r="Z118" s="152">
        <f t="shared" si="11"/>
        <v>0</v>
      </c>
      <c r="AA118" s="900">
        <f t="shared" si="12"/>
        <v>0</v>
      </c>
      <c r="AC118" s="156">
        <f t="shared" si="13"/>
        <v>0</v>
      </c>
      <c r="AD118" s="152">
        <f t="shared" si="14"/>
        <v>0</v>
      </c>
      <c r="AE118" s="152">
        <f t="shared" si="15"/>
        <v>0</v>
      </c>
      <c r="AF118" s="157">
        <f t="shared" si="16"/>
        <v>0</v>
      </c>
    </row>
    <row r="119" spans="1:32" x14ac:dyDescent="0.25">
      <c r="A119" s="1020" t="str">
        <f>IF(ISBLANK('C1'!A119),"",'C1'!A119)</f>
        <v/>
      </c>
      <c r="B119" s="975" t="str">
        <f>IF(ISBLANK('C1'!B119),"",'C1'!B119)</f>
        <v/>
      </c>
      <c r="C119" s="263" t="str">
        <f>IF(ISBLANK('C1'!R119),"",'C1'!R119)</f>
        <v/>
      </c>
      <c r="D119" s="201"/>
      <c r="E119" s="202"/>
      <c r="F119" s="202"/>
      <c r="G119" s="202"/>
      <c r="H119" s="202"/>
      <c r="I119" s="202"/>
      <c r="J119" s="204"/>
      <c r="K119" s="478"/>
      <c r="L119" s="205"/>
      <c r="M119" s="203"/>
      <c r="N119" s="203"/>
      <c r="O119" s="203"/>
      <c r="P119" s="203"/>
      <c r="Q119" s="204"/>
      <c r="R119" s="202"/>
      <c r="S119" s="202"/>
      <c r="T119" s="202"/>
      <c r="U119" s="202"/>
      <c r="V119" s="205"/>
      <c r="X119" s="156">
        <f t="shared" si="9"/>
        <v>0</v>
      </c>
      <c r="Y119" s="152">
        <f t="shared" si="10"/>
        <v>0</v>
      </c>
      <c r="Z119" s="152">
        <f t="shared" si="11"/>
        <v>0</v>
      </c>
      <c r="AA119" s="900">
        <f t="shared" si="12"/>
        <v>0</v>
      </c>
      <c r="AC119" s="156">
        <f t="shared" si="13"/>
        <v>0</v>
      </c>
      <c r="AD119" s="152">
        <f t="shared" si="14"/>
        <v>0</v>
      </c>
      <c r="AE119" s="152">
        <f t="shared" si="15"/>
        <v>0</v>
      </c>
      <c r="AF119" s="157">
        <f t="shared" si="16"/>
        <v>0</v>
      </c>
    </row>
    <row r="120" spans="1:32" x14ac:dyDescent="0.25">
      <c r="A120" s="1020" t="str">
        <f>IF(ISBLANK('C1'!A120),"",'C1'!A120)</f>
        <v/>
      </c>
      <c r="B120" s="975" t="str">
        <f>IF(ISBLANK('C1'!B120),"",'C1'!B120)</f>
        <v/>
      </c>
      <c r="C120" s="263" t="str">
        <f>IF(ISBLANK('C1'!R120),"",'C1'!R120)</f>
        <v/>
      </c>
      <c r="D120" s="201"/>
      <c r="E120" s="202"/>
      <c r="F120" s="202"/>
      <c r="G120" s="202"/>
      <c r="H120" s="202"/>
      <c r="I120" s="202"/>
      <c r="J120" s="204"/>
      <c r="K120" s="478"/>
      <c r="L120" s="205"/>
      <c r="M120" s="203"/>
      <c r="N120" s="203"/>
      <c r="O120" s="203"/>
      <c r="P120" s="203"/>
      <c r="Q120" s="204"/>
      <c r="R120" s="202"/>
      <c r="S120" s="202"/>
      <c r="T120" s="202"/>
      <c r="U120" s="202"/>
      <c r="V120" s="205"/>
      <c r="X120" s="156">
        <f t="shared" si="9"/>
        <v>0</v>
      </c>
      <c r="Y120" s="152">
        <f t="shared" si="10"/>
        <v>0</v>
      </c>
      <c r="Z120" s="152">
        <f t="shared" si="11"/>
        <v>0</v>
      </c>
      <c r="AA120" s="900">
        <f t="shared" si="12"/>
        <v>0</v>
      </c>
      <c r="AC120" s="156">
        <f t="shared" si="13"/>
        <v>0</v>
      </c>
      <c r="AD120" s="152">
        <f t="shared" si="14"/>
        <v>0</v>
      </c>
      <c r="AE120" s="152">
        <f t="shared" si="15"/>
        <v>0</v>
      </c>
      <c r="AF120" s="157">
        <f t="shared" si="16"/>
        <v>0</v>
      </c>
    </row>
    <row r="121" spans="1:32" x14ac:dyDescent="0.25">
      <c r="A121" s="1020" t="str">
        <f>IF(ISBLANK('C1'!A121),"",'C1'!A121)</f>
        <v/>
      </c>
      <c r="B121" s="975" t="str">
        <f>IF(ISBLANK('C1'!B121),"",'C1'!B121)</f>
        <v/>
      </c>
      <c r="C121" s="263" t="str">
        <f>IF(ISBLANK('C1'!R121),"",'C1'!R121)</f>
        <v/>
      </c>
      <c r="D121" s="201"/>
      <c r="E121" s="202"/>
      <c r="F121" s="202"/>
      <c r="G121" s="202"/>
      <c r="H121" s="202"/>
      <c r="I121" s="202"/>
      <c r="J121" s="204"/>
      <c r="K121" s="478"/>
      <c r="L121" s="205"/>
      <c r="M121" s="203"/>
      <c r="N121" s="203"/>
      <c r="O121" s="203"/>
      <c r="P121" s="203"/>
      <c r="Q121" s="204"/>
      <c r="R121" s="202"/>
      <c r="S121" s="202"/>
      <c r="T121" s="202"/>
      <c r="U121" s="202"/>
      <c r="V121" s="205"/>
      <c r="X121" s="156">
        <f t="shared" si="9"/>
        <v>0</v>
      </c>
      <c r="Y121" s="152">
        <f t="shared" si="10"/>
        <v>0</v>
      </c>
      <c r="Z121" s="152">
        <f t="shared" si="11"/>
        <v>0</v>
      </c>
      <c r="AA121" s="900">
        <f t="shared" si="12"/>
        <v>0</v>
      </c>
      <c r="AC121" s="156">
        <f t="shared" si="13"/>
        <v>0</v>
      </c>
      <c r="AD121" s="152">
        <f t="shared" si="14"/>
        <v>0</v>
      </c>
      <c r="AE121" s="152">
        <f t="shared" si="15"/>
        <v>0</v>
      </c>
      <c r="AF121" s="157">
        <f t="shared" si="16"/>
        <v>0</v>
      </c>
    </row>
    <row r="122" spans="1:32" x14ac:dyDescent="0.25">
      <c r="A122" s="1020" t="str">
        <f>IF(ISBLANK('C1'!A122),"",'C1'!A122)</f>
        <v/>
      </c>
      <c r="B122" s="975" t="str">
        <f>IF(ISBLANK('C1'!B122),"",'C1'!B122)</f>
        <v/>
      </c>
      <c r="C122" s="263" t="str">
        <f>IF(ISBLANK('C1'!R122),"",'C1'!R122)</f>
        <v/>
      </c>
      <c r="D122" s="201"/>
      <c r="E122" s="202"/>
      <c r="F122" s="202"/>
      <c r="G122" s="202"/>
      <c r="H122" s="202"/>
      <c r="I122" s="202"/>
      <c r="J122" s="204"/>
      <c r="K122" s="478"/>
      <c r="L122" s="205"/>
      <c r="M122" s="203"/>
      <c r="N122" s="203"/>
      <c r="O122" s="203"/>
      <c r="P122" s="203"/>
      <c r="Q122" s="204"/>
      <c r="R122" s="202"/>
      <c r="S122" s="202"/>
      <c r="T122" s="202"/>
      <c r="U122" s="202"/>
      <c r="V122" s="205"/>
      <c r="X122" s="156">
        <f t="shared" si="9"/>
        <v>0</v>
      </c>
      <c r="Y122" s="152">
        <f t="shared" si="10"/>
        <v>0</v>
      </c>
      <c r="Z122" s="152">
        <f t="shared" si="11"/>
        <v>0</v>
      </c>
      <c r="AA122" s="900">
        <f t="shared" si="12"/>
        <v>0</v>
      </c>
      <c r="AC122" s="156">
        <f t="shared" si="13"/>
        <v>0</v>
      </c>
      <c r="AD122" s="152">
        <f t="shared" si="14"/>
        <v>0</v>
      </c>
      <c r="AE122" s="152">
        <f t="shared" si="15"/>
        <v>0</v>
      </c>
      <c r="AF122" s="157">
        <f t="shared" si="16"/>
        <v>0</v>
      </c>
    </row>
    <row r="123" spans="1:32" x14ac:dyDescent="0.25">
      <c r="A123" s="1020" t="str">
        <f>IF(ISBLANK('C1'!A123),"",'C1'!A123)</f>
        <v/>
      </c>
      <c r="B123" s="975" t="str">
        <f>IF(ISBLANK('C1'!B123),"",'C1'!B123)</f>
        <v/>
      </c>
      <c r="C123" s="263" t="str">
        <f>IF(ISBLANK('C1'!R123),"",'C1'!R123)</f>
        <v/>
      </c>
      <c r="D123" s="201"/>
      <c r="E123" s="202"/>
      <c r="F123" s="202"/>
      <c r="G123" s="202"/>
      <c r="H123" s="202"/>
      <c r="I123" s="202"/>
      <c r="J123" s="204"/>
      <c r="K123" s="478"/>
      <c r="L123" s="205"/>
      <c r="M123" s="203"/>
      <c r="N123" s="203"/>
      <c r="O123" s="203"/>
      <c r="P123" s="203"/>
      <c r="Q123" s="204"/>
      <c r="R123" s="202"/>
      <c r="S123" s="202"/>
      <c r="T123" s="202"/>
      <c r="U123" s="202"/>
      <c r="V123" s="205"/>
      <c r="X123" s="156">
        <f t="shared" si="9"/>
        <v>0</v>
      </c>
      <c r="Y123" s="152">
        <f t="shared" si="10"/>
        <v>0</v>
      </c>
      <c r="Z123" s="152">
        <f t="shared" si="11"/>
        <v>0</v>
      </c>
      <c r="AA123" s="900">
        <f t="shared" si="12"/>
        <v>0</v>
      </c>
      <c r="AC123" s="156">
        <f t="shared" si="13"/>
        <v>0</v>
      </c>
      <c r="AD123" s="152">
        <f t="shared" si="14"/>
        <v>0</v>
      </c>
      <c r="AE123" s="152">
        <f t="shared" si="15"/>
        <v>0</v>
      </c>
      <c r="AF123" s="157">
        <f t="shared" si="16"/>
        <v>0</v>
      </c>
    </row>
    <row r="124" spans="1:32" x14ac:dyDescent="0.25">
      <c r="A124" s="1020" t="str">
        <f>IF(ISBLANK('C1'!A124),"",'C1'!A124)</f>
        <v/>
      </c>
      <c r="B124" s="975" t="str">
        <f>IF(ISBLANK('C1'!B124),"",'C1'!B124)</f>
        <v/>
      </c>
      <c r="C124" s="263" t="str">
        <f>IF(ISBLANK('C1'!R124),"",'C1'!R124)</f>
        <v/>
      </c>
      <c r="D124" s="201"/>
      <c r="E124" s="202"/>
      <c r="F124" s="202"/>
      <c r="G124" s="202"/>
      <c r="H124" s="202"/>
      <c r="I124" s="202"/>
      <c r="J124" s="204"/>
      <c r="K124" s="478"/>
      <c r="L124" s="205"/>
      <c r="M124" s="203"/>
      <c r="N124" s="203"/>
      <c r="O124" s="203"/>
      <c r="P124" s="203"/>
      <c r="Q124" s="204"/>
      <c r="R124" s="202"/>
      <c r="S124" s="202"/>
      <c r="T124" s="202"/>
      <c r="U124" s="202"/>
      <c r="V124" s="205"/>
      <c r="X124" s="156">
        <f t="shared" si="9"/>
        <v>0</v>
      </c>
      <c r="Y124" s="152">
        <f t="shared" si="10"/>
        <v>0</v>
      </c>
      <c r="Z124" s="152">
        <f t="shared" si="11"/>
        <v>0</v>
      </c>
      <c r="AA124" s="900">
        <f t="shared" si="12"/>
        <v>0</v>
      </c>
      <c r="AC124" s="156">
        <f t="shared" si="13"/>
        <v>0</v>
      </c>
      <c r="AD124" s="152">
        <f t="shared" si="14"/>
        <v>0</v>
      </c>
      <c r="AE124" s="152">
        <f t="shared" si="15"/>
        <v>0</v>
      </c>
      <c r="AF124" s="157">
        <f t="shared" si="16"/>
        <v>0</v>
      </c>
    </row>
    <row r="125" spans="1:32" x14ac:dyDescent="0.25">
      <c r="A125" s="1020" t="str">
        <f>IF(ISBLANK('C1'!A125),"",'C1'!A125)</f>
        <v/>
      </c>
      <c r="B125" s="975" t="str">
        <f>IF(ISBLANK('C1'!B125),"",'C1'!B125)</f>
        <v/>
      </c>
      <c r="C125" s="263" t="str">
        <f>IF(ISBLANK('C1'!R125),"",'C1'!R125)</f>
        <v/>
      </c>
      <c r="D125" s="201"/>
      <c r="E125" s="202"/>
      <c r="F125" s="202"/>
      <c r="G125" s="202"/>
      <c r="H125" s="202"/>
      <c r="I125" s="202"/>
      <c r="J125" s="204"/>
      <c r="K125" s="478"/>
      <c r="L125" s="205"/>
      <c r="M125" s="203"/>
      <c r="N125" s="203"/>
      <c r="O125" s="203"/>
      <c r="P125" s="203"/>
      <c r="Q125" s="204"/>
      <c r="R125" s="202"/>
      <c r="S125" s="202"/>
      <c r="T125" s="202"/>
      <c r="U125" s="202"/>
      <c r="V125" s="205"/>
      <c r="X125" s="156">
        <f t="shared" si="9"/>
        <v>0</v>
      </c>
      <c r="Y125" s="152">
        <f t="shared" si="10"/>
        <v>0</v>
      </c>
      <c r="Z125" s="152">
        <f t="shared" si="11"/>
        <v>0</v>
      </c>
      <c r="AA125" s="900">
        <f t="shared" si="12"/>
        <v>0</v>
      </c>
      <c r="AC125" s="156">
        <f t="shared" si="13"/>
        <v>0</v>
      </c>
      <c r="AD125" s="152">
        <f t="shared" si="14"/>
        <v>0</v>
      </c>
      <c r="AE125" s="152">
        <f t="shared" si="15"/>
        <v>0</v>
      </c>
      <c r="AF125" s="157">
        <f t="shared" si="16"/>
        <v>0</v>
      </c>
    </row>
    <row r="126" spans="1:32" x14ac:dyDescent="0.25">
      <c r="A126" s="1020" t="str">
        <f>IF(ISBLANK('C1'!A126),"",'C1'!A126)</f>
        <v/>
      </c>
      <c r="B126" s="975" t="str">
        <f>IF(ISBLANK('C1'!B126),"",'C1'!B126)</f>
        <v/>
      </c>
      <c r="C126" s="263" t="str">
        <f>IF(ISBLANK('C1'!R126),"",'C1'!R126)</f>
        <v/>
      </c>
      <c r="D126" s="201"/>
      <c r="E126" s="202"/>
      <c r="F126" s="202"/>
      <c r="G126" s="202"/>
      <c r="H126" s="202"/>
      <c r="I126" s="202"/>
      <c r="J126" s="204"/>
      <c r="K126" s="478"/>
      <c r="L126" s="205"/>
      <c r="M126" s="203"/>
      <c r="N126" s="203"/>
      <c r="O126" s="203"/>
      <c r="P126" s="203"/>
      <c r="Q126" s="204"/>
      <c r="R126" s="202"/>
      <c r="S126" s="202"/>
      <c r="T126" s="202"/>
      <c r="U126" s="202"/>
      <c r="V126" s="205"/>
      <c r="X126" s="156">
        <f t="shared" si="9"/>
        <v>0</v>
      </c>
      <c r="Y126" s="152">
        <f t="shared" si="10"/>
        <v>0</v>
      </c>
      <c r="Z126" s="152">
        <f t="shared" si="11"/>
        <v>0</v>
      </c>
      <c r="AA126" s="900">
        <f t="shared" si="12"/>
        <v>0</v>
      </c>
      <c r="AC126" s="156">
        <f t="shared" si="13"/>
        <v>0</v>
      </c>
      <c r="AD126" s="152">
        <f t="shared" si="14"/>
        <v>0</v>
      </c>
      <c r="AE126" s="152">
        <f t="shared" si="15"/>
        <v>0</v>
      </c>
      <c r="AF126" s="157">
        <f t="shared" si="16"/>
        <v>0</v>
      </c>
    </row>
    <row r="127" spans="1:32" x14ac:dyDescent="0.25">
      <c r="A127" s="1020" t="str">
        <f>IF(ISBLANK('C1'!A127),"",'C1'!A127)</f>
        <v/>
      </c>
      <c r="B127" s="975" t="str">
        <f>IF(ISBLANK('C1'!B127),"",'C1'!B127)</f>
        <v/>
      </c>
      <c r="C127" s="263" t="str">
        <f>IF(ISBLANK('C1'!R127),"",'C1'!R127)</f>
        <v/>
      </c>
      <c r="D127" s="201"/>
      <c r="E127" s="202"/>
      <c r="F127" s="202"/>
      <c r="G127" s="202"/>
      <c r="H127" s="202"/>
      <c r="I127" s="202"/>
      <c r="J127" s="204"/>
      <c r="K127" s="478"/>
      <c r="L127" s="205"/>
      <c r="M127" s="203"/>
      <c r="N127" s="203"/>
      <c r="O127" s="203"/>
      <c r="P127" s="203"/>
      <c r="Q127" s="204"/>
      <c r="R127" s="202"/>
      <c r="S127" s="202"/>
      <c r="T127" s="202"/>
      <c r="U127" s="202"/>
      <c r="V127" s="205"/>
      <c r="X127" s="156">
        <f t="shared" si="9"/>
        <v>0</v>
      </c>
      <c r="Y127" s="152">
        <f t="shared" si="10"/>
        <v>0</v>
      </c>
      <c r="Z127" s="152">
        <f t="shared" si="11"/>
        <v>0</v>
      </c>
      <c r="AA127" s="900">
        <f t="shared" si="12"/>
        <v>0</v>
      </c>
      <c r="AC127" s="156">
        <f t="shared" si="13"/>
        <v>0</v>
      </c>
      <c r="AD127" s="152">
        <f t="shared" si="14"/>
        <v>0</v>
      </c>
      <c r="AE127" s="152">
        <f t="shared" si="15"/>
        <v>0</v>
      </c>
      <c r="AF127" s="157">
        <f t="shared" si="16"/>
        <v>0</v>
      </c>
    </row>
    <row r="128" spans="1:32" x14ac:dyDescent="0.25">
      <c r="A128" s="1020" t="str">
        <f>IF(ISBLANK('C1'!A128),"",'C1'!A128)</f>
        <v/>
      </c>
      <c r="B128" s="975" t="str">
        <f>IF(ISBLANK('C1'!B128),"",'C1'!B128)</f>
        <v/>
      </c>
      <c r="C128" s="263" t="str">
        <f>IF(ISBLANK('C1'!R128),"",'C1'!R128)</f>
        <v/>
      </c>
      <c r="D128" s="201"/>
      <c r="E128" s="202"/>
      <c r="F128" s="202"/>
      <c r="G128" s="202"/>
      <c r="H128" s="202"/>
      <c r="I128" s="202"/>
      <c r="J128" s="204"/>
      <c r="K128" s="478"/>
      <c r="L128" s="205"/>
      <c r="M128" s="203"/>
      <c r="N128" s="203"/>
      <c r="O128" s="203"/>
      <c r="P128" s="203"/>
      <c r="Q128" s="204"/>
      <c r="R128" s="202"/>
      <c r="S128" s="202"/>
      <c r="T128" s="202"/>
      <c r="U128" s="202"/>
      <c r="V128" s="205"/>
      <c r="X128" s="156">
        <f t="shared" si="9"/>
        <v>0</v>
      </c>
      <c r="Y128" s="152">
        <f t="shared" si="10"/>
        <v>0</v>
      </c>
      <c r="Z128" s="152">
        <f t="shared" si="11"/>
        <v>0</v>
      </c>
      <c r="AA128" s="900">
        <f t="shared" si="12"/>
        <v>0</v>
      </c>
      <c r="AC128" s="156">
        <f t="shared" si="13"/>
        <v>0</v>
      </c>
      <c r="AD128" s="152">
        <f t="shared" si="14"/>
        <v>0</v>
      </c>
      <c r="AE128" s="152">
        <f t="shared" si="15"/>
        <v>0</v>
      </c>
      <c r="AF128" s="157">
        <f t="shared" si="16"/>
        <v>0</v>
      </c>
    </row>
    <row r="129" spans="1:32" x14ac:dyDescent="0.25">
      <c r="A129" s="1020" t="str">
        <f>IF(ISBLANK('C1'!A129),"",'C1'!A129)</f>
        <v/>
      </c>
      <c r="B129" s="975" t="str">
        <f>IF(ISBLANK('C1'!B129),"",'C1'!B129)</f>
        <v/>
      </c>
      <c r="C129" s="263" t="str">
        <f>IF(ISBLANK('C1'!R129),"",'C1'!R129)</f>
        <v/>
      </c>
      <c r="D129" s="201"/>
      <c r="E129" s="202"/>
      <c r="F129" s="202"/>
      <c r="G129" s="202"/>
      <c r="H129" s="202"/>
      <c r="I129" s="202"/>
      <c r="J129" s="204"/>
      <c r="K129" s="478"/>
      <c r="L129" s="205"/>
      <c r="M129" s="203"/>
      <c r="N129" s="203"/>
      <c r="O129" s="203"/>
      <c r="P129" s="203"/>
      <c r="Q129" s="204"/>
      <c r="R129" s="202"/>
      <c r="S129" s="202"/>
      <c r="T129" s="202"/>
      <c r="U129" s="202"/>
      <c r="V129" s="205"/>
      <c r="X129" s="156">
        <f t="shared" si="9"/>
        <v>0</v>
      </c>
      <c r="Y129" s="152">
        <f t="shared" si="10"/>
        <v>0</v>
      </c>
      <c r="Z129" s="152">
        <f t="shared" si="11"/>
        <v>0</v>
      </c>
      <c r="AA129" s="900">
        <f t="shared" si="12"/>
        <v>0</v>
      </c>
      <c r="AC129" s="156">
        <f t="shared" si="13"/>
        <v>0</v>
      </c>
      <c r="AD129" s="152">
        <f t="shared" si="14"/>
        <v>0</v>
      </c>
      <c r="AE129" s="152">
        <f t="shared" si="15"/>
        <v>0</v>
      </c>
      <c r="AF129" s="157">
        <f t="shared" si="16"/>
        <v>0</v>
      </c>
    </row>
    <row r="130" spans="1:32" x14ac:dyDescent="0.25">
      <c r="A130" s="1020" t="str">
        <f>IF(ISBLANK('C1'!A130),"",'C1'!A130)</f>
        <v/>
      </c>
      <c r="B130" s="975" t="str">
        <f>IF(ISBLANK('C1'!B130),"",'C1'!B130)</f>
        <v/>
      </c>
      <c r="C130" s="263" t="str">
        <f>IF(ISBLANK('C1'!R130),"",'C1'!R130)</f>
        <v/>
      </c>
      <c r="D130" s="201"/>
      <c r="E130" s="202"/>
      <c r="F130" s="202"/>
      <c r="G130" s="202"/>
      <c r="H130" s="202"/>
      <c r="I130" s="202"/>
      <c r="J130" s="204"/>
      <c r="K130" s="478"/>
      <c r="L130" s="205"/>
      <c r="M130" s="203"/>
      <c r="N130" s="203"/>
      <c r="O130" s="203"/>
      <c r="P130" s="203"/>
      <c r="Q130" s="204"/>
      <c r="R130" s="202"/>
      <c r="S130" s="202"/>
      <c r="T130" s="202"/>
      <c r="U130" s="202"/>
      <c r="V130" s="205"/>
      <c r="X130" s="156">
        <f t="shared" si="9"/>
        <v>0</v>
      </c>
      <c r="Y130" s="152">
        <f t="shared" si="10"/>
        <v>0</v>
      </c>
      <c r="Z130" s="152">
        <f t="shared" si="11"/>
        <v>0</v>
      </c>
      <c r="AA130" s="900">
        <f t="shared" si="12"/>
        <v>0</v>
      </c>
      <c r="AC130" s="156">
        <f t="shared" si="13"/>
        <v>0</v>
      </c>
      <c r="AD130" s="152">
        <f t="shared" si="14"/>
        <v>0</v>
      </c>
      <c r="AE130" s="152">
        <f t="shared" si="15"/>
        <v>0</v>
      </c>
      <c r="AF130" s="157">
        <f t="shared" si="16"/>
        <v>0</v>
      </c>
    </row>
    <row r="131" spans="1:32" x14ac:dyDescent="0.25">
      <c r="A131" s="1020" t="str">
        <f>IF(ISBLANK('C1'!A131),"",'C1'!A131)</f>
        <v/>
      </c>
      <c r="B131" s="975" t="str">
        <f>IF(ISBLANK('C1'!B131),"",'C1'!B131)</f>
        <v/>
      </c>
      <c r="C131" s="263" t="str">
        <f>IF(ISBLANK('C1'!R131),"",'C1'!R131)</f>
        <v/>
      </c>
      <c r="D131" s="201"/>
      <c r="E131" s="202"/>
      <c r="F131" s="202"/>
      <c r="G131" s="202"/>
      <c r="H131" s="202"/>
      <c r="I131" s="202"/>
      <c r="J131" s="204"/>
      <c r="K131" s="478"/>
      <c r="L131" s="205"/>
      <c r="M131" s="203"/>
      <c r="N131" s="203"/>
      <c r="O131" s="203"/>
      <c r="P131" s="203"/>
      <c r="Q131" s="204"/>
      <c r="R131" s="202"/>
      <c r="S131" s="202"/>
      <c r="T131" s="202"/>
      <c r="U131" s="202"/>
      <c r="V131" s="205"/>
      <c r="X131" s="156">
        <f t="shared" si="9"/>
        <v>0</v>
      </c>
      <c r="Y131" s="152">
        <f t="shared" si="10"/>
        <v>0</v>
      </c>
      <c r="Z131" s="152">
        <f t="shared" si="11"/>
        <v>0</v>
      </c>
      <c r="AA131" s="900">
        <f t="shared" si="12"/>
        <v>0</v>
      </c>
      <c r="AC131" s="156">
        <f t="shared" si="13"/>
        <v>0</v>
      </c>
      <c r="AD131" s="152">
        <f t="shared" si="14"/>
        <v>0</v>
      </c>
      <c r="AE131" s="152">
        <f t="shared" si="15"/>
        <v>0</v>
      </c>
      <c r="AF131" s="157">
        <f t="shared" si="16"/>
        <v>0</v>
      </c>
    </row>
    <row r="132" spans="1:32" x14ac:dyDescent="0.25">
      <c r="A132" s="1020" t="str">
        <f>IF(ISBLANK('C1'!A132),"",'C1'!A132)</f>
        <v/>
      </c>
      <c r="B132" s="975" t="str">
        <f>IF(ISBLANK('C1'!B132),"",'C1'!B132)</f>
        <v/>
      </c>
      <c r="C132" s="263" t="str">
        <f>IF(ISBLANK('C1'!R132),"",'C1'!R132)</f>
        <v/>
      </c>
      <c r="D132" s="201"/>
      <c r="E132" s="202"/>
      <c r="F132" s="202"/>
      <c r="G132" s="202"/>
      <c r="H132" s="202"/>
      <c r="I132" s="202"/>
      <c r="J132" s="204"/>
      <c r="K132" s="478"/>
      <c r="L132" s="205"/>
      <c r="M132" s="203"/>
      <c r="N132" s="203"/>
      <c r="O132" s="203"/>
      <c r="P132" s="203"/>
      <c r="Q132" s="204"/>
      <c r="R132" s="202"/>
      <c r="S132" s="202"/>
      <c r="T132" s="202"/>
      <c r="U132" s="202"/>
      <c r="V132" s="205"/>
      <c r="X132" s="156">
        <f t="shared" si="9"/>
        <v>0</v>
      </c>
      <c r="Y132" s="152">
        <f t="shared" si="10"/>
        <v>0</v>
      </c>
      <c r="Z132" s="152">
        <f t="shared" si="11"/>
        <v>0</v>
      </c>
      <c r="AA132" s="900">
        <f t="shared" si="12"/>
        <v>0</v>
      </c>
      <c r="AC132" s="156">
        <f t="shared" si="13"/>
        <v>0</v>
      </c>
      <c r="AD132" s="152">
        <f t="shared" si="14"/>
        <v>0</v>
      </c>
      <c r="AE132" s="152">
        <f t="shared" si="15"/>
        <v>0</v>
      </c>
      <c r="AF132" s="157">
        <f t="shared" si="16"/>
        <v>0</v>
      </c>
    </row>
    <row r="133" spans="1:32" x14ac:dyDescent="0.25">
      <c r="A133" s="1020" t="str">
        <f>IF(ISBLANK('C1'!A133),"",'C1'!A133)</f>
        <v/>
      </c>
      <c r="B133" s="975" t="str">
        <f>IF(ISBLANK('C1'!B133),"",'C1'!B133)</f>
        <v/>
      </c>
      <c r="C133" s="263" t="str">
        <f>IF(ISBLANK('C1'!R133),"",'C1'!R133)</f>
        <v/>
      </c>
      <c r="D133" s="201"/>
      <c r="E133" s="202"/>
      <c r="F133" s="202"/>
      <c r="G133" s="202"/>
      <c r="H133" s="202"/>
      <c r="I133" s="202"/>
      <c r="J133" s="204"/>
      <c r="K133" s="478"/>
      <c r="L133" s="205"/>
      <c r="M133" s="203"/>
      <c r="N133" s="203"/>
      <c r="O133" s="203"/>
      <c r="P133" s="203"/>
      <c r="Q133" s="204"/>
      <c r="R133" s="202"/>
      <c r="S133" s="202"/>
      <c r="T133" s="202"/>
      <c r="U133" s="202"/>
      <c r="V133" s="205"/>
      <c r="X133" s="156">
        <f t="shared" si="9"/>
        <v>0</v>
      </c>
      <c r="Y133" s="152">
        <f t="shared" si="10"/>
        <v>0</v>
      </c>
      <c r="Z133" s="152">
        <f t="shared" si="11"/>
        <v>0</v>
      </c>
      <c r="AA133" s="900">
        <f t="shared" si="12"/>
        <v>0</v>
      </c>
      <c r="AC133" s="156">
        <f t="shared" si="13"/>
        <v>0</v>
      </c>
      <c r="AD133" s="152">
        <f t="shared" si="14"/>
        <v>0</v>
      </c>
      <c r="AE133" s="152">
        <f t="shared" si="15"/>
        <v>0</v>
      </c>
      <c r="AF133" s="157">
        <f t="shared" si="16"/>
        <v>0</v>
      </c>
    </row>
    <row r="134" spans="1:32" x14ac:dyDescent="0.25">
      <c r="A134" s="1020" t="str">
        <f>IF(ISBLANK('C1'!A134),"",'C1'!A134)</f>
        <v/>
      </c>
      <c r="B134" s="975" t="str">
        <f>IF(ISBLANK('C1'!B134),"",'C1'!B134)</f>
        <v/>
      </c>
      <c r="C134" s="263" t="str">
        <f>IF(ISBLANK('C1'!R134),"",'C1'!R134)</f>
        <v/>
      </c>
      <c r="D134" s="201"/>
      <c r="E134" s="202"/>
      <c r="F134" s="202"/>
      <c r="G134" s="202"/>
      <c r="H134" s="202"/>
      <c r="I134" s="202"/>
      <c r="J134" s="204"/>
      <c r="K134" s="478"/>
      <c r="L134" s="205"/>
      <c r="M134" s="203"/>
      <c r="N134" s="203"/>
      <c r="O134" s="203"/>
      <c r="P134" s="203"/>
      <c r="Q134" s="204"/>
      <c r="R134" s="202"/>
      <c r="S134" s="202"/>
      <c r="T134" s="202"/>
      <c r="U134" s="202"/>
      <c r="V134" s="205"/>
      <c r="X134" s="156">
        <f t="shared" si="9"/>
        <v>0</v>
      </c>
      <c r="Y134" s="152">
        <f t="shared" si="10"/>
        <v>0</v>
      </c>
      <c r="Z134" s="152">
        <f t="shared" si="11"/>
        <v>0</v>
      </c>
      <c r="AA134" s="900">
        <f t="shared" si="12"/>
        <v>0</v>
      </c>
      <c r="AC134" s="156">
        <f t="shared" si="13"/>
        <v>0</v>
      </c>
      <c r="AD134" s="152">
        <f t="shared" si="14"/>
        <v>0</v>
      </c>
      <c r="AE134" s="152">
        <f t="shared" si="15"/>
        <v>0</v>
      </c>
      <c r="AF134" s="157">
        <f t="shared" si="16"/>
        <v>0</v>
      </c>
    </row>
    <row r="135" spans="1:32" x14ac:dyDescent="0.25">
      <c r="A135" s="1020" t="str">
        <f>IF(ISBLANK('C1'!A135),"",'C1'!A135)</f>
        <v/>
      </c>
      <c r="B135" s="975" t="str">
        <f>IF(ISBLANK('C1'!B135),"",'C1'!B135)</f>
        <v/>
      </c>
      <c r="C135" s="263" t="str">
        <f>IF(ISBLANK('C1'!R135),"",'C1'!R135)</f>
        <v/>
      </c>
      <c r="D135" s="201"/>
      <c r="E135" s="202"/>
      <c r="F135" s="202"/>
      <c r="G135" s="202"/>
      <c r="H135" s="202"/>
      <c r="I135" s="202"/>
      <c r="J135" s="204"/>
      <c r="K135" s="478"/>
      <c r="L135" s="205"/>
      <c r="M135" s="203"/>
      <c r="N135" s="203"/>
      <c r="O135" s="203"/>
      <c r="P135" s="203"/>
      <c r="Q135" s="204"/>
      <c r="R135" s="202"/>
      <c r="S135" s="202"/>
      <c r="T135" s="202"/>
      <c r="U135" s="202"/>
      <c r="V135" s="205"/>
      <c r="X135" s="156">
        <f t="shared" si="9"/>
        <v>0</v>
      </c>
      <c r="Y135" s="152">
        <f t="shared" si="10"/>
        <v>0</v>
      </c>
      <c r="Z135" s="152">
        <f t="shared" si="11"/>
        <v>0</v>
      </c>
      <c r="AA135" s="900">
        <f t="shared" si="12"/>
        <v>0</v>
      </c>
      <c r="AC135" s="156">
        <f t="shared" si="13"/>
        <v>0</v>
      </c>
      <c r="AD135" s="152">
        <f t="shared" si="14"/>
        <v>0</v>
      </c>
      <c r="AE135" s="152">
        <f t="shared" si="15"/>
        <v>0</v>
      </c>
      <c r="AF135" s="157">
        <f t="shared" si="16"/>
        <v>0</v>
      </c>
    </row>
    <row r="136" spans="1:32" x14ac:dyDescent="0.25">
      <c r="A136" s="1020" t="str">
        <f>IF(ISBLANK('C1'!A136),"",'C1'!A136)</f>
        <v/>
      </c>
      <c r="B136" s="975" t="str">
        <f>IF(ISBLANK('C1'!B136),"",'C1'!B136)</f>
        <v/>
      </c>
      <c r="C136" s="263" t="str">
        <f>IF(ISBLANK('C1'!R136),"",'C1'!R136)</f>
        <v/>
      </c>
      <c r="D136" s="201"/>
      <c r="E136" s="202"/>
      <c r="F136" s="202"/>
      <c r="G136" s="202"/>
      <c r="H136" s="202"/>
      <c r="I136" s="202"/>
      <c r="J136" s="204"/>
      <c r="K136" s="478"/>
      <c r="L136" s="205"/>
      <c r="M136" s="203"/>
      <c r="N136" s="203"/>
      <c r="O136" s="203"/>
      <c r="P136" s="203"/>
      <c r="Q136" s="204"/>
      <c r="R136" s="202"/>
      <c r="S136" s="202"/>
      <c r="T136" s="202"/>
      <c r="U136" s="202"/>
      <c r="V136" s="205"/>
      <c r="X136" s="156">
        <f t="shared" si="9"/>
        <v>0</v>
      </c>
      <c r="Y136" s="152">
        <f t="shared" si="10"/>
        <v>0</v>
      </c>
      <c r="Z136" s="152">
        <f t="shared" si="11"/>
        <v>0</v>
      </c>
      <c r="AA136" s="900">
        <f t="shared" si="12"/>
        <v>0</v>
      </c>
      <c r="AC136" s="156">
        <f t="shared" si="13"/>
        <v>0</v>
      </c>
      <c r="AD136" s="152">
        <f t="shared" si="14"/>
        <v>0</v>
      </c>
      <c r="AE136" s="152">
        <f t="shared" si="15"/>
        <v>0</v>
      </c>
      <c r="AF136" s="157">
        <f t="shared" si="16"/>
        <v>0</v>
      </c>
    </row>
    <row r="137" spans="1:32" x14ac:dyDescent="0.25">
      <c r="A137" s="1020" t="str">
        <f>IF(ISBLANK('C1'!A137),"",'C1'!A137)</f>
        <v/>
      </c>
      <c r="B137" s="975" t="str">
        <f>IF(ISBLANK('C1'!B137),"",'C1'!B137)</f>
        <v/>
      </c>
      <c r="C137" s="263" t="str">
        <f>IF(ISBLANK('C1'!R137),"",'C1'!R137)</f>
        <v/>
      </c>
      <c r="D137" s="201"/>
      <c r="E137" s="202"/>
      <c r="F137" s="202"/>
      <c r="G137" s="202"/>
      <c r="H137" s="202"/>
      <c r="I137" s="202"/>
      <c r="J137" s="204"/>
      <c r="K137" s="478"/>
      <c r="L137" s="205"/>
      <c r="M137" s="203"/>
      <c r="N137" s="203"/>
      <c r="O137" s="203"/>
      <c r="P137" s="203"/>
      <c r="Q137" s="204"/>
      <c r="R137" s="202"/>
      <c r="S137" s="202"/>
      <c r="T137" s="202"/>
      <c r="U137" s="202"/>
      <c r="V137" s="205"/>
      <c r="X137" s="156">
        <f t="shared" si="9"/>
        <v>0</v>
      </c>
      <c r="Y137" s="152">
        <f t="shared" si="10"/>
        <v>0</v>
      </c>
      <c r="Z137" s="152">
        <f t="shared" si="11"/>
        <v>0</v>
      </c>
      <c r="AA137" s="900">
        <f t="shared" si="12"/>
        <v>0</v>
      </c>
      <c r="AC137" s="156">
        <f t="shared" si="13"/>
        <v>0</v>
      </c>
      <c r="AD137" s="152">
        <f t="shared" si="14"/>
        <v>0</v>
      </c>
      <c r="AE137" s="152">
        <f t="shared" si="15"/>
        <v>0</v>
      </c>
      <c r="AF137" s="157">
        <f t="shared" si="16"/>
        <v>0</v>
      </c>
    </row>
    <row r="138" spans="1:32" x14ac:dyDescent="0.25">
      <c r="A138" s="1020" t="str">
        <f>IF(ISBLANK('C1'!A138),"",'C1'!A138)</f>
        <v/>
      </c>
      <c r="B138" s="975" t="str">
        <f>IF(ISBLANK('C1'!B138),"",'C1'!B138)</f>
        <v/>
      </c>
      <c r="C138" s="263" t="str">
        <f>IF(ISBLANK('C1'!R138),"",'C1'!R138)</f>
        <v/>
      </c>
      <c r="D138" s="201"/>
      <c r="E138" s="202"/>
      <c r="F138" s="202"/>
      <c r="G138" s="202"/>
      <c r="H138" s="202"/>
      <c r="I138" s="202"/>
      <c r="J138" s="204"/>
      <c r="K138" s="478"/>
      <c r="L138" s="205"/>
      <c r="M138" s="203"/>
      <c r="N138" s="203"/>
      <c r="O138" s="203"/>
      <c r="P138" s="203"/>
      <c r="Q138" s="204"/>
      <c r="R138" s="202"/>
      <c r="S138" s="202"/>
      <c r="T138" s="202"/>
      <c r="U138" s="202"/>
      <c r="V138" s="205"/>
      <c r="X138" s="156">
        <f t="shared" si="9"/>
        <v>0</v>
      </c>
      <c r="Y138" s="152">
        <f t="shared" si="10"/>
        <v>0</v>
      </c>
      <c r="Z138" s="152">
        <f t="shared" si="11"/>
        <v>0</v>
      </c>
      <c r="AA138" s="900">
        <f t="shared" si="12"/>
        <v>0</v>
      </c>
      <c r="AC138" s="156">
        <f t="shared" si="13"/>
        <v>0</v>
      </c>
      <c r="AD138" s="152">
        <f t="shared" si="14"/>
        <v>0</v>
      </c>
      <c r="AE138" s="152">
        <f t="shared" si="15"/>
        <v>0</v>
      </c>
      <c r="AF138" s="157">
        <f t="shared" si="16"/>
        <v>0</v>
      </c>
    </row>
    <row r="139" spans="1:32" x14ac:dyDescent="0.25">
      <c r="A139" s="1020" t="str">
        <f>IF(ISBLANK('C1'!A139),"",'C1'!A139)</f>
        <v/>
      </c>
      <c r="B139" s="975" t="str">
        <f>IF(ISBLANK('C1'!B139),"",'C1'!B139)</f>
        <v/>
      </c>
      <c r="C139" s="263" t="str">
        <f>IF(ISBLANK('C1'!R139),"",'C1'!R139)</f>
        <v/>
      </c>
      <c r="D139" s="201"/>
      <c r="E139" s="202"/>
      <c r="F139" s="202"/>
      <c r="G139" s="202"/>
      <c r="H139" s="202"/>
      <c r="I139" s="202"/>
      <c r="J139" s="204"/>
      <c r="K139" s="478"/>
      <c r="L139" s="205"/>
      <c r="M139" s="203"/>
      <c r="N139" s="203"/>
      <c r="O139" s="203"/>
      <c r="P139" s="203"/>
      <c r="Q139" s="204"/>
      <c r="R139" s="202"/>
      <c r="S139" s="202"/>
      <c r="T139" s="202"/>
      <c r="U139" s="202"/>
      <c r="V139" s="205"/>
      <c r="X139" s="156">
        <f t="shared" si="9"/>
        <v>0</v>
      </c>
      <c r="Y139" s="152">
        <f t="shared" si="10"/>
        <v>0</v>
      </c>
      <c r="Z139" s="152">
        <f t="shared" si="11"/>
        <v>0</v>
      </c>
      <c r="AA139" s="900">
        <f t="shared" si="12"/>
        <v>0</v>
      </c>
      <c r="AC139" s="156">
        <f t="shared" si="13"/>
        <v>0</v>
      </c>
      <c r="AD139" s="152">
        <f t="shared" si="14"/>
        <v>0</v>
      </c>
      <c r="AE139" s="152">
        <f t="shared" si="15"/>
        <v>0</v>
      </c>
      <c r="AF139" s="157">
        <f t="shared" si="16"/>
        <v>0</v>
      </c>
    </row>
    <row r="140" spans="1:32" x14ac:dyDescent="0.25">
      <c r="A140" s="1020" t="str">
        <f>IF(ISBLANK('C1'!A140),"",'C1'!A140)</f>
        <v/>
      </c>
      <c r="B140" s="975" t="str">
        <f>IF(ISBLANK('C1'!B140),"",'C1'!B140)</f>
        <v/>
      </c>
      <c r="C140" s="263" t="str">
        <f>IF(ISBLANK('C1'!R140),"",'C1'!R140)</f>
        <v/>
      </c>
      <c r="D140" s="201"/>
      <c r="E140" s="202"/>
      <c r="F140" s="202"/>
      <c r="G140" s="202"/>
      <c r="H140" s="202"/>
      <c r="I140" s="202"/>
      <c r="J140" s="204"/>
      <c r="K140" s="478"/>
      <c r="L140" s="205"/>
      <c r="M140" s="203"/>
      <c r="N140" s="203"/>
      <c r="O140" s="203"/>
      <c r="P140" s="203"/>
      <c r="Q140" s="204"/>
      <c r="R140" s="202"/>
      <c r="S140" s="202"/>
      <c r="T140" s="202"/>
      <c r="U140" s="202"/>
      <c r="V140" s="205"/>
      <c r="X140" s="156">
        <f t="shared" si="9"/>
        <v>0</v>
      </c>
      <c r="Y140" s="152">
        <f t="shared" si="10"/>
        <v>0</v>
      </c>
      <c r="Z140" s="152">
        <f t="shared" si="11"/>
        <v>0</v>
      </c>
      <c r="AA140" s="900">
        <f t="shared" si="12"/>
        <v>0</v>
      </c>
      <c r="AC140" s="156">
        <f t="shared" si="13"/>
        <v>0</v>
      </c>
      <c r="AD140" s="152">
        <f t="shared" si="14"/>
        <v>0</v>
      </c>
      <c r="AE140" s="152">
        <f t="shared" si="15"/>
        <v>0</v>
      </c>
      <c r="AF140" s="157">
        <f t="shared" si="16"/>
        <v>0</v>
      </c>
    </row>
    <row r="141" spans="1:32" x14ac:dyDescent="0.25">
      <c r="A141" s="1020" t="str">
        <f>IF(ISBLANK('C1'!A141),"",'C1'!A141)</f>
        <v/>
      </c>
      <c r="B141" s="975" t="str">
        <f>IF(ISBLANK('C1'!B141),"",'C1'!B141)</f>
        <v/>
      </c>
      <c r="C141" s="263" t="str">
        <f>IF(ISBLANK('C1'!R141),"",'C1'!R141)</f>
        <v/>
      </c>
      <c r="D141" s="201"/>
      <c r="E141" s="202"/>
      <c r="F141" s="202"/>
      <c r="G141" s="202"/>
      <c r="H141" s="202"/>
      <c r="I141" s="202"/>
      <c r="J141" s="204"/>
      <c r="K141" s="478"/>
      <c r="L141" s="205"/>
      <c r="M141" s="203"/>
      <c r="N141" s="203"/>
      <c r="O141" s="203"/>
      <c r="P141" s="203"/>
      <c r="Q141" s="204"/>
      <c r="R141" s="202"/>
      <c r="S141" s="202"/>
      <c r="T141" s="202"/>
      <c r="U141" s="202"/>
      <c r="V141" s="205"/>
      <c r="X141" s="156">
        <f t="shared" si="9"/>
        <v>0</v>
      </c>
      <c r="Y141" s="152">
        <f t="shared" si="10"/>
        <v>0</v>
      </c>
      <c r="Z141" s="152">
        <f t="shared" si="11"/>
        <v>0</v>
      </c>
      <c r="AA141" s="900">
        <f t="shared" si="12"/>
        <v>0</v>
      </c>
      <c r="AC141" s="156">
        <f t="shared" si="13"/>
        <v>0</v>
      </c>
      <c r="AD141" s="152">
        <f t="shared" si="14"/>
        <v>0</v>
      </c>
      <c r="AE141" s="152">
        <f t="shared" si="15"/>
        <v>0</v>
      </c>
      <c r="AF141" s="157">
        <f t="shared" si="16"/>
        <v>0</v>
      </c>
    </row>
    <row r="142" spans="1:32" x14ac:dyDescent="0.25">
      <c r="A142" s="1020" t="str">
        <f>IF(ISBLANK('C1'!A142),"",'C1'!A142)</f>
        <v/>
      </c>
      <c r="B142" s="975" t="str">
        <f>IF(ISBLANK('C1'!B142),"",'C1'!B142)</f>
        <v/>
      </c>
      <c r="C142" s="263" t="str">
        <f>IF(ISBLANK('C1'!R142),"",'C1'!R142)</f>
        <v/>
      </c>
      <c r="D142" s="201"/>
      <c r="E142" s="202"/>
      <c r="F142" s="202"/>
      <c r="G142" s="202"/>
      <c r="H142" s="202"/>
      <c r="I142" s="202"/>
      <c r="J142" s="204"/>
      <c r="K142" s="478"/>
      <c r="L142" s="205"/>
      <c r="M142" s="203"/>
      <c r="N142" s="203"/>
      <c r="O142" s="203"/>
      <c r="P142" s="203"/>
      <c r="Q142" s="204"/>
      <c r="R142" s="202"/>
      <c r="S142" s="202"/>
      <c r="T142" s="202"/>
      <c r="U142" s="202"/>
      <c r="V142" s="205"/>
      <c r="X142" s="156">
        <f t="shared" si="9"/>
        <v>0</v>
      </c>
      <c r="Y142" s="152">
        <f t="shared" si="10"/>
        <v>0</v>
      </c>
      <c r="Z142" s="152">
        <f t="shared" si="11"/>
        <v>0</v>
      </c>
      <c r="AA142" s="900">
        <f t="shared" si="12"/>
        <v>0</v>
      </c>
      <c r="AC142" s="156">
        <f t="shared" si="13"/>
        <v>0</v>
      </c>
      <c r="AD142" s="152">
        <f t="shared" si="14"/>
        <v>0</v>
      </c>
      <c r="AE142" s="152">
        <f t="shared" si="15"/>
        <v>0</v>
      </c>
      <c r="AF142" s="157">
        <f t="shared" si="16"/>
        <v>0</v>
      </c>
    </row>
    <row r="143" spans="1:32" x14ac:dyDescent="0.25">
      <c r="A143" s="1020" t="str">
        <f>IF(ISBLANK('C1'!A143),"",'C1'!A143)</f>
        <v/>
      </c>
      <c r="B143" s="975" t="str">
        <f>IF(ISBLANK('C1'!B143),"",'C1'!B143)</f>
        <v/>
      </c>
      <c r="C143" s="263" t="str">
        <f>IF(ISBLANK('C1'!R143),"",'C1'!R143)</f>
        <v/>
      </c>
      <c r="D143" s="201"/>
      <c r="E143" s="202"/>
      <c r="F143" s="202"/>
      <c r="G143" s="202"/>
      <c r="H143" s="202"/>
      <c r="I143" s="202"/>
      <c r="J143" s="204"/>
      <c r="K143" s="478"/>
      <c r="L143" s="205"/>
      <c r="M143" s="203"/>
      <c r="N143" s="203"/>
      <c r="O143" s="203"/>
      <c r="P143" s="203"/>
      <c r="Q143" s="204"/>
      <c r="R143" s="202"/>
      <c r="S143" s="202"/>
      <c r="T143" s="202"/>
      <c r="U143" s="202"/>
      <c r="V143" s="205"/>
      <c r="X143" s="156">
        <f t="shared" si="9"/>
        <v>0</v>
      </c>
      <c r="Y143" s="152">
        <f t="shared" si="10"/>
        <v>0</v>
      </c>
      <c r="Z143" s="152">
        <f t="shared" si="11"/>
        <v>0</v>
      </c>
      <c r="AA143" s="900">
        <f t="shared" si="12"/>
        <v>0</v>
      </c>
      <c r="AC143" s="156">
        <f t="shared" si="13"/>
        <v>0</v>
      </c>
      <c r="AD143" s="152">
        <f t="shared" si="14"/>
        <v>0</v>
      </c>
      <c r="AE143" s="152">
        <f t="shared" si="15"/>
        <v>0</v>
      </c>
      <c r="AF143" s="157">
        <f t="shared" si="16"/>
        <v>0</v>
      </c>
    </row>
    <row r="144" spans="1:32" x14ac:dyDescent="0.25">
      <c r="A144" s="1020" t="str">
        <f>IF(ISBLANK('C1'!A144),"",'C1'!A144)</f>
        <v/>
      </c>
      <c r="B144" s="975" t="str">
        <f>IF(ISBLANK('C1'!B144),"",'C1'!B144)</f>
        <v/>
      </c>
      <c r="C144" s="263" t="str">
        <f>IF(ISBLANK('C1'!R144),"",'C1'!R144)</f>
        <v/>
      </c>
      <c r="D144" s="201"/>
      <c r="E144" s="202"/>
      <c r="F144" s="202"/>
      <c r="G144" s="202"/>
      <c r="H144" s="202"/>
      <c r="I144" s="202"/>
      <c r="J144" s="204"/>
      <c r="K144" s="478"/>
      <c r="L144" s="205"/>
      <c r="M144" s="203"/>
      <c r="N144" s="203"/>
      <c r="O144" s="203"/>
      <c r="P144" s="203"/>
      <c r="Q144" s="204"/>
      <c r="R144" s="202"/>
      <c r="S144" s="202"/>
      <c r="T144" s="202"/>
      <c r="U144" s="202"/>
      <c r="V144" s="205"/>
      <c r="X144" s="156">
        <f t="shared" si="9"/>
        <v>0</v>
      </c>
      <c r="Y144" s="152">
        <f t="shared" si="10"/>
        <v>0</v>
      </c>
      <c r="Z144" s="152">
        <f t="shared" si="11"/>
        <v>0</v>
      </c>
      <c r="AA144" s="900">
        <f t="shared" si="12"/>
        <v>0</v>
      </c>
      <c r="AC144" s="156">
        <f t="shared" si="13"/>
        <v>0</v>
      </c>
      <c r="AD144" s="152">
        <f t="shared" si="14"/>
        <v>0</v>
      </c>
      <c r="AE144" s="152">
        <f t="shared" si="15"/>
        <v>0</v>
      </c>
      <c r="AF144" s="157">
        <f t="shared" si="16"/>
        <v>0</v>
      </c>
    </row>
    <row r="145" spans="1:32" x14ac:dyDescent="0.25">
      <c r="A145" s="1020" t="str">
        <f>IF(ISBLANK('C1'!A145),"",'C1'!A145)</f>
        <v/>
      </c>
      <c r="B145" s="975" t="str">
        <f>IF(ISBLANK('C1'!B145),"",'C1'!B145)</f>
        <v/>
      </c>
      <c r="C145" s="263" t="str">
        <f>IF(ISBLANK('C1'!R145),"",'C1'!R145)</f>
        <v/>
      </c>
      <c r="D145" s="201"/>
      <c r="E145" s="202"/>
      <c r="F145" s="202"/>
      <c r="G145" s="202"/>
      <c r="H145" s="202"/>
      <c r="I145" s="202"/>
      <c r="J145" s="204"/>
      <c r="K145" s="478"/>
      <c r="L145" s="205"/>
      <c r="M145" s="203"/>
      <c r="N145" s="203"/>
      <c r="O145" s="203"/>
      <c r="P145" s="203"/>
      <c r="Q145" s="204"/>
      <c r="R145" s="202"/>
      <c r="S145" s="202"/>
      <c r="T145" s="202"/>
      <c r="U145" s="202"/>
      <c r="V145" s="205"/>
      <c r="X145" s="156">
        <f t="shared" si="9"/>
        <v>0</v>
      </c>
      <c r="Y145" s="152">
        <f t="shared" si="10"/>
        <v>0</v>
      </c>
      <c r="Z145" s="152">
        <f t="shared" si="11"/>
        <v>0</v>
      </c>
      <c r="AA145" s="900">
        <f t="shared" si="12"/>
        <v>0</v>
      </c>
      <c r="AC145" s="156">
        <f t="shared" si="13"/>
        <v>0</v>
      </c>
      <c r="AD145" s="152">
        <f t="shared" si="14"/>
        <v>0</v>
      </c>
      <c r="AE145" s="152">
        <f t="shared" si="15"/>
        <v>0</v>
      </c>
      <c r="AF145" s="157">
        <f t="shared" si="16"/>
        <v>0</v>
      </c>
    </row>
    <row r="146" spans="1:32" x14ac:dyDescent="0.25">
      <c r="A146" s="1020" t="str">
        <f>IF(ISBLANK('C1'!A146),"",'C1'!A146)</f>
        <v/>
      </c>
      <c r="B146" s="975" t="str">
        <f>IF(ISBLANK('C1'!B146),"",'C1'!B146)</f>
        <v/>
      </c>
      <c r="C146" s="263" t="str">
        <f>IF(ISBLANK('C1'!R146),"",'C1'!R146)</f>
        <v/>
      </c>
      <c r="D146" s="201"/>
      <c r="E146" s="202"/>
      <c r="F146" s="202"/>
      <c r="G146" s="202"/>
      <c r="H146" s="202"/>
      <c r="I146" s="202"/>
      <c r="J146" s="204"/>
      <c r="K146" s="478"/>
      <c r="L146" s="205"/>
      <c r="M146" s="203"/>
      <c r="N146" s="203"/>
      <c r="O146" s="203"/>
      <c r="P146" s="203"/>
      <c r="Q146" s="204"/>
      <c r="R146" s="202"/>
      <c r="S146" s="202"/>
      <c r="T146" s="202"/>
      <c r="U146" s="202"/>
      <c r="V146" s="205"/>
      <c r="X146" s="156">
        <f t="shared" ref="X146:X196" si="17">SUM(D146:I146)</f>
        <v>0</v>
      </c>
      <c r="Y146" s="152">
        <f t="shared" ref="Y146:Y196" si="18">SUM(J146:L146)</f>
        <v>0</v>
      </c>
      <c r="Z146" s="152">
        <f t="shared" ref="Z146:Z196" si="19">SUM(M146:P146)</f>
        <v>0</v>
      </c>
      <c r="AA146" s="900">
        <f t="shared" ref="AA146:AA196" si="20">SUM(Q146:V146)</f>
        <v>0</v>
      </c>
      <c r="AC146" s="156">
        <f t="shared" ref="AC146:AC196" si="21">IF(C146="",X146,C146-X146)</f>
        <v>0</v>
      </c>
      <c r="AD146" s="152">
        <f t="shared" ref="AD146:AD196" si="22">IF(C146="",Y146,C146-Y146)</f>
        <v>0</v>
      </c>
      <c r="AE146" s="152">
        <f t="shared" ref="AE146:AE196" si="23">IF(C146="",Z146,C146-Z146)</f>
        <v>0</v>
      </c>
      <c r="AF146" s="157">
        <f t="shared" ref="AF146:AF196" si="24">IF(C146="",AA146,C146-AA146)</f>
        <v>0</v>
      </c>
    </row>
    <row r="147" spans="1:32" x14ac:dyDescent="0.25">
      <c r="A147" s="1020" t="str">
        <f>IF(ISBLANK('C1'!A147),"",'C1'!A147)</f>
        <v/>
      </c>
      <c r="B147" s="975" t="str">
        <f>IF(ISBLANK('C1'!B147),"",'C1'!B147)</f>
        <v/>
      </c>
      <c r="C147" s="263" t="str">
        <f>IF(ISBLANK('C1'!R147),"",'C1'!R147)</f>
        <v/>
      </c>
      <c r="D147" s="201"/>
      <c r="E147" s="202"/>
      <c r="F147" s="202"/>
      <c r="G147" s="202"/>
      <c r="H147" s="202"/>
      <c r="I147" s="202"/>
      <c r="J147" s="204"/>
      <c r="K147" s="478"/>
      <c r="L147" s="205"/>
      <c r="M147" s="203"/>
      <c r="N147" s="203"/>
      <c r="O147" s="203"/>
      <c r="P147" s="203"/>
      <c r="Q147" s="204"/>
      <c r="R147" s="202"/>
      <c r="S147" s="202"/>
      <c r="T147" s="202"/>
      <c r="U147" s="202"/>
      <c r="V147" s="205"/>
      <c r="X147" s="156">
        <f t="shared" si="17"/>
        <v>0</v>
      </c>
      <c r="Y147" s="152">
        <f t="shared" si="18"/>
        <v>0</v>
      </c>
      <c r="Z147" s="152">
        <f t="shared" si="19"/>
        <v>0</v>
      </c>
      <c r="AA147" s="900">
        <f t="shared" si="20"/>
        <v>0</v>
      </c>
      <c r="AC147" s="156">
        <f t="shared" si="21"/>
        <v>0</v>
      </c>
      <c r="AD147" s="152">
        <f t="shared" si="22"/>
        <v>0</v>
      </c>
      <c r="AE147" s="152">
        <f t="shared" si="23"/>
        <v>0</v>
      </c>
      <c r="AF147" s="157">
        <f t="shared" si="24"/>
        <v>0</v>
      </c>
    </row>
    <row r="148" spans="1:32" x14ac:dyDescent="0.25">
      <c r="A148" s="1020" t="str">
        <f>IF(ISBLANK('C1'!A148),"",'C1'!A148)</f>
        <v/>
      </c>
      <c r="B148" s="975" t="str">
        <f>IF(ISBLANK('C1'!B148),"",'C1'!B148)</f>
        <v/>
      </c>
      <c r="C148" s="263" t="str">
        <f>IF(ISBLANK('C1'!R148),"",'C1'!R148)</f>
        <v/>
      </c>
      <c r="D148" s="201"/>
      <c r="E148" s="202"/>
      <c r="F148" s="202"/>
      <c r="G148" s="202"/>
      <c r="H148" s="202"/>
      <c r="I148" s="202"/>
      <c r="J148" s="204"/>
      <c r="K148" s="478"/>
      <c r="L148" s="205"/>
      <c r="M148" s="203"/>
      <c r="N148" s="203"/>
      <c r="O148" s="203"/>
      <c r="P148" s="203"/>
      <c r="Q148" s="204"/>
      <c r="R148" s="202"/>
      <c r="S148" s="202"/>
      <c r="T148" s="202"/>
      <c r="U148" s="202"/>
      <c r="V148" s="205"/>
      <c r="X148" s="156">
        <f t="shared" si="17"/>
        <v>0</v>
      </c>
      <c r="Y148" s="152">
        <f t="shared" si="18"/>
        <v>0</v>
      </c>
      <c r="Z148" s="152">
        <f t="shared" si="19"/>
        <v>0</v>
      </c>
      <c r="AA148" s="900">
        <f t="shared" si="20"/>
        <v>0</v>
      </c>
      <c r="AC148" s="156">
        <f t="shared" si="21"/>
        <v>0</v>
      </c>
      <c r="AD148" s="152">
        <f t="shared" si="22"/>
        <v>0</v>
      </c>
      <c r="AE148" s="152">
        <f t="shared" si="23"/>
        <v>0</v>
      </c>
      <c r="AF148" s="157">
        <f t="shared" si="24"/>
        <v>0</v>
      </c>
    </row>
    <row r="149" spans="1:32" x14ac:dyDescent="0.25">
      <c r="A149" s="1020" t="str">
        <f>IF(ISBLANK('C1'!A149),"",'C1'!A149)</f>
        <v/>
      </c>
      <c r="B149" s="975" t="str">
        <f>IF(ISBLANK('C1'!B149),"",'C1'!B149)</f>
        <v/>
      </c>
      <c r="C149" s="263" t="str">
        <f>IF(ISBLANK('C1'!R149),"",'C1'!R149)</f>
        <v/>
      </c>
      <c r="D149" s="201"/>
      <c r="E149" s="202"/>
      <c r="F149" s="202"/>
      <c r="G149" s="202"/>
      <c r="H149" s="202"/>
      <c r="I149" s="202"/>
      <c r="J149" s="204"/>
      <c r="K149" s="478"/>
      <c r="L149" s="205"/>
      <c r="M149" s="203"/>
      <c r="N149" s="203"/>
      <c r="O149" s="203"/>
      <c r="P149" s="203"/>
      <c r="Q149" s="204"/>
      <c r="R149" s="202"/>
      <c r="S149" s="202"/>
      <c r="T149" s="202"/>
      <c r="U149" s="202"/>
      <c r="V149" s="205"/>
      <c r="X149" s="156">
        <f t="shared" si="17"/>
        <v>0</v>
      </c>
      <c r="Y149" s="152">
        <f t="shared" si="18"/>
        <v>0</v>
      </c>
      <c r="Z149" s="152">
        <f t="shared" si="19"/>
        <v>0</v>
      </c>
      <c r="AA149" s="900">
        <f t="shared" si="20"/>
        <v>0</v>
      </c>
      <c r="AC149" s="156">
        <f t="shared" si="21"/>
        <v>0</v>
      </c>
      <c r="AD149" s="152">
        <f t="shared" si="22"/>
        <v>0</v>
      </c>
      <c r="AE149" s="152">
        <f t="shared" si="23"/>
        <v>0</v>
      </c>
      <c r="AF149" s="157">
        <f t="shared" si="24"/>
        <v>0</v>
      </c>
    </row>
    <row r="150" spans="1:32" x14ac:dyDescent="0.25">
      <c r="A150" s="1020" t="str">
        <f>IF(ISBLANK('C1'!A150),"",'C1'!A150)</f>
        <v/>
      </c>
      <c r="B150" s="975" t="str">
        <f>IF(ISBLANK('C1'!B150),"",'C1'!B150)</f>
        <v/>
      </c>
      <c r="C150" s="263" t="str">
        <f>IF(ISBLANK('C1'!R150),"",'C1'!R150)</f>
        <v/>
      </c>
      <c r="D150" s="201"/>
      <c r="E150" s="202"/>
      <c r="F150" s="202"/>
      <c r="G150" s="202"/>
      <c r="H150" s="202"/>
      <c r="I150" s="202"/>
      <c r="J150" s="204"/>
      <c r="K150" s="478"/>
      <c r="L150" s="205"/>
      <c r="M150" s="203"/>
      <c r="N150" s="203"/>
      <c r="O150" s="203"/>
      <c r="P150" s="203"/>
      <c r="Q150" s="204"/>
      <c r="R150" s="202"/>
      <c r="S150" s="202"/>
      <c r="T150" s="202"/>
      <c r="U150" s="202"/>
      <c r="V150" s="205"/>
      <c r="X150" s="156">
        <f t="shared" si="17"/>
        <v>0</v>
      </c>
      <c r="Y150" s="152">
        <f t="shared" si="18"/>
        <v>0</v>
      </c>
      <c r="Z150" s="152">
        <f t="shared" si="19"/>
        <v>0</v>
      </c>
      <c r="AA150" s="900">
        <f t="shared" si="20"/>
        <v>0</v>
      </c>
      <c r="AC150" s="156">
        <f t="shared" si="21"/>
        <v>0</v>
      </c>
      <c r="AD150" s="152">
        <f t="shared" si="22"/>
        <v>0</v>
      </c>
      <c r="AE150" s="152">
        <f t="shared" si="23"/>
        <v>0</v>
      </c>
      <c r="AF150" s="157">
        <f t="shared" si="24"/>
        <v>0</v>
      </c>
    </row>
    <row r="151" spans="1:32" x14ac:dyDescent="0.25">
      <c r="A151" s="1020" t="str">
        <f>IF(ISBLANK('C1'!A151),"",'C1'!A151)</f>
        <v/>
      </c>
      <c r="B151" s="975" t="str">
        <f>IF(ISBLANK('C1'!B151),"",'C1'!B151)</f>
        <v/>
      </c>
      <c r="C151" s="263" t="str">
        <f>IF(ISBLANK('C1'!R151),"",'C1'!R151)</f>
        <v/>
      </c>
      <c r="D151" s="201"/>
      <c r="E151" s="202"/>
      <c r="F151" s="202"/>
      <c r="G151" s="202"/>
      <c r="H151" s="202"/>
      <c r="I151" s="202"/>
      <c r="J151" s="204"/>
      <c r="K151" s="478"/>
      <c r="L151" s="205"/>
      <c r="M151" s="203"/>
      <c r="N151" s="203"/>
      <c r="O151" s="203"/>
      <c r="P151" s="203"/>
      <c r="Q151" s="204"/>
      <c r="R151" s="202"/>
      <c r="S151" s="202"/>
      <c r="T151" s="202"/>
      <c r="U151" s="202"/>
      <c r="V151" s="205"/>
      <c r="X151" s="156">
        <f t="shared" si="17"/>
        <v>0</v>
      </c>
      <c r="Y151" s="152">
        <f t="shared" si="18"/>
        <v>0</v>
      </c>
      <c r="Z151" s="152">
        <f t="shared" si="19"/>
        <v>0</v>
      </c>
      <c r="AA151" s="900">
        <f t="shared" si="20"/>
        <v>0</v>
      </c>
      <c r="AC151" s="156">
        <f t="shared" si="21"/>
        <v>0</v>
      </c>
      <c r="AD151" s="152">
        <f t="shared" si="22"/>
        <v>0</v>
      </c>
      <c r="AE151" s="152">
        <f t="shared" si="23"/>
        <v>0</v>
      </c>
      <c r="AF151" s="157">
        <f t="shared" si="24"/>
        <v>0</v>
      </c>
    </row>
    <row r="152" spans="1:32" x14ac:dyDescent="0.25">
      <c r="A152" s="1020" t="str">
        <f>IF(ISBLANK('C1'!A152),"",'C1'!A152)</f>
        <v/>
      </c>
      <c r="B152" s="975" t="str">
        <f>IF(ISBLANK('C1'!B152),"",'C1'!B152)</f>
        <v/>
      </c>
      <c r="C152" s="263" t="str">
        <f>IF(ISBLANK('C1'!R152),"",'C1'!R152)</f>
        <v/>
      </c>
      <c r="D152" s="201"/>
      <c r="E152" s="202"/>
      <c r="F152" s="202"/>
      <c r="G152" s="202"/>
      <c r="H152" s="202"/>
      <c r="I152" s="202"/>
      <c r="J152" s="204"/>
      <c r="K152" s="478"/>
      <c r="L152" s="205"/>
      <c r="M152" s="203"/>
      <c r="N152" s="203"/>
      <c r="O152" s="203"/>
      <c r="P152" s="203"/>
      <c r="Q152" s="204"/>
      <c r="R152" s="202"/>
      <c r="S152" s="202"/>
      <c r="T152" s="202"/>
      <c r="U152" s="202"/>
      <c r="V152" s="205"/>
      <c r="X152" s="156">
        <f t="shared" si="17"/>
        <v>0</v>
      </c>
      <c r="Y152" s="152">
        <f t="shared" si="18"/>
        <v>0</v>
      </c>
      <c r="Z152" s="152">
        <f t="shared" si="19"/>
        <v>0</v>
      </c>
      <c r="AA152" s="900">
        <f t="shared" si="20"/>
        <v>0</v>
      </c>
      <c r="AC152" s="156">
        <f t="shared" si="21"/>
        <v>0</v>
      </c>
      <c r="AD152" s="152">
        <f t="shared" si="22"/>
        <v>0</v>
      </c>
      <c r="AE152" s="152">
        <f t="shared" si="23"/>
        <v>0</v>
      </c>
      <c r="AF152" s="157">
        <f t="shared" si="24"/>
        <v>0</v>
      </c>
    </row>
    <row r="153" spans="1:32" x14ac:dyDescent="0.25">
      <c r="A153" s="1020" t="str">
        <f>IF(ISBLANK('C1'!A153),"",'C1'!A153)</f>
        <v/>
      </c>
      <c r="B153" s="975" t="str">
        <f>IF(ISBLANK('C1'!B153),"",'C1'!B153)</f>
        <v/>
      </c>
      <c r="C153" s="263" t="str">
        <f>IF(ISBLANK('C1'!R153),"",'C1'!R153)</f>
        <v/>
      </c>
      <c r="D153" s="201"/>
      <c r="E153" s="202"/>
      <c r="F153" s="202"/>
      <c r="G153" s="202"/>
      <c r="H153" s="202"/>
      <c r="I153" s="202"/>
      <c r="J153" s="204"/>
      <c r="K153" s="478"/>
      <c r="L153" s="205"/>
      <c r="M153" s="203"/>
      <c r="N153" s="203"/>
      <c r="O153" s="203"/>
      <c r="P153" s="203"/>
      <c r="Q153" s="204"/>
      <c r="R153" s="202"/>
      <c r="S153" s="202"/>
      <c r="T153" s="202"/>
      <c r="U153" s="202"/>
      <c r="V153" s="205"/>
      <c r="X153" s="156">
        <f t="shared" si="17"/>
        <v>0</v>
      </c>
      <c r="Y153" s="152">
        <f t="shared" si="18"/>
        <v>0</v>
      </c>
      <c r="Z153" s="152">
        <f t="shared" si="19"/>
        <v>0</v>
      </c>
      <c r="AA153" s="900">
        <f t="shared" si="20"/>
        <v>0</v>
      </c>
      <c r="AC153" s="156">
        <f t="shared" si="21"/>
        <v>0</v>
      </c>
      <c r="AD153" s="152">
        <f t="shared" si="22"/>
        <v>0</v>
      </c>
      <c r="AE153" s="152">
        <f t="shared" si="23"/>
        <v>0</v>
      </c>
      <c r="AF153" s="157">
        <f t="shared" si="24"/>
        <v>0</v>
      </c>
    </row>
    <row r="154" spans="1:32" x14ac:dyDescent="0.25">
      <c r="A154" s="1020" t="str">
        <f>IF(ISBLANK('C1'!A154),"",'C1'!A154)</f>
        <v/>
      </c>
      <c r="B154" s="975" t="str">
        <f>IF(ISBLANK('C1'!B154),"",'C1'!B154)</f>
        <v/>
      </c>
      <c r="C154" s="263" t="str">
        <f>IF(ISBLANK('C1'!R154),"",'C1'!R154)</f>
        <v/>
      </c>
      <c r="D154" s="201"/>
      <c r="E154" s="202"/>
      <c r="F154" s="202"/>
      <c r="G154" s="202"/>
      <c r="H154" s="202"/>
      <c r="I154" s="202"/>
      <c r="J154" s="204"/>
      <c r="K154" s="478"/>
      <c r="L154" s="205"/>
      <c r="M154" s="203"/>
      <c r="N154" s="203"/>
      <c r="O154" s="203"/>
      <c r="P154" s="203"/>
      <c r="Q154" s="204"/>
      <c r="R154" s="202"/>
      <c r="S154" s="202"/>
      <c r="T154" s="202"/>
      <c r="U154" s="202"/>
      <c r="V154" s="205"/>
      <c r="X154" s="156">
        <f t="shared" si="17"/>
        <v>0</v>
      </c>
      <c r="Y154" s="152">
        <f t="shared" si="18"/>
        <v>0</v>
      </c>
      <c r="Z154" s="152">
        <f t="shared" si="19"/>
        <v>0</v>
      </c>
      <c r="AA154" s="900">
        <f t="shared" si="20"/>
        <v>0</v>
      </c>
      <c r="AC154" s="156">
        <f t="shared" si="21"/>
        <v>0</v>
      </c>
      <c r="AD154" s="152">
        <f t="shared" si="22"/>
        <v>0</v>
      </c>
      <c r="AE154" s="152">
        <f t="shared" si="23"/>
        <v>0</v>
      </c>
      <c r="AF154" s="157">
        <f t="shared" si="24"/>
        <v>0</v>
      </c>
    </row>
    <row r="155" spans="1:32" x14ac:dyDescent="0.25">
      <c r="A155" s="1020" t="str">
        <f>IF(ISBLANK('C1'!A155),"",'C1'!A155)</f>
        <v/>
      </c>
      <c r="B155" s="975" t="str">
        <f>IF(ISBLANK('C1'!B155),"",'C1'!B155)</f>
        <v/>
      </c>
      <c r="C155" s="263" t="str">
        <f>IF(ISBLANK('C1'!R155),"",'C1'!R155)</f>
        <v/>
      </c>
      <c r="D155" s="201"/>
      <c r="E155" s="202"/>
      <c r="F155" s="202"/>
      <c r="G155" s="202"/>
      <c r="H155" s="202"/>
      <c r="I155" s="202"/>
      <c r="J155" s="204"/>
      <c r="K155" s="478"/>
      <c r="L155" s="205"/>
      <c r="M155" s="203"/>
      <c r="N155" s="203"/>
      <c r="O155" s="203"/>
      <c r="P155" s="203"/>
      <c r="Q155" s="204"/>
      <c r="R155" s="202"/>
      <c r="S155" s="202"/>
      <c r="T155" s="202"/>
      <c r="U155" s="202"/>
      <c r="V155" s="205"/>
      <c r="X155" s="156">
        <f t="shared" si="17"/>
        <v>0</v>
      </c>
      <c r="Y155" s="152">
        <f t="shared" si="18"/>
        <v>0</v>
      </c>
      <c r="Z155" s="152">
        <f t="shared" si="19"/>
        <v>0</v>
      </c>
      <c r="AA155" s="900">
        <f t="shared" si="20"/>
        <v>0</v>
      </c>
      <c r="AC155" s="156">
        <f t="shared" si="21"/>
        <v>0</v>
      </c>
      <c r="AD155" s="152">
        <f t="shared" si="22"/>
        <v>0</v>
      </c>
      <c r="AE155" s="152">
        <f t="shared" si="23"/>
        <v>0</v>
      </c>
      <c r="AF155" s="157">
        <f t="shared" si="24"/>
        <v>0</v>
      </c>
    </row>
    <row r="156" spans="1:32" x14ac:dyDescent="0.25">
      <c r="A156" s="1020" t="str">
        <f>IF(ISBLANK('C1'!A156),"",'C1'!A156)</f>
        <v/>
      </c>
      <c r="B156" s="975" t="str">
        <f>IF(ISBLANK('C1'!B156),"",'C1'!B156)</f>
        <v/>
      </c>
      <c r="C156" s="263" t="str">
        <f>IF(ISBLANK('C1'!R156),"",'C1'!R156)</f>
        <v/>
      </c>
      <c r="D156" s="201"/>
      <c r="E156" s="202"/>
      <c r="F156" s="202"/>
      <c r="G156" s="202"/>
      <c r="H156" s="202"/>
      <c r="I156" s="202"/>
      <c r="J156" s="204"/>
      <c r="K156" s="478"/>
      <c r="L156" s="205"/>
      <c r="M156" s="203"/>
      <c r="N156" s="203"/>
      <c r="O156" s="203"/>
      <c r="P156" s="203"/>
      <c r="Q156" s="204"/>
      <c r="R156" s="202"/>
      <c r="S156" s="202"/>
      <c r="T156" s="202"/>
      <c r="U156" s="202"/>
      <c r="V156" s="205"/>
      <c r="X156" s="156">
        <f t="shared" si="17"/>
        <v>0</v>
      </c>
      <c r="Y156" s="152">
        <f t="shared" si="18"/>
        <v>0</v>
      </c>
      <c r="Z156" s="152">
        <f t="shared" si="19"/>
        <v>0</v>
      </c>
      <c r="AA156" s="900">
        <f t="shared" si="20"/>
        <v>0</v>
      </c>
      <c r="AC156" s="156">
        <f t="shared" si="21"/>
        <v>0</v>
      </c>
      <c r="AD156" s="152">
        <f t="shared" si="22"/>
        <v>0</v>
      </c>
      <c r="AE156" s="152">
        <f t="shared" si="23"/>
        <v>0</v>
      </c>
      <c r="AF156" s="157">
        <f t="shared" si="24"/>
        <v>0</v>
      </c>
    </row>
    <row r="157" spans="1:32" x14ac:dyDescent="0.25">
      <c r="A157" s="1020" t="str">
        <f>IF(ISBLANK('C1'!A157),"",'C1'!A157)</f>
        <v/>
      </c>
      <c r="B157" s="975" t="str">
        <f>IF(ISBLANK('C1'!B157),"",'C1'!B157)</f>
        <v/>
      </c>
      <c r="C157" s="263" t="str">
        <f>IF(ISBLANK('C1'!R157),"",'C1'!R157)</f>
        <v/>
      </c>
      <c r="D157" s="201"/>
      <c r="E157" s="202"/>
      <c r="F157" s="202"/>
      <c r="G157" s="202"/>
      <c r="H157" s="202"/>
      <c r="I157" s="202"/>
      <c r="J157" s="204"/>
      <c r="K157" s="478"/>
      <c r="L157" s="205"/>
      <c r="M157" s="203"/>
      <c r="N157" s="203"/>
      <c r="O157" s="203"/>
      <c r="P157" s="203"/>
      <c r="Q157" s="204"/>
      <c r="R157" s="202"/>
      <c r="S157" s="202"/>
      <c r="T157" s="202"/>
      <c r="U157" s="202"/>
      <c r="V157" s="205"/>
      <c r="X157" s="156">
        <f t="shared" si="17"/>
        <v>0</v>
      </c>
      <c r="Y157" s="152">
        <f t="shared" si="18"/>
        <v>0</v>
      </c>
      <c r="Z157" s="152">
        <f t="shared" si="19"/>
        <v>0</v>
      </c>
      <c r="AA157" s="900">
        <f t="shared" si="20"/>
        <v>0</v>
      </c>
      <c r="AC157" s="156">
        <f t="shared" si="21"/>
        <v>0</v>
      </c>
      <c r="AD157" s="152">
        <f t="shared" si="22"/>
        <v>0</v>
      </c>
      <c r="AE157" s="152">
        <f t="shared" si="23"/>
        <v>0</v>
      </c>
      <c r="AF157" s="157">
        <f t="shared" si="24"/>
        <v>0</v>
      </c>
    </row>
    <row r="158" spans="1:32" x14ac:dyDescent="0.25">
      <c r="A158" s="1020" t="str">
        <f>IF(ISBLANK('C1'!A158),"",'C1'!A158)</f>
        <v/>
      </c>
      <c r="B158" s="975" t="str">
        <f>IF(ISBLANK('C1'!B158),"",'C1'!B158)</f>
        <v/>
      </c>
      <c r="C158" s="263" t="str">
        <f>IF(ISBLANK('C1'!R158),"",'C1'!R158)</f>
        <v/>
      </c>
      <c r="D158" s="201"/>
      <c r="E158" s="202"/>
      <c r="F158" s="202"/>
      <c r="G158" s="202"/>
      <c r="H158" s="202"/>
      <c r="I158" s="202"/>
      <c r="J158" s="204"/>
      <c r="K158" s="478"/>
      <c r="L158" s="205"/>
      <c r="M158" s="203"/>
      <c r="N158" s="203"/>
      <c r="O158" s="203"/>
      <c r="P158" s="203"/>
      <c r="Q158" s="204"/>
      <c r="R158" s="202"/>
      <c r="S158" s="202"/>
      <c r="T158" s="202"/>
      <c r="U158" s="202"/>
      <c r="V158" s="205"/>
      <c r="X158" s="156">
        <f t="shared" si="17"/>
        <v>0</v>
      </c>
      <c r="Y158" s="152">
        <f t="shared" si="18"/>
        <v>0</v>
      </c>
      <c r="Z158" s="152">
        <f t="shared" si="19"/>
        <v>0</v>
      </c>
      <c r="AA158" s="900">
        <f t="shared" si="20"/>
        <v>0</v>
      </c>
      <c r="AC158" s="156">
        <f t="shared" si="21"/>
        <v>0</v>
      </c>
      <c r="AD158" s="152">
        <f t="shared" si="22"/>
        <v>0</v>
      </c>
      <c r="AE158" s="152">
        <f t="shared" si="23"/>
        <v>0</v>
      </c>
      <c r="AF158" s="157">
        <f t="shared" si="24"/>
        <v>0</v>
      </c>
    </row>
    <row r="159" spans="1:32" x14ac:dyDescent="0.25">
      <c r="A159" s="1020" t="str">
        <f>IF(ISBLANK('C1'!A159),"",'C1'!A159)</f>
        <v/>
      </c>
      <c r="B159" s="975" t="str">
        <f>IF(ISBLANK('C1'!B159),"",'C1'!B159)</f>
        <v/>
      </c>
      <c r="C159" s="263" t="str">
        <f>IF(ISBLANK('C1'!R159),"",'C1'!R159)</f>
        <v/>
      </c>
      <c r="D159" s="201"/>
      <c r="E159" s="202"/>
      <c r="F159" s="202"/>
      <c r="G159" s="202"/>
      <c r="H159" s="202"/>
      <c r="I159" s="202"/>
      <c r="J159" s="204"/>
      <c r="K159" s="478"/>
      <c r="L159" s="205"/>
      <c r="M159" s="203"/>
      <c r="N159" s="203"/>
      <c r="O159" s="203"/>
      <c r="P159" s="203"/>
      <c r="Q159" s="204"/>
      <c r="R159" s="202"/>
      <c r="S159" s="202"/>
      <c r="T159" s="202"/>
      <c r="U159" s="202"/>
      <c r="V159" s="205"/>
      <c r="X159" s="156">
        <f t="shared" si="17"/>
        <v>0</v>
      </c>
      <c r="Y159" s="152">
        <f t="shared" si="18"/>
        <v>0</v>
      </c>
      <c r="Z159" s="152">
        <f t="shared" si="19"/>
        <v>0</v>
      </c>
      <c r="AA159" s="900">
        <f t="shared" si="20"/>
        <v>0</v>
      </c>
      <c r="AC159" s="156">
        <f t="shared" si="21"/>
        <v>0</v>
      </c>
      <c r="AD159" s="152">
        <f t="shared" si="22"/>
        <v>0</v>
      </c>
      <c r="AE159" s="152">
        <f t="shared" si="23"/>
        <v>0</v>
      </c>
      <c r="AF159" s="157">
        <f t="shared" si="24"/>
        <v>0</v>
      </c>
    </row>
    <row r="160" spans="1:32" x14ac:dyDescent="0.25">
      <c r="A160" s="1020" t="str">
        <f>IF(ISBLANK('C1'!A160),"",'C1'!A160)</f>
        <v/>
      </c>
      <c r="B160" s="975" t="str">
        <f>IF(ISBLANK('C1'!B160),"",'C1'!B160)</f>
        <v/>
      </c>
      <c r="C160" s="263" t="str">
        <f>IF(ISBLANK('C1'!R160),"",'C1'!R160)</f>
        <v/>
      </c>
      <c r="D160" s="201"/>
      <c r="E160" s="202"/>
      <c r="F160" s="202"/>
      <c r="G160" s="202"/>
      <c r="H160" s="202"/>
      <c r="I160" s="202"/>
      <c r="J160" s="204"/>
      <c r="K160" s="478"/>
      <c r="L160" s="205"/>
      <c r="M160" s="203"/>
      <c r="N160" s="203"/>
      <c r="O160" s="203"/>
      <c r="P160" s="203"/>
      <c r="Q160" s="204"/>
      <c r="R160" s="202"/>
      <c r="S160" s="202"/>
      <c r="T160" s="202"/>
      <c r="U160" s="202"/>
      <c r="V160" s="205"/>
      <c r="X160" s="156">
        <f t="shared" si="17"/>
        <v>0</v>
      </c>
      <c r="Y160" s="152">
        <f t="shared" si="18"/>
        <v>0</v>
      </c>
      <c r="Z160" s="152">
        <f t="shared" si="19"/>
        <v>0</v>
      </c>
      <c r="AA160" s="900">
        <f t="shared" si="20"/>
        <v>0</v>
      </c>
      <c r="AC160" s="156">
        <f t="shared" si="21"/>
        <v>0</v>
      </c>
      <c r="AD160" s="152">
        <f t="shared" si="22"/>
        <v>0</v>
      </c>
      <c r="AE160" s="152">
        <f t="shared" si="23"/>
        <v>0</v>
      </c>
      <c r="AF160" s="157">
        <f t="shared" si="24"/>
        <v>0</v>
      </c>
    </row>
    <row r="161" spans="1:32" x14ac:dyDescent="0.25">
      <c r="A161" s="1020" t="str">
        <f>IF(ISBLANK('C1'!A161),"",'C1'!A161)</f>
        <v/>
      </c>
      <c r="B161" s="975" t="str">
        <f>IF(ISBLANK('C1'!B161),"",'C1'!B161)</f>
        <v/>
      </c>
      <c r="C161" s="263" t="str">
        <f>IF(ISBLANK('C1'!R161),"",'C1'!R161)</f>
        <v/>
      </c>
      <c r="D161" s="201"/>
      <c r="E161" s="202"/>
      <c r="F161" s="202"/>
      <c r="G161" s="202"/>
      <c r="H161" s="202"/>
      <c r="I161" s="202"/>
      <c r="J161" s="204"/>
      <c r="K161" s="478"/>
      <c r="L161" s="205"/>
      <c r="M161" s="203"/>
      <c r="N161" s="203"/>
      <c r="O161" s="203"/>
      <c r="P161" s="203"/>
      <c r="Q161" s="204"/>
      <c r="R161" s="202"/>
      <c r="S161" s="202"/>
      <c r="T161" s="202"/>
      <c r="U161" s="202"/>
      <c r="V161" s="205"/>
      <c r="X161" s="156">
        <f t="shared" si="17"/>
        <v>0</v>
      </c>
      <c r="Y161" s="152">
        <f t="shared" si="18"/>
        <v>0</v>
      </c>
      <c r="Z161" s="152">
        <f t="shared" si="19"/>
        <v>0</v>
      </c>
      <c r="AA161" s="900">
        <f t="shared" si="20"/>
        <v>0</v>
      </c>
      <c r="AC161" s="156">
        <f t="shared" si="21"/>
        <v>0</v>
      </c>
      <c r="AD161" s="152">
        <f t="shared" si="22"/>
        <v>0</v>
      </c>
      <c r="AE161" s="152">
        <f t="shared" si="23"/>
        <v>0</v>
      </c>
      <c r="AF161" s="157">
        <f t="shared" si="24"/>
        <v>0</v>
      </c>
    </row>
    <row r="162" spans="1:32" x14ac:dyDescent="0.25">
      <c r="A162" s="1020" t="str">
        <f>IF(ISBLANK('C1'!A162),"",'C1'!A162)</f>
        <v/>
      </c>
      <c r="B162" s="975" t="str">
        <f>IF(ISBLANK('C1'!B162),"",'C1'!B162)</f>
        <v/>
      </c>
      <c r="C162" s="263" t="str">
        <f>IF(ISBLANK('C1'!R162),"",'C1'!R162)</f>
        <v/>
      </c>
      <c r="D162" s="201"/>
      <c r="E162" s="202"/>
      <c r="F162" s="202"/>
      <c r="G162" s="202"/>
      <c r="H162" s="202"/>
      <c r="I162" s="202"/>
      <c r="J162" s="204"/>
      <c r="K162" s="478"/>
      <c r="L162" s="205"/>
      <c r="M162" s="203"/>
      <c r="N162" s="203"/>
      <c r="O162" s="203"/>
      <c r="P162" s="203"/>
      <c r="Q162" s="204"/>
      <c r="R162" s="202"/>
      <c r="S162" s="202"/>
      <c r="T162" s="202"/>
      <c r="U162" s="202"/>
      <c r="V162" s="205"/>
      <c r="X162" s="156">
        <f t="shared" si="17"/>
        <v>0</v>
      </c>
      <c r="Y162" s="152">
        <f t="shared" si="18"/>
        <v>0</v>
      </c>
      <c r="Z162" s="152">
        <f t="shared" si="19"/>
        <v>0</v>
      </c>
      <c r="AA162" s="900">
        <f t="shared" si="20"/>
        <v>0</v>
      </c>
      <c r="AC162" s="156">
        <f t="shared" si="21"/>
        <v>0</v>
      </c>
      <c r="AD162" s="152">
        <f t="shared" si="22"/>
        <v>0</v>
      </c>
      <c r="AE162" s="152">
        <f t="shared" si="23"/>
        <v>0</v>
      </c>
      <c r="AF162" s="157">
        <f t="shared" si="24"/>
        <v>0</v>
      </c>
    </row>
    <row r="163" spans="1:32" x14ac:dyDescent="0.25">
      <c r="A163" s="1020" t="str">
        <f>IF(ISBLANK('C1'!A163),"",'C1'!A163)</f>
        <v/>
      </c>
      <c r="B163" s="975" t="str">
        <f>IF(ISBLANK('C1'!B163),"",'C1'!B163)</f>
        <v/>
      </c>
      <c r="C163" s="263" t="str">
        <f>IF(ISBLANK('C1'!R163),"",'C1'!R163)</f>
        <v/>
      </c>
      <c r="D163" s="201"/>
      <c r="E163" s="202"/>
      <c r="F163" s="202"/>
      <c r="G163" s="202"/>
      <c r="H163" s="202"/>
      <c r="I163" s="202"/>
      <c r="J163" s="204"/>
      <c r="K163" s="478"/>
      <c r="L163" s="205"/>
      <c r="M163" s="203"/>
      <c r="N163" s="203"/>
      <c r="O163" s="203"/>
      <c r="P163" s="203"/>
      <c r="Q163" s="204"/>
      <c r="R163" s="202"/>
      <c r="S163" s="202"/>
      <c r="T163" s="202"/>
      <c r="U163" s="202"/>
      <c r="V163" s="205"/>
      <c r="X163" s="156">
        <f t="shared" si="17"/>
        <v>0</v>
      </c>
      <c r="Y163" s="152">
        <f t="shared" si="18"/>
        <v>0</v>
      </c>
      <c r="Z163" s="152">
        <f t="shared" si="19"/>
        <v>0</v>
      </c>
      <c r="AA163" s="900">
        <f t="shared" si="20"/>
        <v>0</v>
      </c>
      <c r="AC163" s="156">
        <f t="shared" si="21"/>
        <v>0</v>
      </c>
      <c r="AD163" s="152">
        <f t="shared" si="22"/>
        <v>0</v>
      </c>
      <c r="AE163" s="152">
        <f t="shared" si="23"/>
        <v>0</v>
      </c>
      <c r="AF163" s="157">
        <f t="shared" si="24"/>
        <v>0</v>
      </c>
    </row>
    <row r="164" spans="1:32" x14ac:dyDescent="0.25">
      <c r="A164" s="1020" t="str">
        <f>IF(ISBLANK('C1'!A164),"",'C1'!A164)</f>
        <v/>
      </c>
      <c r="B164" s="975" t="str">
        <f>IF(ISBLANK('C1'!B164),"",'C1'!B164)</f>
        <v/>
      </c>
      <c r="C164" s="263" t="str">
        <f>IF(ISBLANK('C1'!R164),"",'C1'!R164)</f>
        <v/>
      </c>
      <c r="D164" s="201"/>
      <c r="E164" s="202"/>
      <c r="F164" s="202"/>
      <c r="G164" s="202"/>
      <c r="H164" s="202"/>
      <c r="I164" s="202"/>
      <c r="J164" s="204"/>
      <c r="K164" s="478"/>
      <c r="L164" s="205"/>
      <c r="M164" s="203"/>
      <c r="N164" s="203"/>
      <c r="O164" s="203"/>
      <c r="P164" s="203"/>
      <c r="Q164" s="204"/>
      <c r="R164" s="202"/>
      <c r="S164" s="202"/>
      <c r="T164" s="202"/>
      <c r="U164" s="202"/>
      <c r="V164" s="205"/>
      <c r="X164" s="156">
        <f t="shared" si="17"/>
        <v>0</v>
      </c>
      <c r="Y164" s="152">
        <f t="shared" si="18"/>
        <v>0</v>
      </c>
      <c r="Z164" s="152">
        <f t="shared" si="19"/>
        <v>0</v>
      </c>
      <c r="AA164" s="900">
        <f t="shared" si="20"/>
        <v>0</v>
      </c>
      <c r="AC164" s="156">
        <f t="shared" si="21"/>
        <v>0</v>
      </c>
      <c r="AD164" s="152">
        <f t="shared" si="22"/>
        <v>0</v>
      </c>
      <c r="AE164" s="152">
        <f t="shared" si="23"/>
        <v>0</v>
      </c>
      <c r="AF164" s="157">
        <f t="shared" si="24"/>
        <v>0</v>
      </c>
    </row>
    <row r="165" spans="1:32" x14ac:dyDescent="0.25">
      <c r="A165" s="1020" t="str">
        <f>IF(ISBLANK('C1'!A165),"",'C1'!A165)</f>
        <v/>
      </c>
      <c r="B165" s="975" t="str">
        <f>IF(ISBLANK('C1'!B165),"",'C1'!B165)</f>
        <v/>
      </c>
      <c r="C165" s="263" t="str">
        <f>IF(ISBLANK('C1'!R165),"",'C1'!R165)</f>
        <v/>
      </c>
      <c r="D165" s="201"/>
      <c r="E165" s="202"/>
      <c r="F165" s="202"/>
      <c r="G165" s="202"/>
      <c r="H165" s="202"/>
      <c r="I165" s="202"/>
      <c r="J165" s="204"/>
      <c r="K165" s="478"/>
      <c r="L165" s="205"/>
      <c r="M165" s="203"/>
      <c r="N165" s="203"/>
      <c r="O165" s="203"/>
      <c r="P165" s="203"/>
      <c r="Q165" s="204"/>
      <c r="R165" s="202"/>
      <c r="S165" s="202"/>
      <c r="T165" s="202"/>
      <c r="U165" s="202"/>
      <c r="V165" s="205"/>
      <c r="X165" s="156">
        <f t="shared" si="17"/>
        <v>0</v>
      </c>
      <c r="Y165" s="152">
        <f t="shared" si="18"/>
        <v>0</v>
      </c>
      <c r="Z165" s="152">
        <f t="shared" si="19"/>
        <v>0</v>
      </c>
      <c r="AA165" s="900">
        <f t="shared" si="20"/>
        <v>0</v>
      </c>
      <c r="AC165" s="156">
        <f t="shared" si="21"/>
        <v>0</v>
      </c>
      <c r="AD165" s="152">
        <f t="shared" si="22"/>
        <v>0</v>
      </c>
      <c r="AE165" s="152">
        <f t="shared" si="23"/>
        <v>0</v>
      </c>
      <c r="AF165" s="157">
        <f t="shared" si="24"/>
        <v>0</v>
      </c>
    </row>
    <row r="166" spans="1:32" x14ac:dyDescent="0.25">
      <c r="A166" s="1020" t="str">
        <f>IF(ISBLANK('C1'!A166),"",'C1'!A166)</f>
        <v/>
      </c>
      <c r="B166" s="975" t="str">
        <f>IF(ISBLANK('C1'!B166),"",'C1'!B166)</f>
        <v/>
      </c>
      <c r="C166" s="263" t="str">
        <f>IF(ISBLANK('C1'!R166),"",'C1'!R166)</f>
        <v/>
      </c>
      <c r="D166" s="201"/>
      <c r="E166" s="202"/>
      <c r="F166" s="202"/>
      <c r="G166" s="202"/>
      <c r="H166" s="202"/>
      <c r="I166" s="202"/>
      <c r="J166" s="204"/>
      <c r="K166" s="478"/>
      <c r="L166" s="205"/>
      <c r="M166" s="203"/>
      <c r="N166" s="203"/>
      <c r="O166" s="203"/>
      <c r="P166" s="203"/>
      <c r="Q166" s="204"/>
      <c r="R166" s="202"/>
      <c r="S166" s="202"/>
      <c r="T166" s="202"/>
      <c r="U166" s="202"/>
      <c r="V166" s="205"/>
      <c r="X166" s="156">
        <f t="shared" si="17"/>
        <v>0</v>
      </c>
      <c r="Y166" s="152">
        <f t="shared" si="18"/>
        <v>0</v>
      </c>
      <c r="Z166" s="152">
        <f t="shared" si="19"/>
        <v>0</v>
      </c>
      <c r="AA166" s="900">
        <f t="shared" si="20"/>
        <v>0</v>
      </c>
      <c r="AC166" s="156">
        <f t="shared" si="21"/>
        <v>0</v>
      </c>
      <c r="AD166" s="152">
        <f t="shared" si="22"/>
        <v>0</v>
      </c>
      <c r="AE166" s="152">
        <f t="shared" si="23"/>
        <v>0</v>
      </c>
      <c r="AF166" s="157">
        <f t="shared" si="24"/>
        <v>0</v>
      </c>
    </row>
    <row r="167" spans="1:32" x14ac:dyDescent="0.25">
      <c r="A167" s="1020" t="str">
        <f>IF(ISBLANK('C1'!A167),"",'C1'!A167)</f>
        <v/>
      </c>
      <c r="B167" s="975" t="str">
        <f>IF(ISBLANK('C1'!B167),"",'C1'!B167)</f>
        <v/>
      </c>
      <c r="C167" s="263" t="str">
        <f>IF(ISBLANK('C1'!R167),"",'C1'!R167)</f>
        <v/>
      </c>
      <c r="D167" s="201"/>
      <c r="E167" s="202"/>
      <c r="F167" s="202"/>
      <c r="G167" s="202"/>
      <c r="H167" s="202"/>
      <c r="I167" s="202"/>
      <c r="J167" s="204"/>
      <c r="K167" s="478"/>
      <c r="L167" s="205"/>
      <c r="M167" s="203"/>
      <c r="N167" s="203"/>
      <c r="O167" s="203"/>
      <c r="P167" s="203"/>
      <c r="Q167" s="204"/>
      <c r="R167" s="202"/>
      <c r="S167" s="202"/>
      <c r="T167" s="202"/>
      <c r="U167" s="202"/>
      <c r="V167" s="205"/>
      <c r="X167" s="156">
        <f t="shared" si="17"/>
        <v>0</v>
      </c>
      <c r="Y167" s="152">
        <f t="shared" si="18"/>
        <v>0</v>
      </c>
      <c r="Z167" s="152">
        <f t="shared" si="19"/>
        <v>0</v>
      </c>
      <c r="AA167" s="900">
        <f t="shared" si="20"/>
        <v>0</v>
      </c>
      <c r="AC167" s="156">
        <f t="shared" si="21"/>
        <v>0</v>
      </c>
      <c r="AD167" s="152">
        <f t="shared" si="22"/>
        <v>0</v>
      </c>
      <c r="AE167" s="152">
        <f t="shared" si="23"/>
        <v>0</v>
      </c>
      <c r="AF167" s="157">
        <f t="shared" si="24"/>
        <v>0</v>
      </c>
    </row>
    <row r="168" spans="1:32" x14ac:dyDescent="0.25">
      <c r="A168" s="1020" t="str">
        <f>IF(ISBLANK('C1'!A168),"",'C1'!A168)</f>
        <v/>
      </c>
      <c r="B168" s="975" t="str">
        <f>IF(ISBLANK('C1'!B168),"",'C1'!B168)</f>
        <v/>
      </c>
      <c r="C168" s="263" t="str">
        <f>IF(ISBLANK('C1'!R168),"",'C1'!R168)</f>
        <v/>
      </c>
      <c r="D168" s="201"/>
      <c r="E168" s="202"/>
      <c r="F168" s="202"/>
      <c r="G168" s="202"/>
      <c r="H168" s="202"/>
      <c r="I168" s="202"/>
      <c r="J168" s="204"/>
      <c r="K168" s="478"/>
      <c r="L168" s="205"/>
      <c r="M168" s="203"/>
      <c r="N168" s="203"/>
      <c r="O168" s="203"/>
      <c r="P168" s="203"/>
      <c r="Q168" s="204"/>
      <c r="R168" s="202"/>
      <c r="S168" s="202"/>
      <c r="T168" s="202"/>
      <c r="U168" s="202"/>
      <c r="V168" s="205"/>
      <c r="X168" s="156">
        <f t="shared" si="17"/>
        <v>0</v>
      </c>
      <c r="Y168" s="152">
        <f t="shared" si="18"/>
        <v>0</v>
      </c>
      <c r="Z168" s="152">
        <f t="shared" si="19"/>
        <v>0</v>
      </c>
      <c r="AA168" s="900">
        <f t="shared" si="20"/>
        <v>0</v>
      </c>
      <c r="AC168" s="156">
        <f t="shared" si="21"/>
        <v>0</v>
      </c>
      <c r="AD168" s="152">
        <f t="shared" si="22"/>
        <v>0</v>
      </c>
      <c r="AE168" s="152">
        <f t="shared" si="23"/>
        <v>0</v>
      </c>
      <c r="AF168" s="157">
        <f t="shared" si="24"/>
        <v>0</v>
      </c>
    </row>
    <row r="169" spans="1:32" x14ac:dyDescent="0.25">
      <c r="A169" s="1020" t="str">
        <f>IF(ISBLANK('C1'!A169),"",'C1'!A169)</f>
        <v/>
      </c>
      <c r="B169" s="975" t="str">
        <f>IF(ISBLANK('C1'!B169),"",'C1'!B169)</f>
        <v/>
      </c>
      <c r="C169" s="263" t="str">
        <f>IF(ISBLANK('C1'!R169),"",'C1'!R169)</f>
        <v/>
      </c>
      <c r="D169" s="201"/>
      <c r="E169" s="202"/>
      <c r="F169" s="202"/>
      <c r="G169" s="202"/>
      <c r="H169" s="202"/>
      <c r="I169" s="202"/>
      <c r="J169" s="204"/>
      <c r="K169" s="478"/>
      <c r="L169" s="205"/>
      <c r="M169" s="203"/>
      <c r="N169" s="203"/>
      <c r="O169" s="203"/>
      <c r="P169" s="203"/>
      <c r="Q169" s="204"/>
      <c r="R169" s="202"/>
      <c r="S169" s="202"/>
      <c r="T169" s="202"/>
      <c r="U169" s="202"/>
      <c r="V169" s="205"/>
      <c r="X169" s="156">
        <f t="shared" si="17"/>
        <v>0</v>
      </c>
      <c r="Y169" s="152">
        <f t="shared" si="18"/>
        <v>0</v>
      </c>
      <c r="Z169" s="152">
        <f t="shared" si="19"/>
        <v>0</v>
      </c>
      <c r="AA169" s="900">
        <f t="shared" si="20"/>
        <v>0</v>
      </c>
      <c r="AC169" s="156">
        <f t="shared" si="21"/>
        <v>0</v>
      </c>
      <c r="AD169" s="152">
        <f t="shared" si="22"/>
        <v>0</v>
      </c>
      <c r="AE169" s="152">
        <f t="shared" si="23"/>
        <v>0</v>
      </c>
      <c r="AF169" s="157">
        <f t="shared" si="24"/>
        <v>0</v>
      </c>
    </row>
    <row r="170" spans="1:32" x14ac:dyDescent="0.25">
      <c r="A170" s="1020" t="str">
        <f>IF(ISBLANK('C1'!A170),"",'C1'!A170)</f>
        <v/>
      </c>
      <c r="B170" s="975" t="str">
        <f>IF(ISBLANK('C1'!B170),"",'C1'!B170)</f>
        <v/>
      </c>
      <c r="C170" s="263" t="str">
        <f>IF(ISBLANK('C1'!R170),"",'C1'!R170)</f>
        <v/>
      </c>
      <c r="D170" s="201"/>
      <c r="E170" s="202"/>
      <c r="F170" s="202"/>
      <c r="G170" s="202"/>
      <c r="H170" s="202"/>
      <c r="I170" s="202"/>
      <c r="J170" s="204"/>
      <c r="K170" s="478"/>
      <c r="L170" s="205"/>
      <c r="M170" s="203"/>
      <c r="N170" s="203"/>
      <c r="O170" s="203"/>
      <c r="P170" s="203"/>
      <c r="Q170" s="204"/>
      <c r="R170" s="202"/>
      <c r="S170" s="202"/>
      <c r="T170" s="202"/>
      <c r="U170" s="202"/>
      <c r="V170" s="205"/>
      <c r="X170" s="156">
        <f t="shared" si="17"/>
        <v>0</v>
      </c>
      <c r="Y170" s="152">
        <f t="shared" si="18"/>
        <v>0</v>
      </c>
      <c r="Z170" s="152">
        <f t="shared" si="19"/>
        <v>0</v>
      </c>
      <c r="AA170" s="900">
        <f t="shared" si="20"/>
        <v>0</v>
      </c>
      <c r="AC170" s="156">
        <f t="shared" si="21"/>
        <v>0</v>
      </c>
      <c r="AD170" s="152">
        <f t="shared" si="22"/>
        <v>0</v>
      </c>
      <c r="AE170" s="152">
        <f t="shared" si="23"/>
        <v>0</v>
      </c>
      <c r="AF170" s="157">
        <f t="shared" si="24"/>
        <v>0</v>
      </c>
    </row>
    <row r="171" spans="1:32" x14ac:dyDescent="0.25">
      <c r="A171" s="1020" t="str">
        <f>IF(ISBLANK('C1'!A171),"",'C1'!A171)</f>
        <v/>
      </c>
      <c r="B171" s="975" t="str">
        <f>IF(ISBLANK('C1'!B171),"",'C1'!B171)</f>
        <v/>
      </c>
      <c r="C171" s="263" t="str">
        <f>IF(ISBLANK('C1'!R171),"",'C1'!R171)</f>
        <v/>
      </c>
      <c r="D171" s="201"/>
      <c r="E171" s="202"/>
      <c r="F171" s="202"/>
      <c r="G171" s="202"/>
      <c r="H171" s="202"/>
      <c r="I171" s="202"/>
      <c r="J171" s="204"/>
      <c r="K171" s="478"/>
      <c r="L171" s="205"/>
      <c r="M171" s="203"/>
      <c r="N171" s="203"/>
      <c r="O171" s="203"/>
      <c r="P171" s="203"/>
      <c r="Q171" s="204"/>
      <c r="R171" s="202"/>
      <c r="S171" s="202"/>
      <c r="T171" s="202"/>
      <c r="U171" s="202"/>
      <c r="V171" s="205"/>
      <c r="X171" s="156">
        <f t="shared" si="17"/>
        <v>0</v>
      </c>
      <c r="Y171" s="152">
        <f t="shared" si="18"/>
        <v>0</v>
      </c>
      <c r="Z171" s="152">
        <f t="shared" si="19"/>
        <v>0</v>
      </c>
      <c r="AA171" s="900">
        <f t="shared" si="20"/>
        <v>0</v>
      </c>
      <c r="AC171" s="156">
        <f t="shared" si="21"/>
        <v>0</v>
      </c>
      <c r="AD171" s="152">
        <f t="shared" si="22"/>
        <v>0</v>
      </c>
      <c r="AE171" s="152">
        <f t="shared" si="23"/>
        <v>0</v>
      </c>
      <c r="AF171" s="157">
        <f t="shared" si="24"/>
        <v>0</v>
      </c>
    </row>
    <row r="172" spans="1:32" x14ac:dyDescent="0.25">
      <c r="A172" s="1020" t="str">
        <f>IF(ISBLANK('C1'!A172),"",'C1'!A172)</f>
        <v/>
      </c>
      <c r="B172" s="975" t="str">
        <f>IF(ISBLANK('C1'!B172),"",'C1'!B172)</f>
        <v/>
      </c>
      <c r="C172" s="263" t="str">
        <f>IF(ISBLANK('C1'!R172),"",'C1'!R172)</f>
        <v/>
      </c>
      <c r="D172" s="201"/>
      <c r="E172" s="202"/>
      <c r="F172" s="202"/>
      <c r="G172" s="202"/>
      <c r="H172" s="202"/>
      <c r="I172" s="202"/>
      <c r="J172" s="204"/>
      <c r="K172" s="478"/>
      <c r="L172" s="205"/>
      <c r="M172" s="203"/>
      <c r="N172" s="203"/>
      <c r="O172" s="203"/>
      <c r="P172" s="203"/>
      <c r="Q172" s="204"/>
      <c r="R172" s="202"/>
      <c r="S172" s="202"/>
      <c r="T172" s="202"/>
      <c r="U172" s="202"/>
      <c r="V172" s="205"/>
      <c r="X172" s="156">
        <f t="shared" si="17"/>
        <v>0</v>
      </c>
      <c r="Y172" s="152">
        <f t="shared" si="18"/>
        <v>0</v>
      </c>
      <c r="Z172" s="152">
        <f t="shared" si="19"/>
        <v>0</v>
      </c>
      <c r="AA172" s="900">
        <f t="shared" si="20"/>
        <v>0</v>
      </c>
      <c r="AC172" s="156">
        <f t="shared" si="21"/>
        <v>0</v>
      </c>
      <c r="AD172" s="152">
        <f t="shared" si="22"/>
        <v>0</v>
      </c>
      <c r="AE172" s="152">
        <f t="shared" si="23"/>
        <v>0</v>
      </c>
      <c r="AF172" s="157">
        <f t="shared" si="24"/>
        <v>0</v>
      </c>
    </row>
    <row r="173" spans="1:32" x14ac:dyDescent="0.25">
      <c r="A173" s="1020" t="str">
        <f>IF(ISBLANK('C1'!A173),"",'C1'!A173)</f>
        <v/>
      </c>
      <c r="B173" s="975" t="str">
        <f>IF(ISBLANK('C1'!B173),"",'C1'!B173)</f>
        <v/>
      </c>
      <c r="C173" s="263" t="str">
        <f>IF(ISBLANK('C1'!R173),"",'C1'!R173)</f>
        <v/>
      </c>
      <c r="D173" s="201"/>
      <c r="E173" s="202"/>
      <c r="F173" s="202"/>
      <c r="G173" s="202"/>
      <c r="H173" s="202"/>
      <c r="I173" s="202"/>
      <c r="J173" s="204"/>
      <c r="K173" s="478"/>
      <c r="L173" s="205"/>
      <c r="M173" s="203"/>
      <c r="N173" s="203"/>
      <c r="O173" s="203"/>
      <c r="P173" s="203"/>
      <c r="Q173" s="204"/>
      <c r="R173" s="202"/>
      <c r="S173" s="202"/>
      <c r="T173" s="202"/>
      <c r="U173" s="202"/>
      <c r="V173" s="205"/>
      <c r="X173" s="156">
        <f t="shared" si="17"/>
        <v>0</v>
      </c>
      <c r="Y173" s="152">
        <f t="shared" si="18"/>
        <v>0</v>
      </c>
      <c r="Z173" s="152">
        <f t="shared" si="19"/>
        <v>0</v>
      </c>
      <c r="AA173" s="900">
        <f t="shared" si="20"/>
        <v>0</v>
      </c>
      <c r="AC173" s="156">
        <f t="shared" si="21"/>
        <v>0</v>
      </c>
      <c r="AD173" s="152">
        <f t="shared" si="22"/>
        <v>0</v>
      </c>
      <c r="AE173" s="152">
        <f t="shared" si="23"/>
        <v>0</v>
      </c>
      <c r="AF173" s="157">
        <f t="shared" si="24"/>
        <v>0</v>
      </c>
    </row>
    <row r="174" spans="1:32" x14ac:dyDescent="0.25">
      <c r="A174" s="1020" t="str">
        <f>IF(ISBLANK('C1'!A174),"",'C1'!A174)</f>
        <v/>
      </c>
      <c r="B174" s="975" t="str">
        <f>IF(ISBLANK('C1'!B174),"",'C1'!B174)</f>
        <v/>
      </c>
      <c r="C174" s="263" t="str">
        <f>IF(ISBLANK('C1'!R174),"",'C1'!R174)</f>
        <v/>
      </c>
      <c r="D174" s="201"/>
      <c r="E174" s="202"/>
      <c r="F174" s="202"/>
      <c r="G174" s="202"/>
      <c r="H174" s="202"/>
      <c r="I174" s="202"/>
      <c r="J174" s="204"/>
      <c r="K174" s="478"/>
      <c r="L174" s="205"/>
      <c r="M174" s="203"/>
      <c r="N174" s="203"/>
      <c r="O174" s="203"/>
      <c r="P174" s="203"/>
      <c r="Q174" s="204"/>
      <c r="R174" s="202"/>
      <c r="S174" s="202"/>
      <c r="T174" s="202"/>
      <c r="U174" s="202"/>
      <c r="V174" s="205"/>
      <c r="X174" s="156">
        <f t="shared" si="17"/>
        <v>0</v>
      </c>
      <c r="Y174" s="152">
        <f t="shared" si="18"/>
        <v>0</v>
      </c>
      <c r="Z174" s="152">
        <f t="shared" si="19"/>
        <v>0</v>
      </c>
      <c r="AA174" s="900">
        <f t="shared" si="20"/>
        <v>0</v>
      </c>
      <c r="AC174" s="156">
        <f t="shared" si="21"/>
        <v>0</v>
      </c>
      <c r="AD174" s="152">
        <f t="shared" si="22"/>
        <v>0</v>
      </c>
      <c r="AE174" s="152">
        <f t="shared" si="23"/>
        <v>0</v>
      </c>
      <c r="AF174" s="157">
        <f t="shared" si="24"/>
        <v>0</v>
      </c>
    </row>
    <row r="175" spans="1:32" x14ac:dyDescent="0.25">
      <c r="A175" s="1020" t="str">
        <f>IF(ISBLANK('C1'!A175),"",'C1'!A175)</f>
        <v/>
      </c>
      <c r="B175" s="975" t="str">
        <f>IF(ISBLANK('C1'!B175),"",'C1'!B175)</f>
        <v/>
      </c>
      <c r="C175" s="263" t="str">
        <f>IF(ISBLANK('C1'!R175),"",'C1'!R175)</f>
        <v/>
      </c>
      <c r="D175" s="201"/>
      <c r="E175" s="202"/>
      <c r="F175" s="202"/>
      <c r="G175" s="202"/>
      <c r="H175" s="202"/>
      <c r="I175" s="202"/>
      <c r="J175" s="204"/>
      <c r="K175" s="478"/>
      <c r="L175" s="205"/>
      <c r="M175" s="203"/>
      <c r="N175" s="203"/>
      <c r="O175" s="203"/>
      <c r="P175" s="203"/>
      <c r="Q175" s="204"/>
      <c r="R175" s="202"/>
      <c r="S175" s="202"/>
      <c r="T175" s="202"/>
      <c r="U175" s="202"/>
      <c r="V175" s="205"/>
      <c r="X175" s="156">
        <f t="shared" si="17"/>
        <v>0</v>
      </c>
      <c r="Y175" s="152">
        <f t="shared" si="18"/>
        <v>0</v>
      </c>
      <c r="Z175" s="152">
        <f t="shared" si="19"/>
        <v>0</v>
      </c>
      <c r="AA175" s="900">
        <f t="shared" si="20"/>
        <v>0</v>
      </c>
      <c r="AC175" s="156">
        <f t="shared" si="21"/>
        <v>0</v>
      </c>
      <c r="AD175" s="152">
        <f t="shared" si="22"/>
        <v>0</v>
      </c>
      <c r="AE175" s="152">
        <f t="shared" si="23"/>
        <v>0</v>
      </c>
      <c r="AF175" s="157">
        <f t="shared" si="24"/>
        <v>0</v>
      </c>
    </row>
    <row r="176" spans="1:32" x14ac:dyDescent="0.25">
      <c r="A176" s="1020" t="str">
        <f>IF(ISBLANK('C1'!A176),"",'C1'!A176)</f>
        <v/>
      </c>
      <c r="B176" s="975" t="str">
        <f>IF(ISBLANK('C1'!B176),"",'C1'!B176)</f>
        <v/>
      </c>
      <c r="C176" s="263" t="str">
        <f>IF(ISBLANK('C1'!R176),"",'C1'!R176)</f>
        <v/>
      </c>
      <c r="D176" s="201"/>
      <c r="E176" s="202"/>
      <c r="F176" s="202"/>
      <c r="G176" s="202"/>
      <c r="H176" s="202"/>
      <c r="I176" s="202"/>
      <c r="J176" s="204"/>
      <c r="K176" s="478"/>
      <c r="L176" s="205"/>
      <c r="M176" s="203"/>
      <c r="N176" s="203"/>
      <c r="O176" s="203"/>
      <c r="P176" s="203"/>
      <c r="Q176" s="204"/>
      <c r="R176" s="202"/>
      <c r="S176" s="202"/>
      <c r="T176" s="202"/>
      <c r="U176" s="202"/>
      <c r="V176" s="205"/>
      <c r="X176" s="156">
        <f t="shared" si="17"/>
        <v>0</v>
      </c>
      <c r="Y176" s="152">
        <f t="shared" si="18"/>
        <v>0</v>
      </c>
      <c r="Z176" s="152">
        <f t="shared" si="19"/>
        <v>0</v>
      </c>
      <c r="AA176" s="900">
        <f t="shared" si="20"/>
        <v>0</v>
      </c>
      <c r="AC176" s="156">
        <f t="shared" si="21"/>
        <v>0</v>
      </c>
      <c r="AD176" s="152">
        <f t="shared" si="22"/>
        <v>0</v>
      </c>
      <c r="AE176" s="152">
        <f t="shared" si="23"/>
        <v>0</v>
      </c>
      <c r="AF176" s="157">
        <f t="shared" si="24"/>
        <v>0</v>
      </c>
    </row>
    <row r="177" spans="1:32" x14ac:dyDescent="0.25">
      <c r="A177" s="1020" t="str">
        <f>IF(ISBLANK('C1'!A177),"",'C1'!A177)</f>
        <v/>
      </c>
      <c r="B177" s="975" t="str">
        <f>IF(ISBLANK('C1'!B177),"",'C1'!B177)</f>
        <v/>
      </c>
      <c r="C177" s="263" t="str">
        <f>IF(ISBLANK('C1'!R177),"",'C1'!R177)</f>
        <v/>
      </c>
      <c r="D177" s="201"/>
      <c r="E177" s="202"/>
      <c r="F177" s="202"/>
      <c r="G177" s="202"/>
      <c r="H177" s="202"/>
      <c r="I177" s="202"/>
      <c r="J177" s="204"/>
      <c r="K177" s="478"/>
      <c r="L177" s="205"/>
      <c r="M177" s="203"/>
      <c r="N177" s="203"/>
      <c r="O177" s="203"/>
      <c r="P177" s="203"/>
      <c r="Q177" s="204"/>
      <c r="R177" s="202"/>
      <c r="S177" s="202"/>
      <c r="T177" s="202"/>
      <c r="U177" s="202"/>
      <c r="V177" s="205"/>
      <c r="X177" s="156">
        <f t="shared" si="17"/>
        <v>0</v>
      </c>
      <c r="Y177" s="152">
        <f t="shared" si="18"/>
        <v>0</v>
      </c>
      <c r="Z177" s="152">
        <f t="shared" si="19"/>
        <v>0</v>
      </c>
      <c r="AA177" s="900">
        <f t="shared" si="20"/>
        <v>0</v>
      </c>
      <c r="AC177" s="156">
        <f t="shared" si="21"/>
        <v>0</v>
      </c>
      <c r="AD177" s="152">
        <f t="shared" si="22"/>
        <v>0</v>
      </c>
      <c r="AE177" s="152">
        <f t="shared" si="23"/>
        <v>0</v>
      </c>
      <c r="AF177" s="157">
        <f t="shared" si="24"/>
        <v>0</v>
      </c>
    </row>
    <row r="178" spans="1:32" x14ac:dyDescent="0.25">
      <c r="A178" s="1020" t="str">
        <f>IF(ISBLANK('C1'!A178),"",'C1'!A178)</f>
        <v/>
      </c>
      <c r="B178" s="975" t="str">
        <f>IF(ISBLANK('C1'!B178),"",'C1'!B178)</f>
        <v/>
      </c>
      <c r="C178" s="263" t="str">
        <f>IF(ISBLANK('C1'!R178),"",'C1'!R178)</f>
        <v/>
      </c>
      <c r="D178" s="201"/>
      <c r="E178" s="202"/>
      <c r="F178" s="202"/>
      <c r="G178" s="202"/>
      <c r="H178" s="202"/>
      <c r="I178" s="202"/>
      <c r="J178" s="204"/>
      <c r="K178" s="478"/>
      <c r="L178" s="205"/>
      <c r="M178" s="203"/>
      <c r="N178" s="203"/>
      <c r="O178" s="203"/>
      <c r="P178" s="203"/>
      <c r="Q178" s="204"/>
      <c r="R178" s="202"/>
      <c r="S178" s="202"/>
      <c r="T178" s="202"/>
      <c r="U178" s="202"/>
      <c r="V178" s="205"/>
      <c r="X178" s="156">
        <f t="shared" si="17"/>
        <v>0</v>
      </c>
      <c r="Y178" s="152">
        <f t="shared" si="18"/>
        <v>0</v>
      </c>
      <c r="Z178" s="152">
        <f t="shared" si="19"/>
        <v>0</v>
      </c>
      <c r="AA178" s="900">
        <f t="shared" si="20"/>
        <v>0</v>
      </c>
      <c r="AC178" s="156">
        <f t="shared" si="21"/>
        <v>0</v>
      </c>
      <c r="AD178" s="152">
        <f t="shared" si="22"/>
        <v>0</v>
      </c>
      <c r="AE178" s="152">
        <f t="shared" si="23"/>
        <v>0</v>
      </c>
      <c r="AF178" s="157">
        <f t="shared" si="24"/>
        <v>0</v>
      </c>
    </row>
    <row r="179" spans="1:32" x14ac:dyDescent="0.25">
      <c r="A179" s="1020" t="str">
        <f>IF(ISBLANK('C1'!A179),"",'C1'!A179)</f>
        <v/>
      </c>
      <c r="B179" s="975" t="str">
        <f>IF(ISBLANK('C1'!B179),"",'C1'!B179)</f>
        <v/>
      </c>
      <c r="C179" s="263" t="str">
        <f>IF(ISBLANK('C1'!R179),"",'C1'!R179)</f>
        <v/>
      </c>
      <c r="D179" s="201"/>
      <c r="E179" s="202"/>
      <c r="F179" s="202"/>
      <c r="G179" s="202"/>
      <c r="H179" s="202"/>
      <c r="I179" s="202"/>
      <c r="J179" s="204"/>
      <c r="K179" s="478"/>
      <c r="L179" s="205"/>
      <c r="M179" s="203"/>
      <c r="N179" s="203"/>
      <c r="O179" s="203"/>
      <c r="P179" s="203"/>
      <c r="Q179" s="204"/>
      <c r="R179" s="202"/>
      <c r="S179" s="202"/>
      <c r="T179" s="202"/>
      <c r="U179" s="202"/>
      <c r="V179" s="205"/>
      <c r="X179" s="156">
        <f t="shared" si="17"/>
        <v>0</v>
      </c>
      <c r="Y179" s="152">
        <f t="shared" si="18"/>
        <v>0</v>
      </c>
      <c r="Z179" s="152">
        <f t="shared" si="19"/>
        <v>0</v>
      </c>
      <c r="AA179" s="900">
        <f t="shared" si="20"/>
        <v>0</v>
      </c>
      <c r="AC179" s="156">
        <f t="shared" si="21"/>
        <v>0</v>
      </c>
      <c r="AD179" s="152">
        <f t="shared" si="22"/>
        <v>0</v>
      </c>
      <c r="AE179" s="152">
        <f t="shared" si="23"/>
        <v>0</v>
      </c>
      <c r="AF179" s="157">
        <f t="shared" si="24"/>
        <v>0</v>
      </c>
    </row>
    <row r="180" spans="1:32" x14ac:dyDescent="0.25">
      <c r="A180" s="1020" t="str">
        <f>IF(ISBLANK('C1'!A180),"",'C1'!A180)</f>
        <v/>
      </c>
      <c r="B180" s="975" t="str">
        <f>IF(ISBLANK('C1'!B180),"",'C1'!B180)</f>
        <v/>
      </c>
      <c r="C180" s="263" t="str">
        <f>IF(ISBLANK('C1'!R180),"",'C1'!R180)</f>
        <v/>
      </c>
      <c r="D180" s="201"/>
      <c r="E180" s="202"/>
      <c r="F180" s="202"/>
      <c r="G180" s="202"/>
      <c r="H180" s="202"/>
      <c r="I180" s="202"/>
      <c r="J180" s="204"/>
      <c r="K180" s="478"/>
      <c r="L180" s="205"/>
      <c r="M180" s="203"/>
      <c r="N180" s="203"/>
      <c r="O180" s="203"/>
      <c r="P180" s="203"/>
      <c r="Q180" s="204"/>
      <c r="R180" s="202"/>
      <c r="S180" s="202"/>
      <c r="T180" s="202"/>
      <c r="U180" s="202"/>
      <c r="V180" s="205"/>
      <c r="X180" s="156">
        <f t="shared" si="17"/>
        <v>0</v>
      </c>
      <c r="Y180" s="152">
        <f t="shared" si="18"/>
        <v>0</v>
      </c>
      <c r="Z180" s="152">
        <f t="shared" si="19"/>
        <v>0</v>
      </c>
      <c r="AA180" s="900">
        <f t="shared" si="20"/>
        <v>0</v>
      </c>
      <c r="AC180" s="156">
        <f t="shared" si="21"/>
        <v>0</v>
      </c>
      <c r="AD180" s="152">
        <f t="shared" si="22"/>
        <v>0</v>
      </c>
      <c r="AE180" s="152">
        <f t="shared" si="23"/>
        <v>0</v>
      </c>
      <c r="AF180" s="157">
        <f t="shared" si="24"/>
        <v>0</v>
      </c>
    </row>
    <row r="181" spans="1:32" x14ac:dyDescent="0.25">
      <c r="A181" s="1020" t="str">
        <f>IF(ISBLANK('C1'!A181),"",'C1'!A181)</f>
        <v/>
      </c>
      <c r="B181" s="975" t="str">
        <f>IF(ISBLANK('C1'!B181),"",'C1'!B181)</f>
        <v/>
      </c>
      <c r="C181" s="263" t="str">
        <f>IF(ISBLANK('C1'!R181),"",'C1'!R181)</f>
        <v/>
      </c>
      <c r="D181" s="201"/>
      <c r="E181" s="202"/>
      <c r="F181" s="202"/>
      <c r="G181" s="202"/>
      <c r="H181" s="202"/>
      <c r="I181" s="202"/>
      <c r="J181" s="204"/>
      <c r="K181" s="478"/>
      <c r="L181" s="205"/>
      <c r="M181" s="203"/>
      <c r="N181" s="203"/>
      <c r="O181" s="203"/>
      <c r="P181" s="203"/>
      <c r="Q181" s="204"/>
      <c r="R181" s="202"/>
      <c r="S181" s="202"/>
      <c r="T181" s="202"/>
      <c r="U181" s="202"/>
      <c r="V181" s="205"/>
      <c r="X181" s="156">
        <f t="shared" si="17"/>
        <v>0</v>
      </c>
      <c r="Y181" s="152">
        <f t="shared" si="18"/>
        <v>0</v>
      </c>
      <c r="Z181" s="152">
        <f t="shared" si="19"/>
        <v>0</v>
      </c>
      <c r="AA181" s="900">
        <f t="shared" si="20"/>
        <v>0</v>
      </c>
      <c r="AC181" s="156">
        <f t="shared" si="21"/>
        <v>0</v>
      </c>
      <c r="AD181" s="152">
        <f t="shared" si="22"/>
        <v>0</v>
      </c>
      <c r="AE181" s="152">
        <f t="shared" si="23"/>
        <v>0</v>
      </c>
      <c r="AF181" s="157">
        <f t="shared" si="24"/>
        <v>0</v>
      </c>
    </row>
    <row r="182" spans="1:32" x14ac:dyDescent="0.25">
      <c r="A182" s="1020" t="str">
        <f>IF(ISBLANK('C1'!A182),"",'C1'!A182)</f>
        <v/>
      </c>
      <c r="B182" s="975" t="str">
        <f>IF(ISBLANK('C1'!B182),"",'C1'!B182)</f>
        <v/>
      </c>
      <c r="C182" s="263" t="str">
        <f>IF(ISBLANK('C1'!R182),"",'C1'!R182)</f>
        <v/>
      </c>
      <c r="D182" s="201"/>
      <c r="E182" s="202"/>
      <c r="F182" s="202"/>
      <c r="G182" s="202"/>
      <c r="H182" s="202"/>
      <c r="I182" s="202"/>
      <c r="J182" s="204"/>
      <c r="K182" s="478"/>
      <c r="L182" s="205"/>
      <c r="M182" s="203"/>
      <c r="N182" s="203"/>
      <c r="O182" s="203"/>
      <c r="P182" s="203"/>
      <c r="Q182" s="204"/>
      <c r="R182" s="202"/>
      <c r="S182" s="202"/>
      <c r="T182" s="202"/>
      <c r="U182" s="202"/>
      <c r="V182" s="205"/>
      <c r="X182" s="156">
        <f t="shared" si="17"/>
        <v>0</v>
      </c>
      <c r="Y182" s="152">
        <f t="shared" si="18"/>
        <v>0</v>
      </c>
      <c r="Z182" s="152">
        <f t="shared" si="19"/>
        <v>0</v>
      </c>
      <c r="AA182" s="900">
        <f t="shared" si="20"/>
        <v>0</v>
      </c>
      <c r="AC182" s="156">
        <f t="shared" si="21"/>
        <v>0</v>
      </c>
      <c r="AD182" s="152">
        <f t="shared" si="22"/>
        <v>0</v>
      </c>
      <c r="AE182" s="152">
        <f t="shared" si="23"/>
        <v>0</v>
      </c>
      <c r="AF182" s="157">
        <f t="shared" si="24"/>
        <v>0</v>
      </c>
    </row>
    <row r="183" spans="1:32" x14ac:dyDescent="0.25">
      <c r="A183" s="1020" t="str">
        <f>IF(ISBLANK('C1'!A183),"",'C1'!A183)</f>
        <v/>
      </c>
      <c r="B183" s="975" t="str">
        <f>IF(ISBLANK('C1'!B183),"",'C1'!B183)</f>
        <v/>
      </c>
      <c r="C183" s="263" t="str">
        <f>IF(ISBLANK('C1'!R183),"",'C1'!R183)</f>
        <v/>
      </c>
      <c r="D183" s="201"/>
      <c r="E183" s="202"/>
      <c r="F183" s="202"/>
      <c r="G183" s="202"/>
      <c r="H183" s="202"/>
      <c r="I183" s="202"/>
      <c r="J183" s="204"/>
      <c r="K183" s="478"/>
      <c r="L183" s="205"/>
      <c r="M183" s="203"/>
      <c r="N183" s="203"/>
      <c r="O183" s="203"/>
      <c r="P183" s="203"/>
      <c r="Q183" s="204"/>
      <c r="R183" s="202"/>
      <c r="S183" s="202"/>
      <c r="T183" s="202"/>
      <c r="U183" s="202"/>
      <c r="V183" s="205"/>
      <c r="X183" s="156">
        <f t="shared" si="17"/>
        <v>0</v>
      </c>
      <c r="Y183" s="152">
        <f t="shared" si="18"/>
        <v>0</v>
      </c>
      <c r="Z183" s="152">
        <f t="shared" si="19"/>
        <v>0</v>
      </c>
      <c r="AA183" s="900">
        <f t="shared" si="20"/>
        <v>0</v>
      </c>
      <c r="AC183" s="156">
        <f t="shared" si="21"/>
        <v>0</v>
      </c>
      <c r="AD183" s="152">
        <f t="shared" si="22"/>
        <v>0</v>
      </c>
      <c r="AE183" s="152">
        <f t="shared" si="23"/>
        <v>0</v>
      </c>
      <c r="AF183" s="157">
        <f t="shared" si="24"/>
        <v>0</v>
      </c>
    </row>
    <row r="184" spans="1:32" x14ac:dyDescent="0.25">
      <c r="A184" s="1020" t="str">
        <f>IF(ISBLANK('C1'!A184),"",'C1'!A184)</f>
        <v/>
      </c>
      <c r="B184" s="975" t="str">
        <f>IF(ISBLANK('C1'!B184),"",'C1'!B184)</f>
        <v/>
      </c>
      <c r="C184" s="263" t="str">
        <f>IF(ISBLANK('C1'!R184),"",'C1'!R184)</f>
        <v/>
      </c>
      <c r="D184" s="201"/>
      <c r="E184" s="202"/>
      <c r="F184" s="202"/>
      <c r="G184" s="202"/>
      <c r="H184" s="202"/>
      <c r="I184" s="202"/>
      <c r="J184" s="204"/>
      <c r="K184" s="478"/>
      <c r="L184" s="205"/>
      <c r="M184" s="203"/>
      <c r="N184" s="203"/>
      <c r="O184" s="203"/>
      <c r="P184" s="203"/>
      <c r="Q184" s="204"/>
      <c r="R184" s="202"/>
      <c r="S184" s="202"/>
      <c r="T184" s="202"/>
      <c r="U184" s="202"/>
      <c r="V184" s="205"/>
      <c r="X184" s="156">
        <f t="shared" si="17"/>
        <v>0</v>
      </c>
      <c r="Y184" s="152">
        <f t="shared" si="18"/>
        <v>0</v>
      </c>
      <c r="Z184" s="152">
        <f t="shared" si="19"/>
        <v>0</v>
      </c>
      <c r="AA184" s="900">
        <f t="shared" si="20"/>
        <v>0</v>
      </c>
      <c r="AC184" s="156">
        <f t="shared" si="21"/>
        <v>0</v>
      </c>
      <c r="AD184" s="152">
        <f t="shared" si="22"/>
        <v>0</v>
      </c>
      <c r="AE184" s="152">
        <f t="shared" si="23"/>
        <v>0</v>
      </c>
      <c r="AF184" s="157">
        <f t="shared" si="24"/>
        <v>0</v>
      </c>
    </row>
    <row r="185" spans="1:32" x14ac:dyDescent="0.25">
      <c r="A185" s="1020" t="str">
        <f>IF(ISBLANK('C1'!A185),"",'C1'!A185)</f>
        <v/>
      </c>
      <c r="B185" s="975" t="str">
        <f>IF(ISBLANK('C1'!B185),"",'C1'!B185)</f>
        <v/>
      </c>
      <c r="C185" s="263" t="str">
        <f>IF(ISBLANK('C1'!R185),"",'C1'!R185)</f>
        <v/>
      </c>
      <c r="D185" s="201"/>
      <c r="E185" s="202"/>
      <c r="F185" s="202"/>
      <c r="G185" s="202"/>
      <c r="H185" s="202"/>
      <c r="I185" s="202"/>
      <c r="J185" s="204"/>
      <c r="K185" s="478"/>
      <c r="L185" s="205"/>
      <c r="M185" s="203"/>
      <c r="N185" s="203"/>
      <c r="O185" s="203"/>
      <c r="P185" s="203"/>
      <c r="Q185" s="204"/>
      <c r="R185" s="202"/>
      <c r="S185" s="202"/>
      <c r="T185" s="202"/>
      <c r="U185" s="202"/>
      <c r="V185" s="205"/>
      <c r="X185" s="156">
        <f t="shared" si="17"/>
        <v>0</v>
      </c>
      <c r="Y185" s="152">
        <f t="shared" si="18"/>
        <v>0</v>
      </c>
      <c r="Z185" s="152">
        <f t="shared" si="19"/>
        <v>0</v>
      </c>
      <c r="AA185" s="900">
        <f t="shared" si="20"/>
        <v>0</v>
      </c>
      <c r="AC185" s="156">
        <f t="shared" si="21"/>
        <v>0</v>
      </c>
      <c r="AD185" s="152">
        <f t="shared" si="22"/>
        <v>0</v>
      </c>
      <c r="AE185" s="152">
        <f t="shared" si="23"/>
        <v>0</v>
      </c>
      <c r="AF185" s="157">
        <f t="shared" si="24"/>
        <v>0</v>
      </c>
    </row>
    <row r="186" spans="1:32" x14ac:dyDescent="0.25">
      <c r="A186" s="1020" t="str">
        <f>IF(ISBLANK('C1'!A186),"",'C1'!A186)</f>
        <v/>
      </c>
      <c r="B186" s="975" t="str">
        <f>IF(ISBLANK('C1'!B186),"",'C1'!B186)</f>
        <v/>
      </c>
      <c r="C186" s="263" t="str">
        <f>IF(ISBLANK('C1'!R186),"",'C1'!R186)</f>
        <v/>
      </c>
      <c r="D186" s="201"/>
      <c r="E186" s="202"/>
      <c r="F186" s="202"/>
      <c r="G186" s="202"/>
      <c r="H186" s="202"/>
      <c r="I186" s="202"/>
      <c r="J186" s="204"/>
      <c r="K186" s="478"/>
      <c r="L186" s="205"/>
      <c r="M186" s="203"/>
      <c r="N186" s="203"/>
      <c r="O186" s="203"/>
      <c r="P186" s="203"/>
      <c r="Q186" s="204"/>
      <c r="R186" s="202"/>
      <c r="S186" s="202"/>
      <c r="T186" s="202"/>
      <c r="U186" s="202"/>
      <c r="V186" s="205"/>
      <c r="X186" s="156">
        <f t="shared" si="17"/>
        <v>0</v>
      </c>
      <c r="Y186" s="152">
        <f t="shared" si="18"/>
        <v>0</v>
      </c>
      <c r="Z186" s="152">
        <f t="shared" si="19"/>
        <v>0</v>
      </c>
      <c r="AA186" s="900">
        <f t="shared" si="20"/>
        <v>0</v>
      </c>
      <c r="AC186" s="156">
        <f t="shared" si="21"/>
        <v>0</v>
      </c>
      <c r="AD186" s="152">
        <f t="shared" si="22"/>
        <v>0</v>
      </c>
      <c r="AE186" s="152">
        <f t="shared" si="23"/>
        <v>0</v>
      </c>
      <c r="AF186" s="157">
        <f t="shared" si="24"/>
        <v>0</v>
      </c>
    </row>
    <row r="187" spans="1:32" x14ac:dyDescent="0.25">
      <c r="A187" s="1020" t="str">
        <f>IF(ISBLANK('C1'!A187),"",'C1'!A187)</f>
        <v/>
      </c>
      <c r="B187" s="975" t="str">
        <f>IF(ISBLANK('C1'!B187),"",'C1'!B187)</f>
        <v/>
      </c>
      <c r="C187" s="263" t="str">
        <f>IF(ISBLANK('C1'!R187),"",'C1'!R187)</f>
        <v/>
      </c>
      <c r="D187" s="201"/>
      <c r="E187" s="202"/>
      <c r="F187" s="202"/>
      <c r="G187" s="202"/>
      <c r="H187" s="202"/>
      <c r="I187" s="202"/>
      <c r="J187" s="204"/>
      <c r="K187" s="478"/>
      <c r="L187" s="205"/>
      <c r="M187" s="203"/>
      <c r="N187" s="203"/>
      <c r="O187" s="203"/>
      <c r="P187" s="203"/>
      <c r="Q187" s="204"/>
      <c r="R187" s="202"/>
      <c r="S187" s="202"/>
      <c r="T187" s="202"/>
      <c r="U187" s="202"/>
      <c r="V187" s="205"/>
      <c r="X187" s="156">
        <f t="shared" si="17"/>
        <v>0</v>
      </c>
      <c r="Y187" s="152">
        <f t="shared" si="18"/>
        <v>0</v>
      </c>
      <c r="Z187" s="152">
        <f t="shared" si="19"/>
        <v>0</v>
      </c>
      <c r="AA187" s="900">
        <f t="shared" si="20"/>
        <v>0</v>
      </c>
      <c r="AC187" s="156">
        <f t="shared" si="21"/>
        <v>0</v>
      </c>
      <c r="AD187" s="152">
        <f t="shared" si="22"/>
        <v>0</v>
      </c>
      <c r="AE187" s="152">
        <f t="shared" si="23"/>
        <v>0</v>
      </c>
      <c r="AF187" s="157">
        <f t="shared" si="24"/>
        <v>0</v>
      </c>
    </row>
    <row r="188" spans="1:32" x14ac:dyDescent="0.25">
      <c r="A188" s="1020" t="str">
        <f>IF(ISBLANK('C1'!A188),"",'C1'!A188)</f>
        <v/>
      </c>
      <c r="B188" s="975" t="str">
        <f>IF(ISBLANK('C1'!B188),"",'C1'!B188)</f>
        <v/>
      </c>
      <c r="C188" s="263" t="str">
        <f>IF(ISBLANK('C1'!R188),"",'C1'!R188)</f>
        <v/>
      </c>
      <c r="D188" s="201"/>
      <c r="E188" s="202"/>
      <c r="F188" s="202"/>
      <c r="G188" s="202"/>
      <c r="H188" s="202"/>
      <c r="I188" s="202"/>
      <c r="J188" s="204"/>
      <c r="K188" s="478"/>
      <c r="L188" s="205"/>
      <c r="M188" s="203"/>
      <c r="N188" s="203"/>
      <c r="O188" s="203"/>
      <c r="P188" s="203"/>
      <c r="Q188" s="204"/>
      <c r="R188" s="202"/>
      <c r="S188" s="202"/>
      <c r="T188" s="202"/>
      <c r="U188" s="202"/>
      <c r="V188" s="205"/>
      <c r="X188" s="156">
        <f t="shared" si="17"/>
        <v>0</v>
      </c>
      <c r="Y188" s="152">
        <f t="shared" si="18"/>
        <v>0</v>
      </c>
      <c r="Z188" s="152">
        <f t="shared" si="19"/>
        <v>0</v>
      </c>
      <c r="AA188" s="900">
        <f t="shared" si="20"/>
        <v>0</v>
      </c>
      <c r="AC188" s="156">
        <f t="shared" si="21"/>
        <v>0</v>
      </c>
      <c r="AD188" s="152">
        <f t="shared" si="22"/>
        <v>0</v>
      </c>
      <c r="AE188" s="152">
        <f t="shared" si="23"/>
        <v>0</v>
      </c>
      <c r="AF188" s="157">
        <f t="shared" si="24"/>
        <v>0</v>
      </c>
    </row>
    <row r="189" spans="1:32" x14ac:dyDescent="0.25">
      <c r="A189" s="1020" t="str">
        <f>IF(ISBLANK('C1'!A189),"",'C1'!A189)</f>
        <v/>
      </c>
      <c r="B189" s="975" t="str">
        <f>IF(ISBLANK('C1'!B189),"",'C1'!B189)</f>
        <v/>
      </c>
      <c r="C189" s="263" t="str">
        <f>IF(ISBLANK('C1'!R189),"",'C1'!R189)</f>
        <v/>
      </c>
      <c r="D189" s="201"/>
      <c r="E189" s="202"/>
      <c r="F189" s="202"/>
      <c r="G189" s="202"/>
      <c r="H189" s="202"/>
      <c r="I189" s="202"/>
      <c r="J189" s="204"/>
      <c r="K189" s="478"/>
      <c r="L189" s="205"/>
      <c r="M189" s="203"/>
      <c r="N189" s="203"/>
      <c r="O189" s="203"/>
      <c r="P189" s="203"/>
      <c r="Q189" s="204"/>
      <c r="R189" s="202"/>
      <c r="S189" s="202"/>
      <c r="T189" s="202"/>
      <c r="U189" s="202"/>
      <c r="V189" s="205"/>
      <c r="X189" s="156">
        <f t="shared" si="17"/>
        <v>0</v>
      </c>
      <c r="Y189" s="152">
        <f t="shared" si="18"/>
        <v>0</v>
      </c>
      <c r="Z189" s="152">
        <f t="shared" si="19"/>
        <v>0</v>
      </c>
      <c r="AA189" s="900">
        <f t="shared" si="20"/>
        <v>0</v>
      </c>
      <c r="AC189" s="156">
        <f t="shared" si="21"/>
        <v>0</v>
      </c>
      <c r="AD189" s="152">
        <f t="shared" si="22"/>
        <v>0</v>
      </c>
      <c r="AE189" s="152">
        <f t="shared" si="23"/>
        <v>0</v>
      </c>
      <c r="AF189" s="157">
        <f t="shared" si="24"/>
        <v>0</v>
      </c>
    </row>
    <row r="190" spans="1:32" x14ac:dyDescent="0.25">
      <c r="A190" s="1020" t="str">
        <f>IF(ISBLANK('C1'!A190),"",'C1'!A190)</f>
        <v/>
      </c>
      <c r="B190" s="975" t="str">
        <f>IF(ISBLANK('C1'!B190),"",'C1'!B190)</f>
        <v/>
      </c>
      <c r="C190" s="263" t="str">
        <f>IF(ISBLANK('C1'!R190),"",'C1'!R190)</f>
        <v/>
      </c>
      <c r="D190" s="201"/>
      <c r="E190" s="202"/>
      <c r="F190" s="202"/>
      <c r="G190" s="202"/>
      <c r="H190" s="202"/>
      <c r="I190" s="202"/>
      <c r="J190" s="204"/>
      <c r="K190" s="478"/>
      <c r="L190" s="205"/>
      <c r="M190" s="203"/>
      <c r="N190" s="203"/>
      <c r="O190" s="203"/>
      <c r="P190" s="203"/>
      <c r="Q190" s="204"/>
      <c r="R190" s="202"/>
      <c r="S190" s="202"/>
      <c r="T190" s="202"/>
      <c r="U190" s="202"/>
      <c r="V190" s="205"/>
      <c r="X190" s="156">
        <f t="shared" si="17"/>
        <v>0</v>
      </c>
      <c r="Y190" s="152">
        <f t="shared" si="18"/>
        <v>0</v>
      </c>
      <c r="Z190" s="152">
        <f t="shared" si="19"/>
        <v>0</v>
      </c>
      <c r="AA190" s="900">
        <f t="shared" si="20"/>
        <v>0</v>
      </c>
      <c r="AC190" s="156">
        <f t="shared" si="21"/>
        <v>0</v>
      </c>
      <c r="AD190" s="152">
        <f t="shared" si="22"/>
        <v>0</v>
      </c>
      <c r="AE190" s="152">
        <f t="shared" si="23"/>
        <v>0</v>
      </c>
      <c r="AF190" s="157">
        <f t="shared" si="24"/>
        <v>0</v>
      </c>
    </row>
    <row r="191" spans="1:32" x14ac:dyDescent="0.25">
      <c r="A191" s="1020" t="str">
        <f>IF(ISBLANK('C1'!A191),"",'C1'!A191)</f>
        <v/>
      </c>
      <c r="B191" s="975" t="str">
        <f>IF(ISBLANK('C1'!B191),"",'C1'!B191)</f>
        <v/>
      </c>
      <c r="C191" s="263" t="str">
        <f>IF(ISBLANK('C1'!R191),"",'C1'!R191)</f>
        <v/>
      </c>
      <c r="D191" s="201"/>
      <c r="E191" s="202"/>
      <c r="F191" s="202"/>
      <c r="G191" s="202"/>
      <c r="H191" s="202"/>
      <c r="I191" s="202"/>
      <c r="J191" s="204"/>
      <c r="K191" s="478"/>
      <c r="L191" s="205"/>
      <c r="M191" s="203"/>
      <c r="N191" s="203"/>
      <c r="O191" s="203"/>
      <c r="P191" s="203"/>
      <c r="Q191" s="204"/>
      <c r="R191" s="202"/>
      <c r="S191" s="202"/>
      <c r="T191" s="202"/>
      <c r="U191" s="202"/>
      <c r="V191" s="205"/>
      <c r="X191" s="156">
        <f t="shared" si="17"/>
        <v>0</v>
      </c>
      <c r="Y191" s="152">
        <f t="shared" si="18"/>
        <v>0</v>
      </c>
      <c r="Z191" s="152">
        <f t="shared" si="19"/>
        <v>0</v>
      </c>
      <c r="AA191" s="900">
        <f t="shared" si="20"/>
        <v>0</v>
      </c>
      <c r="AC191" s="156">
        <f t="shared" si="21"/>
        <v>0</v>
      </c>
      <c r="AD191" s="152">
        <f t="shared" si="22"/>
        <v>0</v>
      </c>
      <c r="AE191" s="152">
        <f t="shared" si="23"/>
        <v>0</v>
      </c>
      <c r="AF191" s="157">
        <f t="shared" si="24"/>
        <v>0</v>
      </c>
    </row>
    <row r="192" spans="1:32" x14ac:dyDescent="0.25">
      <c r="A192" s="1020" t="str">
        <f>IF(ISBLANK('C1'!A192),"",'C1'!A192)</f>
        <v/>
      </c>
      <c r="B192" s="975" t="str">
        <f>IF(ISBLANK('C1'!B192),"",'C1'!B192)</f>
        <v/>
      </c>
      <c r="C192" s="263" t="str">
        <f>IF(ISBLANK('C1'!R192),"",'C1'!R192)</f>
        <v/>
      </c>
      <c r="D192" s="201"/>
      <c r="E192" s="202"/>
      <c r="F192" s="202"/>
      <c r="G192" s="202"/>
      <c r="H192" s="202"/>
      <c r="I192" s="202"/>
      <c r="J192" s="204"/>
      <c r="K192" s="478"/>
      <c r="L192" s="205"/>
      <c r="M192" s="203"/>
      <c r="N192" s="203"/>
      <c r="O192" s="203"/>
      <c r="P192" s="203"/>
      <c r="Q192" s="204"/>
      <c r="R192" s="202"/>
      <c r="S192" s="202"/>
      <c r="T192" s="202"/>
      <c r="U192" s="202"/>
      <c r="V192" s="205"/>
      <c r="X192" s="156">
        <f t="shared" si="17"/>
        <v>0</v>
      </c>
      <c r="Y192" s="152">
        <f t="shared" si="18"/>
        <v>0</v>
      </c>
      <c r="Z192" s="152">
        <f t="shared" si="19"/>
        <v>0</v>
      </c>
      <c r="AA192" s="900">
        <f t="shared" si="20"/>
        <v>0</v>
      </c>
      <c r="AC192" s="156">
        <f t="shared" si="21"/>
        <v>0</v>
      </c>
      <c r="AD192" s="152">
        <f t="shared" si="22"/>
        <v>0</v>
      </c>
      <c r="AE192" s="152">
        <f t="shared" si="23"/>
        <v>0</v>
      </c>
      <c r="AF192" s="157">
        <f t="shared" si="24"/>
        <v>0</v>
      </c>
    </row>
    <row r="193" spans="1:32" x14ac:dyDescent="0.25">
      <c r="A193" s="1020" t="str">
        <f>IF(ISBLANK('C1'!A193),"",'C1'!A193)</f>
        <v/>
      </c>
      <c r="B193" s="975" t="str">
        <f>IF(ISBLANK('C1'!B193),"",'C1'!B193)</f>
        <v/>
      </c>
      <c r="C193" s="263" t="str">
        <f>IF(ISBLANK('C1'!R193),"",'C1'!R193)</f>
        <v/>
      </c>
      <c r="D193" s="201"/>
      <c r="E193" s="202"/>
      <c r="F193" s="202"/>
      <c r="G193" s="202"/>
      <c r="H193" s="202"/>
      <c r="I193" s="202"/>
      <c r="J193" s="204"/>
      <c r="K193" s="478"/>
      <c r="L193" s="205"/>
      <c r="M193" s="203"/>
      <c r="N193" s="203"/>
      <c r="O193" s="203"/>
      <c r="P193" s="203"/>
      <c r="Q193" s="204"/>
      <c r="R193" s="202"/>
      <c r="S193" s="202"/>
      <c r="T193" s="202"/>
      <c r="U193" s="202"/>
      <c r="V193" s="205"/>
      <c r="X193" s="156">
        <f t="shared" si="17"/>
        <v>0</v>
      </c>
      <c r="Y193" s="152">
        <f t="shared" si="18"/>
        <v>0</v>
      </c>
      <c r="Z193" s="152">
        <f t="shared" si="19"/>
        <v>0</v>
      </c>
      <c r="AA193" s="900">
        <f t="shared" si="20"/>
        <v>0</v>
      </c>
      <c r="AC193" s="156">
        <f t="shared" si="21"/>
        <v>0</v>
      </c>
      <c r="AD193" s="152">
        <f t="shared" si="22"/>
        <v>0</v>
      </c>
      <c r="AE193" s="152">
        <f t="shared" si="23"/>
        <v>0</v>
      </c>
      <c r="AF193" s="157">
        <f t="shared" si="24"/>
        <v>0</v>
      </c>
    </row>
    <row r="194" spans="1:32" x14ac:dyDescent="0.25">
      <c r="A194" s="1020" t="str">
        <f>IF(ISBLANK('C1'!A194),"",'C1'!A194)</f>
        <v/>
      </c>
      <c r="B194" s="975" t="str">
        <f>IF(ISBLANK('C1'!B194),"",'C1'!B194)</f>
        <v/>
      </c>
      <c r="C194" s="263" t="str">
        <f>IF(ISBLANK('C1'!R194),"",'C1'!R194)</f>
        <v/>
      </c>
      <c r="D194" s="201"/>
      <c r="E194" s="202"/>
      <c r="F194" s="202"/>
      <c r="G194" s="202"/>
      <c r="H194" s="202"/>
      <c r="I194" s="202"/>
      <c r="J194" s="204"/>
      <c r="K194" s="478"/>
      <c r="L194" s="205"/>
      <c r="M194" s="203"/>
      <c r="N194" s="203"/>
      <c r="O194" s="203"/>
      <c r="P194" s="203"/>
      <c r="Q194" s="204"/>
      <c r="R194" s="202"/>
      <c r="S194" s="202"/>
      <c r="T194" s="202"/>
      <c r="U194" s="202"/>
      <c r="V194" s="205"/>
      <c r="X194" s="156">
        <f t="shared" si="17"/>
        <v>0</v>
      </c>
      <c r="Y194" s="152">
        <f t="shared" si="18"/>
        <v>0</v>
      </c>
      <c r="Z194" s="152">
        <f t="shared" si="19"/>
        <v>0</v>
      </c>
      <c r="AA194" s="900">
        <f t="shared" si="20"/>
        <v>0</v>
      </c>
      <c r="AC194" s="156">
        <f t="shared" si="21"/>
        <v>0</v>
      </c>
      <c r="AD194" s="152">
        <f t="shared" si="22"/>
        <v>0</v>
      </c>
      <c r="AE194" s="152">
        <f t="shared" si="23"/>
        <v>0</v>
      </c>
      <c r="AF194" s="157">
        <f t="shared" si="24"/>
        <v>0</v>
      </c>
    </row>
    <row r="195" spans="1:32" x14ac:dyDescent="0.25">
      <c r="A195" s="1020" t="str">
        <f>IF(ISBLANK('C1'!A195),"",'C1'!A195)</f>
        <v/>
      </c>
      <c r="B195" s="975" t="str">
        <f>IF(ISBLANK('C1'!B195),"",'C1'!B195)</f>
        <v/>
      </c>
      <c r="C195" s="263" t="str">
        <f>IF(ISBLANK('C1'!R195),"",'C1'!R195)</f>
        <v/>
      </c>
      <c r="D195" s="201"/>
      <c r="E195" s="202"/>
      <c r="F195" s="202"/>
      <c r="G195" s="202"/>
      <c r="H195" s="202"/>
      <c r="I195" s="202"/>
      <c r="J195" s="204"/>
      <c r="K195" s="478"/>
      <c r="L195" s="205"/>
      <c r="M195" s="203"/>
      <c r="N195" s="203"/>
      <c r="O195" s="203"/>
      <c r="P195" s="203"/>
      <c r="Q195" s="204"/>
      <c r="R195" s="202"/>
      <c r="S195" s="202"/>
      <c r="T195" s="202"/>
      <c r="U195" s="202"/>
      <c r="V195" s="205"/>
      <c r="X195" s="156">
        <f t="shared" si="17"/>
        <v>0</v>
      </c>
      <c r="Y195" s="152">
        <f t="shared" si="18"/>
        <v>0</v>
      </c>
      <c r="Z195" s="152">
        <f t="shared" si="19"/>
        <v>0</v>
      </c>
      <c r="AA195" s="900">
        <f t="shared" si="20"/>
        <v>0</v>
      </c>
      <c r="AC195" s="156">
        <f t="shared" si="21"/>
        <v>0</v>
      </c>
      <c r="AD195" s="152">
        <f t="shared" si="22"/>
        <v>0</v>
      </c>
      <c r="AE195" s="152">
        <f t="shared" si="23"/>
        <v>0</v>
      </c>
      <c r="AF195" s="157">
        <f t="shared" si="24"/>
        <v>0</v>
      </c>
    </row>
    <row r="196" spans="1:32" ht="15.75" thickBot="1" x14ac:dyDescent="0.3">
      <c r="A196" s="1020" t="str">
        <f>IF(ISBLANK('C1'!A196),"",'C1'!A196)</f>
        <v/>
      </c>
      <c r="B196" s="975" t="str">
        <f>IF(ISBLANK('C1'!B196),"",'C1'!B196)</f>
        <v/>
      </c>
      <c r="C196" s="263" t="str">
        <f>IF(ISBLANK('C1'!R196),"",'C1'!R196)</f>
        <v/>
      </c>
      <c r="D196" s="201"/>
      <c r="E196" s="202"/>
      <c r="F196" s="202"/>
      <c r="G196" s="202"/>
      <c r="H196" s="202"/>
      <c r="I196" s="202"/>
      <c r="J196" s="204"/>
      <c r="K196" s="478"/>
      <c r="L196" s="205"/>
      <c r="M196" s="203"/>
      <c r="N196" s="203"/>
      <c r="O196" s="203"/>
      <c r="P196" s="203"/>
      <c r="Q196" s="204"/>
      <c r="R196" s="202"/>
      <c r="S196" s="202"/>
      <c r="T196" s="202"/>
      <c r="U196" s="202"/>
      <c r="V196" s="205"/>
      <c r="X196" s="158">
        <f t="shared" si="17"/>
        <v>0</v>
      </c>
      <c r="Y196" s="159">
        <f t="shared" si="18"/>
        <v>0</v>
      </c>
      <c r="Z196" s="159">
        <f t="shared" si="19"/>
        <v>0</v>
      </c>
      <c r="AA196" s="900">
        <f t="shared" si="20"/>
        <v>0</v>
      </c>
      <c r="AC196" s="158">
        <f t="shared" si="21"/>
        <v>0</v>
      </c>
      <c r="AD196" s="159">
        <f t="shared" si="22"/>
        <v>0</v>
      </c>
      <c r="AE196" s="159">
        <f t="shared" si="23"/>
        <v>0</v>
      </c>
      <c r="AF196" s="160">
        <f t="shared" si="24"/>
        <v>0</v>
      </c>
    </row>
    <row r="197" spans="1:32" x14ac:dyDescent="0.25">
      <c r="A197" s="1020" t="str">
        <f>IF(ISBLANK('C1'!A197),"",'C1'!A197)</f>
        <v/>
      </c>
      <c r="B197" s="975" t="str">
        <f>IF(ISBLANK('C1'!B197),"",'C1'!B197)</f>
        <v/>
      </c>
      <c r="C197" s="263" t="str">
        <f>IF(ISBLANK('C1'!R197),"",'C1'!R197)</f>
        <v/>
      </c>
      <c r="D197" s="201"/>
      <c r="E197" s="202"/>
      <c r="F197" s="202"/>
      <c r="G197" s="202"/>
      <c r="H197" s="202"/>
      <c r="I197" s="202"/>
      <c r="J197" s="204"/>
      <c r="K197" s="478"/>
      <c r="L197" s="205"/>
      <c r="M197" s="203"/>
      <c r="N197" s="203"/>
      <c r="O197" s="203"/>
      <c r="P197" s="203"/>
      <c r="Q197" s="204"/>
      <c r="R197" s="202"/>
      <c r="S197" s="202"/>
      <c r="T197" s="202"/>
      <c r="U197" s="202"/>
      <c r="V197" s="205"/>
      <c r="X197" s="153">
        <f>SUM(D197:I197)</f>
        <v>0</v>
      </c>
      <c r="Y197" s="154">
        <f>SUM(J197:L197)</f>
        <v>0</v>
      </c>
      <c r="Z197" s="154">
        <f>SUM(M197:P197)</f>
        <v>0</v>
      </c>
      <c r="AA197" s="899">
        <f>SUM(Q197:V197)</f>
        <v>0</v>
      </c>
      <c r="AC197" s="153">
        <f>IF(C197="",X197,C197-X197)</f>
        <v>0</v>
      </c>
      <c r="AD197" s="154">
        <f>IF(C197="",Y197,C197-Y197)</f>
        <v>0</v>
      </c>
      <c r="AE197" s="154">
        <f>IF(C197="",Z197,C197-Z197)</f>
        <v>0</v>
      </c>
      <c r="AF197" s="155">
        <f>IF(C197="",AA197,C197-AA197)</f>
        <v>0</v>
      </c>
    </row>
    <row r="198" spans="1:32" x14ac:dyDescent="0.25">
      <c r="A198" s="1020" t="str">
        <f>IF(ISBLANK('C1'!A198),"",'C1'!A198)</f>
        <v/>
      </c>
      <c r="B198" s="975" t="str">
        <f>IF(ISBLANK('C1'!B198),"",'C1'!B198)</f>
        <v/>
      </c>
      <c r="C198" s="263" t="str">
        <f>IF(ISBLANK('C1'!R198),"",'C1'!R198)</f>
        <v/>
      </c>
      <c r="D198" s="201"/>
      <c r="E198" s="202"/>
      <c r="F198" s="202"/>
      <c r="G198" s="202"/>
      <c r="H198" s="202"/>
      <c r="I198" s="202"/>
      <c r="J198" s="204"/>
      <c r="K198" s="478"/>
      <c r="L198" s="205"/>
      <c r="M198" s="203"/>
      <c r="N198" s="203"/>
      <c r="O198" s="203"/>
      <c r="P198" s="203"/>
      <c r="Q198" s="204"/>
      <c r="R198" s="202"/>
      <c r="S198" s="202"/>
      <c r="T198" s="202"/>
      <c r="U198" s="202"/>
      <c r="V198" s="205"/>
      <c r="X198" s="156">
        <f t="shared" ref="X198:X261" si="25">SUM(D198:I198)</f>
        <v>0</v>
      </c>
      <c r="Y198" s="152">
        <f t="shared" ref="Y198:Y261" si="26">SUM(J198:L198)</f>
        <v>0</v>
      </c>
      <c r="Z198" s="152">
        <f t="shared" ref="Z198:Z261" si="27">SUM(M198:P198)</f>
        <v>0</v>
      </c>
      <c r="AA198" s="900">
        <f t="shared" ref="AA198:AA261" si="28">SUM(Q198:V198)</f>
        <v>0</v>
      </c>
      <c r="AC198" s="156">
        <f t="shared" ref="AC198:AC261" si="29">IF(C198="",X198,C198-X198)</f>
        <v>0</v>
      </c>
      <c r="AD198" s="152">
        <f t="shared" ref="AD198:AD261" si="30">IF(C198="",Y198,C198-Y198)</f>
        <v>0</v>
      </c>
      <c r="AE198" s="152">
        <f t="shared" ref="AE198:AE261" si="31">IF(C198="",Z198,C198-Z198)</f>
        <v>0</v>
      </c>
      <c r="AF198" s="157">
        <f t="shared" ref="AF198:AF261" si="32">IF(C198="",AA198,C198-AA198)</f>
        <v>0</v>
      </c>
    </row>
    <row r="199" spans="1:32" x14ac:dyDescent="0.25">
      <c r="A199" s="1020" t="str">
        <f>IF(ISBLANK('C1'!A199),"",'C1'!A199)</f>
        <v/>
      </c>
      <c r="B199" s="975" t="str">
        <f>IF(ISBLANK('C1'!B199),"",'C1'!B199)</f>
        <v/>
      </c>
      <c r="C199" s="263" t="str">
        <f>IF(ISBLANK('C1'!R199),"",'C1'!R199)</f>
        <v/>
      </c>
      <c r="D199" s="201"/>
      <c r="E199" s="202"/>
      <c r="F199" s="202"/>
      <c r="G199" s="202"/>
      <c r="H199" s="202"/>
      <c r="I199" s="202"/>
      <c r="J199" s="204"/>
      <c r="K199" s="478"/>
      <c r="L199" s="205"/>
      <c r="M199" s="203"/>
      <c r="N199" s="203"/>
      <c r="O199" s="203"/>
      <c r="P199" s="203"/>
      <c r="Q199" s="204"/>
      <c r="R199" s="202"/>
      <c r="S199" s="202"/>
      <c r="T199" s="202"/>
      <c r="U199" s="202"/>
      <c r="V199" s="205"/>
      <c r="X199" s="156">
        <f t="shared" si="25"/>
        <v>0</v>
      </c>
      <c r="Y199" s="152">
        <f t="shared" si="26"/>
        <v>0</v>
      </c>
      <c r="Z199" s="152">
        <f t="shared" si="27"/>
        <v>0</v>
      </c>
      <c r="AA199" s="900">
        <f t="shared" si="28"/>
        <v>0</v>
      </c>
      <c r="AC199" s="156">
        <f t="shared" si="29"/>
        <v>0</v>
      </c>
      <c r="AD199" s="152">
        <f t="shared" si="30"/>
        <v>0</v>
      </c>
      <c r="AE199" s="152">
        <f t="shared" si="31"/>
        <v>0</v>
      </c>
      <c r="AF199" s="157">
        <f t="shared" si="32"/>
        <v>0</v>
      </c>
    </row>
    <row r="200" spans="1:32" x14ac:dyDescent="0.25">
      <c r="A200" s="1020" t="str">
        <f>IF(ISBLANK('C1'!A200),"",'C1'!A200)</f>
        <v/>
      </c>
      <c r="B200" s="975" t="str">
        <f>IF(ISBLANK('C1'!B200),"",'C1'!B200)</f>
        <v/>
      </c>
      <c r="C200" s="263" t="str">
        <f>IF(ISBLANK('C1'!R200),"",'C1'!R200)</f>
        <v/>
      </c>
      <c r="D200" s="201"/>
      <c r="E200" s="202"/>
      <c r="F200" s="202"/>
      <c r="G200" s="202"/>
      <c r="H200" s="202"/>
      <c r="I200" s="202"/>
      <c r="J200" s="204"/>
      <c r="K200" s="478"/>
      <c r="L200" s="205"/>
      <c r="M200" s="203"/>
      <c r="N200" s="203"/>
      <c r="O200" s="203"/>
      <c r="P200" s="203"/>
      <c r="Q200" s="204"/>
      <c r="R200" s="202"/>
      <c r="S200" s="202"/>
      <c r="T200" s="202"/>
      <c r="U200" s="202"/>
      <c r="V200" s="205"/>
      <c r="X200" s="156">
        <f t="shared" si="25"/>
        <v>0</v>
      </c>
      <c r="Y200" s="152">
        <f t="shared" si="26"/>
        <v>0</v>
      </c>
      <c r="Z200" s="152">
        <f t="shared" si="27"/>
        <v>0</v>
      </c>
      <c r="AA200" s="900">
        <f t="shared" si="28"/>
        <v>0</v>
      </c>
      <c r="AC200" s="156">
        <f t="shared" si="29"/>
        <v>0</v>
      </c>
      <c r="AD200" s="152">
        <f t="shared" si="30"/>
        <v>0</v>
      </c>
      <c r="AE200" s="152">
        <f t="shared" si="31"/>
        <v>0</v>
      </c>
      <c r="AF200" s="157">
        <f t="shared" si="32"/>
        <v>0</v>
      </c>
    </row>
    <row r="201" spans="1:32" x14ac:dyDescent="0.25">
      <c r="A201" s="1020" t="str">
        <f>IF(ISBLANK('C1'!A201),"",'C1'!A201)</f>
        <v/>
      </c>
      <c r="B201" s="975" t="str">
        <f>IF(ISBLANK('C1'!B201),"",'C1'!B201)</f>
        <v/>
      </c>
      <c r="C201" s="263" t="str">
        <f>IF(ISBLANK('C1'!R201),"",'C1'!R201)</f>
        <v/>
      </c>
      <c r="D201" s="201"/>
      <c r="E201" s="202"/>
      <c r="F201" s="202"/>
      <c r="G201" s="202"/>
      <c r="H201" s="202"/>
      <c r="I201" s="202"/>
      <c r="J201" s="204"/>
      <c r="K201" s="478"/>
      <c r="L201" s="205"/>
      <c r="M201" s="203"/>
      <c r="N201" s="203"/>
      <c r="O201" s="203"/>
      <c r="P201" s="203"/>
      <c r="Q201" s="204"/>
      <c r="R201" s="202"/>
      <c r="S201" s="202"/>
      <c r="T201" s="202"/>
      <c r="U201" s="202"/>
      <c r="V201" s="205"/>
      <c r="X201" s="156">
        <f t="shared" si="25"/>
        <v>0</v>
      </c>
      <c r="Y201" s="152">
        <f t="shared" si="26"/>
        <v>0</v>
      </c>
      <c r="Z201" s="152">
        <f t="shared" si="27"/>
        <v>0</v>
      </c>
      <c r="AA201" s="900">
        <f t="shared" si="28"/>
        <v>0</v>
      </c>
      <c r="AC201" s="156">
        <f t="shared" si="29"/>
        <v>0</v>
      </c>
      <c r="AD201" s="152">
        <f t="shared" si="30"/>
        <v>0</v>
      </c>
      <c r="AE201" s="152">
        <f t="shared" si="31"/>
        <v>0</v>
      </c>
      <c r="AF201" s="157">
        <f t="shared" si="32"/>
        <v>0</v>
      </c>
    </row>
    <row r="202" spans="1:32" x14ac:dyDescent="0.25">
      <c r="A202" s="1020" t="str">
        <f>IF(ISBLANK('C1'!A202),"",'C1'!A202)</f>
        <v/>
      </c>
      <c r="B202" s="975" t="str">
        <f>IF(ISBLANK('C1'!B202),"",'C1'!B202)</f>
        <v/>
      </c>
      <c r="C202" s="263" t="str">
        <f>IF(ISBLANK('C1'!R202),"",'C1'!R202)</f>
        <v/>
      </c>
      <c r="D202" s="201"/>
      <c r="E202" s="202"/>
      <c r="F202" s="202"/>
      <c r="G202" s="202"/>
      <c r="H202" s="202"/>
      <c r="I202" s="202"/>
      <c r="J202" s="204"/>
      <c r="K202" s="478"/>
      <c r="L202" s="205"/>
      <c r="M202" s="203"/>
      <c r="N202" s="203"/>
      <c r="O202" s="203"/>
      <c r="P202" s="203"/>
      <c r="Q202" s="204"/>
      <c r="R202" s="202"/>
      <c r="S202" s="202"/>
      <c r="T202" s="202"/>
      <c r="U202" s="202"/>
      <c r="V202" s="205"/>
      <c r="X202" s="156">
        <f t="shared" si="25"/>
        <v>0</v>
      </c>
      <c r="Y202" s="152">
        <f t="shared" si="26"/>
        <v>0</v>
      </c>
      <c r="Z202" s="152">
        <f t="shared" si="27"/>
        <v>0</v>
      </c>
      <c r="AA202" s="900">
        <f t="shared" si="28"/>
        <v>0</v>
      </c>
      <c r="AC202" s="156">
        <f t="shared" si="29"/>
        <v>0</v>
      </c>
      <c r="AD202" s="152">
        <f t="shared" si="30"/>
        <v>0</v>
      </c>
      <c r="AE202" s="152">
        <f t="shared" si="31"/>
        <v>0</v>
      </c>
      <c r="AF202" s="157">
        <f t="shared" si="32"/>
        <v>0</v>
      </c>
    </row>
    <row r="203" spans="1:32" x14ac:dyDescent="0.25">
      <c r="A203" s="1020" t="str">
        <f>IF(ISBLANK('C1'!A203),"",'C1'!A203)</f>
        <v/>
      </c>
      <c r="B203" s="975" t="str">
        <f>IF(ISBLANK('C1'!B203),"",'C1'!B203)</f>
        <v/>
      </c>
      <c r="C203" s="263" t="str">
        <f>IF(ISBLANK('C1'!R203),"",'C1'!R203)</f>
        <v/>
      </c>
      <c r="D203" s="201"/>
      <c r="E203" s="202"/>
      <c r="F203" s="202"/>
      <c r="G203" s="202"/>
      <c r="H203" s="202"/>
      <c r="I203" s="202"/>
      <c r="J203" s="204"/>
      <c r="K203" s="478"/>
      <c r="L203" s="205"/>
      <c r="M203" s="203"/>
      <c r="N203" s="203"/>
      <c r="O203" s="203"/>
      <c r="P203" s="203"/>
      <c r="Q203" s="204"/>
      <c r="R203" s="202"/>
      <c r="S203" s="202"/>
      <c r="T203" s="202"/>
      <c r="U203" s="202"/>
      <c r="V203" s="205"/>
      <c r="X203" s="156">
        <f t="shared" si="25"/>
        <v>0</v>
      </c>
      <c r="Y203" s="152">
        <f t="shared" si="26"/>
        <v>0</v>
      </c>
      <c r="Z203" s="152">
        <f t="shared" si="27"/>
        <v>0</v>
      </c>
      <c r="AA203" s="900">
        <f t="shared" si="28"/>
        <v>0</v>
      </c>
      <c r="AC203" s="156">
        <f t="shared" si="29"/>
        <v>0</v>
      </c>
      <c r="AD203" s="152">
        <f t="shared" si="30"/>
        <v>0</v>
      </c>
      <c r="AE203" s="152">
        <f t="shared" si="31"/>
        <v>0</v>
      </c>
      <c r="AF203" s="157">
        <f t="shared" si="32"/>
        <v>0</v>
      </c>
    </row>
    <row r="204" spans="1:32" x14ac:dyDescent="0.25">
      <c r="A204" s="1020" t="str">
        <f>IF(ISBLANK('C1'!A204),"",'C1'!A204)</f>
        <v/>
      </c>
      <c r="B204" s="975" t="str">
        <f>IF(ISBLANK('C1'!B204),"",'C1'!B204)</f>
        <v/>
      </c>
      <c r="C204" s="263" t="str">
        <f>IF(ISBLANK('C1'!R204),"",'C1'!R204)</f>
        <v/>
      </c>
      <c r="D204" s="201"/>
      <c r="E204" s="202"/>
      <c r="F204" s="202"/>
      <c r="G204" s="202"/>
      <c r="H204" s="202"/>
      <c r="I204" s="202"/>
      <c r="J204" s="204"/>
      <c r="K204" s="478"/>
      <c r="L204" s="205"/>
      <c r="M204" s="203"/>
      <c r="N204" s="203"/>
      <c r="O204" s="203"/>
      <c r="P204" s="203"/>
      <c r="Q204" s="204"/>
      <c r="R204" s="202"/>
      <c r="S204" s="202"/>
      <c r="T204" s="202"/>
      <c r="U204" s="202"/>
      <c r="V204" s="205"/>
      <c r="X204" s="156">
        <f t="shared" si="25"/>
        <v>0</v>
      </c>
      <c r="Y204" s="152">
        <f t="shared" si="26"/>
        <v>0</v>
      </c>
      <c r="Z204" s="152">
        <f t="shared" si="27"/>
        <v>0</v>
      </c>
      <c r="AA204" s="900">
        <f t="shared" si="28"/>
        <v>0</v>
      </c>
      <c r="AC204" s="156">
        <f t="shared" si="29"/>
        <v>0</v>
      </c>
      <c r="AD204" s="152">
        <f t="shared" si="30"/>
        <v>0</v>
      </c>
      <c r="AE204" s="152">
        <f t="shared" si="31"/>
        <v>0</v>
      </c>
      <c r="AF204" s="157">
        <f t="shared" si="32"/>
        <v>0</v>
      </c>
    </row>
    <row r="205" spans="1:32" x14ac:dyDescent="0.25">
      <c r="A205" s="1020" t="str">
        <f>IF(ISBLANK('C1'!A205),"",'C1'!A205)</f>
        <v/>
      </c>
      <c r="B205" s="975" t="str">
        <f>IF(ISBLANK('C1'!B205),"",'C1'!B205)</f>
        <v/>
      </c>
      <c r="C205" s="263" t="str">
        <f>IF(ISBLANK('C1'!R205),"",'C1'!R205)</f>
        <v/>
      </c>
      <c r="D205" s="201"/>
      <c r="E205" s="202"/>
      <c r="F205" s="202"/>
      <c r="G205" s="202"/>
      <c r="H205" s="202"/>
      <c r="I205" s="202"/>
      <c r="J205" s="204"/>
      <c r="K205" s="478"/>
      <c r="L205" s="205"/>
      <c r="M205" s="203"/>
      <c r="N205" s="203"/>
      <c r="O205" s="203"/>
      <c r="P205" s="203"/>
      <c r="Q205" s="204"/>
      <c r="R205" s="202"/>
      <c r="S205" s="202"/>
      <c r="T205" s="202"/>
      <c r="U205" s="202"/>
      <c r="V205" s="205"/>
      <c r="X205" s="156">
        <f t="shared" si="25"/>
        <v>0</v>
      </c>
      <c r="Y205" s="152">
        <f t="shared" si="26"/>
        <v>0</v>
      </c>
      <c r="Z205" s="152">
        <f t="shared" si="27"/>
        <v>0</v>
      </c>
      <c r="AA205" s="900">
        <f t="shared" si="28"/>
        <v>0</v>
      </c>
      <c r="AC205" s="156">
        <f t="shared" si="29"/>
        <v>0</v>
      </c>
      <c r="AD205" s="152">
        <f t="shared" si="30"/>
        <v>0</v>
      </c>
      <c r="AE205" s="152">
        <f t="shared" si="31"/>
        <v>0</v>
      </c>
      <c r="AF205" s="157">
        <f t="shared" si="32"/>
        <v>0</v>
      </c>
    </row>
    <row r="206" spans="1:32" x14ac:dyDescent="0.25">
      <c r="A206" s="1020" t="str">
        <f>IF(ISBLANK('C1'!A206),"",'C1'!A206)</f>
        <v/>
      </c>
      <c r="B206" s="975" t="str">
        <f>IF(ISBLANK('C1'!B206),"",'C1'!B206)</f>
        <v/>
      </c>
      <c r="C206" s="263" t="str">
        <f>IF(ISBLANK('C1'!R206),"",'C1'!R206)</f>
        <v/>
      </c>
      <c r="D206" s="201"/>
      <c r="E206" s="202"/>
      <c r="F206" s="202"/>
      <c r="G206" s="202"/>
      <c r="H206" s="202"/>
      <c r="I206" s="202"/>
      <c r="J206" s="204"/>
      <c r="K206" s="478"/>
      <c r="L206" s="205"/>
      <c r="M206" s="203"/>
      <c r="N206" s="203"/>
      <c r="O206" s="203"/>
      <c r="P206" s="203"/>
      <c r="Q206" s="204"/>
      <c r="R206" s="202"/>
      <c r="S206" s="202"/>
      <c r="T206" s="202"/>
      <c r="U206" s="202"/>
      <c r="V206" s="205"/>
      <c r="X206" s="156">
        <f t="shared" si="25"/>
        <v>0</v>
      </c>
      <c r="Y206" s="152">
        <f t="shared" si="26"/>
        <v>0</v>
      </c>
      <c r="Z206" s="152">
        <f t="shared" si="27"/>
        <v>0</v>
      </c>
      <c r="AA206" s="900">
        <f t="shared" si="28"/>
        <v>0</v>
      </c>
      <c r="AC206" s="156">
        <f t="shared" si="29"/>
        <v>0</v>
      </c>
      <c r="AD206" s="152">
        <f t="shared" si="30"/>
        <v>0</v>
      </c>
      <c r="AE206" s="152">
        <f t="shared" si="31"/>
        <v>0</v>
      </c>
      <c r="AF206" s="157">
        <f t="shared" si="32"/>
        <v>0</v>
      </c>
    </row>
    <row r="207" spans="1:32" x14ac:dyDescent="0.25">
      <c r="A207" s="1020" t="str">
        <f>IF(ISBLANK('C1'!A207),"",'C1'!A207)</f>
        <v/>
      </c>
      <c r="B207" s="975" t="str">
        <f>IF(ISBLANK('C1'!B207),"",'C1'!B207)</f>
        <v/>
      </c>
      <c r="C207" s="263" t="str">
        <f>IF(ISBLANK('C1'!R207),"",'C1'!R207)</f>
        <v/>
      </c>
      <c r="D207" s="201"/>
      <c r="E207" s="202"/>
      <c r="F207" s="202"/>
      <c r="G207" s="202"/>
      <c r="H207" s="202"/>
      <c r="I207" s="202"/>
      <c r="J207" s="204"/>
      <c r="K207" s="478"/>
      <c r="L207" s="205"/>
      <c r="M207" s="203"/>
      <c r="N207" s="203"/>
      <c r="O207" s="203"/>
      <c r="P207" s="203"/>
      <c r="Q207" s="204"/>
      <c r="R207" s="202"/>
      <c r="S207" s="202"/>
      <c r="T207" s="202"/>
      <c r="U207" s="202"/>
      <c r="V207" s="205"/>
      <c r="X207" s="156">
        <f t="shared" si="25"/>
        <v>0</v>
      </c>
      <c r="Y207" s="152">
        <f t="shared" si="26"/>
        <v>0</v>
      </c>
      <c r="Z207" s="152">
        <f t="shared" si="27"/>
        <v>0</v>
      </c>
      <c r="AA207" s="900">
        <f t="shared" si="28"/>
        <v>0</v>
      </c>
      <c r="AC207" s="156">
        <f t="shared" si="29"/>
        <v>0</v>
      </c>
      <c r="AD207" s="152">
        <f t="shared" si="30"/>
        <v>0</v>
      </c>
      <c r="AE207" s="152">
        <f t="shared" si="31"/>
        <v>0</v>
      </c>
      <c r="AF207" s="157">
        <f t="shared" si="32"/>
        <v>0</v>
      </c>
    </row>
    <row r="208" spans="1:32" x14ac:dyDescent="0.25">
      <c r="A208" s="1020" t="str">
        <f>IF(ISBLANK('C1'!A208),"",'C1'!A208)</f>
        <v/>
      </c>
      <c r="B208" s="975" t="str">
        <f>IF(ISBLANK('C1'!B208),"",'C1'!B208)</f>
        <v/>
      </c>
      <c r="C208" s="263" t="str">
        <f>IF(ISBLANK('C1'!R208),"",'C1'!R208)</f>
        <v/>
      </c>
      <c r="D208" s="201"/>
      <c r="E208" s="202"/>
      <c r="F208" s="202"/>
      <c r="G208" s="202"/>
      <c r="H208" s="202"/>
      <c r="I208" s="202"/>
      <c r="J208" s="204"/>
      <c r="K208" s="478"/>
      <c r="L208" s="205"/>
      <c r="M208" s="203"/>
      <c r="N208" s="203"/>
      <c r="O208" s="203"/>
      <c r="P208" s="203"/>
      <c r="Q208" s="204"/>
      <c r="R208" s="202"/>
      <c r="S208" s="202"/>
      <c r="T208" s="202"/>
      <c r="U208" s="202"/>
      <c r="V208" s="205"/>
      <c r="X208" s="156">
        <f t="shared" si="25"/>
        <v>0</v>
      </c>
      <c r="Y208" s="152">
        <f t="shared" si="26"/>
        <v>0</v>
      </c>
      <c r="Z208" s="152">
        <f t="shared" si="27"/>
        <v>0</v>
      </c>
      <c r="AA208" s="900">
        <f t="shared" si="28"/>
        <v>0</v>
      </c>
      <c r="AC208" s="156">
        <f t="shared" si="29"/>
        <v>0</v>
      </c>
      <c r="AD208" s="152">
        <f t="shared" si="30"/>
        <v>0</v>
      </c>
      <c r="AE208" s="152">
        <f t="shared" si="31"/>
        <v>0</v>
      </c>
      <c r="AF208" s="157">
        <f t="shared" si="32"/>
        <v>0</v>
      </c>
    </row>
    <row r="209" spans="1:32" x14ac:dyDescent="0.25">
      <c r="A209" s="1020" t="str">
        <f>IF(ISBLANK('C1'!A209),"",'C1'!A209)</f>
        <v/>
      </c>
      <c r="B209" s="975" t="str">
        <f>IF(ISBLANK('C1'!B209),"",'C1'!B209)</f>
        <v/>
      </c>
      <c r="C209" s="263" t="str">
        <f>IF(ISBLANK('C1'!R209),"",'C1'!R209)</f>
        <v/>
      </c>
      <c r="D209" s="201"/>
      <c r="E209" s="202"/>
      <c r="F209" s="202"/>
      <c r="G209" s="202"/>
      <c r="H209" s="202"/>
      <c r="I209" s="202"/>
      <c r="J209" s="204"/>
      <c r="K209" s="478"/>
      <c r="L209" s="205"/>
      <c r="M209" s="203"/>
      <c r="N209" s="203"/>
      <c r="O209" s="203"/>
      <c r="P209" s="203"/>
      <c r="Q209" s="204"/>
      <c r="R209" s="202"/>
      <c r="S209" s="202"/>
      <c r="T209" s="202"/>
      <c r="U209" s="202"/>
      <c r="V209" s="205"/>
      <c r="X209" s="156">
        <f t="shared" si="25"/>
        <v>0</v>
      </c>
      <c r="Y209" s="152">
        <f t="shared" si="26"/>
        <v>0</v>
      </c>
      <c r="Z209" s="152">
        <f t="shared" si="27"/>
        <v>0</v>
      </c>
      <c r="AA209" s="900">
        <f t="shared" si="28"/>
        <v>0</v>
      </c>
      <c r="AC209" s="156">
        <f t="shared" si="29"/>
        <v>0</v>
      </c>
      <c r="AD209" s="152">
        <f t="shared" si="30"/>
        <v>0</v>
      </c>
      <c r="AE209" s="152">
        <f t="shared" si="31"/>
        <v>0</v>
      </c>
      <c r="AF209" s="157">
        <f t="shared" si="32"/>
        <v>0</v>
      </c>
    </row>
    <row r="210" spans="1:32" x14ac:dyDescent="0.25">
      <c r="A210" s="1020" t="str">
        <f>IF(ISBLANK('C1'!A210),"",'C1'!A210)</f>
        <v/>
      </c>
      <c r="B210" s="975" t="str">
        <f>IF(ISBLANK('C1'!B210),"",'C1'!B210)</f>
        <v/>
      </c>
      <c r="C210" s="263" t="str">
        <f>IF(ISBLANK('C1'!R210),"",'C1'!R210)</f>
        <v/>
      </c>
      <c r="D210" s="201"/>
      <c r="E210" s="202"/>
      <c r="F210" s="202"/>
      <c r="G210" s="202"/>
      <c r="H210" s="202"/>
      <c r="I210" s="202"/>
      <c r="J210" s="204"/>
      <c r="K210" s="478"/>
      <c r="L210" s="205"/>
      <c r="M210" s="203"/>
      <c r="N210" s="203"/>
      <c r="O210" s="203"/>
      <c r="P210" s="203"/>
      <c r="Q210" s="204"/>
      <c r="R210" s="202"/>
      <c r="S210" s="202"/>
      <c r="T210" s="202"/>
      <c r="U210" s="202"/>
      <c r="V210" s="205"/>
      <c r="X210" s="156">
        <f t="shared" si="25"/>
        <v>0</v>
      </c>
      <c r="Y210" s="152">
        <f t="shared" si="26"/>
        <v>0</v>
      </c>
      <c r="Z210" s="152">
        <f t="shared" si="27"/>
        <v>0</v>
      </c>
      <c r="AA210" s="900">
        <f t="shared" si="28"/>
        <v>0</v>
      </c>
      <c r="AC210" s="156">
        <f t="shared" si="29"/>
        <v>0</v>
      </c>
      <c r="AD210" s="152">
        <f t="shared" si="30"/>
        <v>0</v>
      </c>
      <c r="AE210" s="152">
        <f t="shared" si="31"/>
        <v>0</v>
      </c>
      <c r="AF210" s="157">
        <f t="shared" si="32"/>
        <v>0</v>
      </c>
    </row>
    <row r="211" spans="1:32" x14ac:dyDescent="0.25">
      <c r="A211" s="1020" t="str">
        <f>IF(ISBLANK('C1'!A211),"",'C1'!A211)</f>
        <v/>
      </c>
      <c r="B211" s="975" t="str">
        <f>IF(ISBLANK('C1'!B211),"",'C1'!B211)</f>
        <v/>
      </c>
      <c r="C211" s="263" t="str">
        <f>IF(ISBLANK('C1'!R211),"",'C1'!R211)</f>
        <v/>
      </c>
      <c r="D211" s="201"/>
      <c r="E211" s="202"/>
      <c r="F211" s="202"/>
      <c r="G211" s="202"/>
      <c r="H211" s="202"/>
      <c r="I211" s="202"/>
      <c r="J211" s="204"/>
      <c r="K211" s="478"/>
      <c r="L211" s="205"/>
      <c r="M211" s="203"/>
      <c r="N211" s="203"/>
      <c r="O211" s="203"/>
      <c r="P211" s="203"/>
      <c r="Q211" s="204"/>
      <c r="R211" s="202"/>
      <c r="S211" s="202"/>
      <c r="T211" s="202"/>
      <c r="U211" s="202"/>
      <c r="V211" s="205"/>
      <c r="X211" s="156">
        <f t="shared" si="25"/>
        <v>0</v>
      </c>
      <c r="Y211" s="152">
        <f t="shared" si="26"/>
        <v>0</v>
      </c>
      <c r="Z211" s="152">
        <f t="shared" si="27"/>
        <v>0</v>
      </c>
      <c r="AA211" s="900">
        <f t="shared" si="28"/>
        <v>0</v>
      </c>
      <c r="AC211" s="156">
        <f t="shared" si="29"/>
        <v>0</v>
      </c>
      <c r="AD211" s="152">
        <f t="shared" si="30"/>
        <v>0</v>
      </c>
      <c r="AE211" s="152">
        <f t="shared" si="31"/>
        <v>0</v>
      </c>
      <c r="AF211" s="157">
        <f t="shared" si="32"/>
        <v>0</v>
      </c>
    </row>
    <row r="212" spans="1:32" x14ac:dyDescent="0.25">
      <c r="A212" s="1020" t="str">
        <f>IF(ISBLANK('C1'!A212),"",'C1'!A212)</f>
        <v/>
      </c>
      <c r="B212" s="975" t="str">
        <f>IF(ISBLANK('C1'!B212),"",'C1'!B212)</f>
        <v/>
      </c>
      <c r="C212" s="263" t="str">
        <f>IF(ISBLANK('C1'!R212),"",'C1'!R212)</f>
        <v/>
      </c>
      <c r="D212" s="201"/>
      <c r="E212" s="202"/>
      <c r="F212" s="202"/>
      <c r="G212" s="202"/>
      <c r="H212" s="202"/>
      <c r="I212" s="202"/>
      <c r="J212" s="204"/>
      <c r="K212" s="478"/>
      <c r="L212" s="205"/>
      <c r="M212" s="203"/>
      <c r="N212" s="203"/>
      <c r="O212" s="203"/>
      <c r="P212" s="203"/>
      <c r="Q212" s="204"/>
      <c r="R212" s="202"/>
      <c r="S212" s="202"/>
      <c r="T212" s="202"/>
      <c r="U212" s="202"/>
      <c r="V212" s="205"/>
      <c r="X212" s="156">
        <f t="shared" si="25"/>
        <v>0</v>
      </c>
      <c r="Y212" s="152">
        <f t="shared" si="26"/>
        <v>0</v>
      </c>
      <c r="Z212" s="152">
        <f t="shared" si="27"/>
        <v>0</v>
      </c>
      <c r="AA212" s="900">
        <f t="shared" si="28"/>
        <v>0</v>
      </c>
      <c r="AC212" s="156">
        <f t="shared" si="29"/>
        <v>0</v>
      </c>
      <c r="AD212" s="152">
        <f t="shared" si="30"/>
        <v>0</v>
      </c>
      <c r="AE212" s="152">
        <f t="shared" si="31"/>
        <v>0</v>
      </c>
      <c r="AF212" s="157">
        <f t="shared" si="32"/>
        <v>0</v>
      </c>
    </row>
    <row r="213" spans="1:32" x14ac:dyDescent="0.25">
      <c r="A213" s="1020" t="str">
        <f>IF(ISBLANK('C1'!A213),"",'C1'!A213)</f>
        <v/>
      </c>
      <c r="B213" s="975" t="str">
        <f>IF(ISBLANK('C1'!B213),"",'C1'!B213)</f>
        <v/>
      </c>
      <c r="C213" s="263" t="str">
        <f>IF(ISBLANK('C1'!R213),"",'C1'!R213)</f>
        <v/>
      </c>
      <c r="D213" s="201"/>
      <c r="E213" s="202"/>
      <c r="F213" s="202"/>
      <c r="G213" s="202"/>
      <c r="H213" s="202"/>
      <c r="I213" s="202"/>
      <c r="J213" s="204"/>
      <c r="K213" s="478"/>
      <c r="L213" s="205"/>
      <c r="M213" s="203"/>
      <c r="N213" s="203"/>
      <c r="O213" s="203"/>
      <c r="P213" s="203"/>
      <c r="Q213" s="204"/>
      <c r="R213" s="202"/>
      <c r="S213" s="202"/>
      <c r="T213" s="202"/>
      <c r="U213" s="202"/>
      <c r="V213" s="205"/>
      <c r="X213" s="156">
        <f t="shared" si="25"/>
        <v>0</v>
      </c>
      <c r="Y213" s="152">
        <f t="shared" si="26"/>
        <v>0</v>
      </c>
      <c r="Z213" s="152">
        <f t="shared" si="27"/>
        <v>0</v>
      </c>
      <c r="AA213" s="900">
        <f t="shared" si="28"/>
        <v>0</v>
      </c>
      <c r="AC213" s="156">
        <f t="shared" si="29"/>
        <v>0</v>
      </c>
      <c r="AD213" s="152">
        <f t="shared" si="30"/>
        <v>0</v>
      </c>
      <c r="AE213" s="152">
        <f t="shared" si="31"/>
        <v>0</v>
      </c>
      <c r="AF213" s="157">
        <f t="shared" si="32"/>
        <v>0</v>
      </c>
    </row>
    <row r="214" spans="1:32" x14ac:dyDescent="0.25">
      <c r="A214" s="1020" t="str">
        <f>IF(ISBLANK('C1'!A214),"",'C1'!A214)</f>
        <v/>
      </c>
      <c r="B214" s="975" t="str">
        <f>IF(ISBLANK('C1'!B214),"",'C1'!B214)</f>
        <v/>
      </c>
      <c r="C214" s="263" t="str">
        <f>IF(ISBLANK('C1'!R214),"",'C1'!R214)</f>
        <v/>
      </c>
      <c r="D214" s="201"/>
      <c r="E214" s="202"/>
      <c r="F214" s="202"/>
      <c r="G214" s="202"/>
      <c r="H214" s="202"/>
      <c r="I214" s="202"/>
      <c r="J214" s="204"/>
      <c r="K214" s="478"/>
      <c r="L214" s="205"/>
      <c r="M214" s="203"/>
      <c r="N214" s="203"/>
      <c r="O214" s="203"/>
      <c r="P214" s="203"/>
      <c r="Q214" s="204"/>
      <c r="R214" s="202"/>
      <c r="S214" s="202"/>
      <c r="T214" s="202"/>
      <c r="U214" s="202"/>
      <c r="V214" s="205"/>
      <c r="X214" s="156">
        <f t="shared" si="25"/>
        <v>0</v>
      </c>
      <c r="Y214" s="152">
        <f t="shared" si="26"/>
        <v>0</v>
      </c>
      <c r="Z214" s="152">
        <f t="shared" si="27"/>
        <v>0</v>
      </c>
      <c r="AA214" s="900">
        <f t="shared" si="28"/>
        <v>0</v>
      </c>
      <c r="AC214" s="156">
        <f t="shared" si="29"/>
        <v>0</v>
      </c>
      <c r="AD214" s="152">
        <f t="shared" si="30"/>
        <v>0</v>
      </c>
      <c r="AE214" s="152">
        <f t="shared" si="31"/>
        <v>0</v>
      </c>
      <c r="AF214" s="157">
        <f t="shared" si="32"/>
        <v>0</v>
      </c>
    </row>
    <row r="215" spans="1:32" x14ac:dyDescent="0.25">
      <c r="A215" s="1020" t="str">
        <f>IF(ISBLANK('C1'!A215),"",'C1'!A215)</f>
        <v/>
      </c>
      <c r="B215" s="975" t="str">
        <f>IF(ISBLANK('C1'!B215),"",'C1'!B215)</f>
        <v/>
      </c>
      <c r="C215" s="263" t="str">
        <f>IF(ISBLANK('C1'!R215),"",'C1'!R215)</f>
        <v/>
      </c>
      <c r="D215" s="201"/>
      <c r="E215" s="202"/>
      <c r="F215" s="202"/>
      <c r="G215" s="202"/>
      <c r="H215" s="202"/>
      <c r="I215" s="202"/>
      <c r="J215" s="204"/>
      <c r="K215" s="478"/>
      <c r="L215" s="205"/>
      <c r="M215" s="203"/>
      <c r="N215" s="203"/>
      <c r="O215" s="203"/>
      <c r="P215" s="203"/>
      <c r="Q215" s="204"/>
      <c r="R215" s="202"/>
      <c r="S215" s="202"/>
      <c r="T215" s="202"/>
      <c r="U215" s="202"/>
      <c r="V215" s="205"/>
      <c r="X215" s="156">
        <f t="shared" si="25"/>
        <v>0</v>
      </c>
      <c r="Y215" s="152">
        <f t="shared" si="26"/>
        <v>0</v>
      </c>
      <c r="Z215" s="152">
        <f t="shared" si="27"/>
        <v>0</v>
      </c>
      <c r="AA215" s="900">
        <f t="shared" si="28"/>
        <v>0</v>
      </c>
      <c r="AC215" s="156">
        <f t="shared" si="29"/>
        <v>0</v>
      </c>
      <c r="AD215" s="152">
        <f t="shared" si="30"/>
        <v>0</v>
      </c>
      <c r="AE215" s="152">
        <f t="shared" si="31"/>
        <v>0</v>
      </c>
      <c r="AF215" s="157">
        <f t="shared" si="32"/>
        <v>0</v>
      </c>
    </row>
    <row r="216" spans="1:32" x14ac:dyDescent="0.25">
      <c r="A216" s="1020" t="str">
        <f>IF(ISBLANK('C1'!A216),"",'C1'!A216)</f>
        <v/>
      </c>
      <c r="B216" s="975" t="str">
        <f>IF(ISBLANK('C1'!B216),"",'C1'!B216)</f>
        <v/>
      </c>
      <c r="C216" s="263" t="str">
        <f>IF(ISBLANK('C1'!R216),"",'C1'!R216)</f>
        <v/>
      </c>
      <c r="D216" s="201"/>
      <c r="E216" s="202"/>
      <c r="F216" s="202"/>
      <c r="G216" s="202"/>
      <c r="H216" s="202"/>
      <c r="I216" s="202"/>
      <c r="J216" s="204"/>
      <c r="K216" s="478"/>
      <c r="L216" s="205"/>
      <c r="M216" s="203"/>
      <c r="N216" s="203"/>
      <c r="O216" s="203"/>
      <c r="P216" s="203"/>
      <c r="Q216" s="204"/>
      <c r="R216" s="202"/>
      <c r="S216" s="202"/>
      <c r="T216" s="202"/>
      <c r="U216" s="202"/>
      <c r="V216" s="205"/>
      <c r="X216" s="156">
        <f t="shared" si="25"/>
        <v>0</v>
      </c>
      <c r="Y216" s="152">
        <f t="shared" si="26"/>
        <v>0</v>
      </c>
      <c r="Z216" s="152">
        <f t="shared" si="27"/>
        <v>0</v>
      </c>
      <c r="AA216" s="900">
        <f t="shared" si="28"/>
        <v>0</v>
      </c>
      <c r="AC216" s="156">
        <f t="shared" si="29"/>
        <v>0</v>
      </c>
      <c r="AD216" s="152">
        <f t="shared" si="30"/>
        <v>0</v>
      </c>
      <c r="AE216" s="152">
        <f t="shared" si="31"/>
        <v>0</v>
      </c>
      <c r="AF216" s="157">
        <f t="shared" si="32"/>
        <v>0</v>
      </c>
    </row>
    <row r="217" spans="1:32" x14ac:dyDescent="0.25">
      <c r="A217" s="1020" t="str">
        <f>IF(ISBLANK('C1'!A217),"",'C1'!A217)</f>
        <v/>
      </c>
      <c r="B217" s="975" t="str">
        <f>IF(ISBLANK('C1'!B217),"",'C1'!B217)</f>
        <v/>
      </c>
      <c r="C217" s="263" t="str">
        <f>IF(ISBLANK('C1'!R217),"",'C1'!R217)</f>
        <v/>
      </c>
      <c r="D217" s="201"/>
      <c r="E217" s="202"/>
      <c r="F217" s="202"/>
      <c r="G217" s="202"/>
      <c r="H217" s="202"/>
      <c r="I217" s="202"/>
      <c r="J217" s="204"/>
      <c r="K217" s="478"/>
      <c r="L217" s="205"/>
      <c r="M217" s="203"/>
      <c r="N217" s="203"/>
      <c r="O217" s="203"/>
      <c r="P217" s="203"/>
      <c r="Q217" s="204"/>
      <c r="R217" s="202"/>
      <c r="S217" s="202"/>
      <c r="T217" s="202"/>
      <c r="U217" s="202"/>
      <c r="V217" s="205"/>
      <c r="X217" s="156">
        <f t="shared" si="25"/>
        <v>0</v>
      </c>
      <c r="Y217" s="152">
        <f t="shared" si="26"/>
        <v>0</v>
      </c>
      <c r="Z217" s="152">
        <f t="shared" si="27"/>
        <v>0</v>
      </c>
      <c r="AA217" s="900">
        <f t="shared" si="28"/>
        <v>0</v>
      </c>
      <c r="AC217" s="156">
        <f t="shared" si="29"/>
        <v>0</v>
      </c>
      <c r="AD217" s="152">
        <f t="shared" si="30"/>
        <v>0</v>
      </c>
      <c r="AE217" s="152">
        <f t="shared" si="31"/>
        <v>0</v>
      </c>
      <c r="AF217" s="157">
        <f t="shared" si="32"/>
        <v>0</v>
      </c>
    </row>
    <row r="218" spans="1:32" x14ac:dyDescent="0.25">
      <c r="A218" s="1020" t="str">
        <f>IF(ISBLANK('C1'!A218),"",'C1'!A218)</f>
        <v/>
      </c>
      <c r="B218" s="975" t="str">
        <f>IF(ISBLANK('C1'!B218),"",'C1'!B218)</f>
        <v/>
      </c>
      <c r="C218" s="263" t="str">
        <f>IF(ISBLANK('C1'!R218),"",'C1'!R218)</f>
        <v/>
      </c>
      <c r="D218" s="201"/>
      <c r="E218" s="202"/>
      <c r="F218" s="202"/>
      <c r="G218" s="202"/>
      <c r="H218" s="202"/>
      <c r="I218" s="202"/>
      <c r="J218" s="204"/>
      <c r="K218" s="478"/>
      <c r="L218" s="205"/>
      <c r="M218" s="203"/>
      <c r="N218" s="203"/>
      <c r="O218" s="203"/>
      <c r="P218" s="203"/>
      <c r="Q218" s="204"/>
      <c r="R218" s="202"/>
      <c r="S218" s="202"/>
      <c r="T218" s="202"/>
      <c r="U218" s="202"/>
      <c r="V218" s="205"/>
      <c r="X218" s="156">
        <f t="shared" si="25"/>
        <v>0</v>
      </c>
      <c r="Y218" s="152">
        <f t="shared" si="26"/>
        <v>0</v>
      </c>
      <c r="Z218" s="152">
        <f t="shared" si="27"/>
        <v>0</v>
      </c>
      <c r="AA218" s="900">
        <f t="shared" si="28"/>
        <v>0</v>
      </c>
      <c r="AC218" s="156">
        <f t="shared" si="29"/>
        <v>0</v>
      </c>
      <c r="AD218" s="152">
        <f t="shared" si="30"/>
        <v>0</v>
      </c>
      <c r="AE218" s="152">
        <f t="shared" si="31"/>
        <v>0</v>
      </c>
      <c r="AF218" s="157">
        <f t="shared" si="32"/>
        <v>0</v>
      </c>
    </row>
    <row r="219" spans="1:32" x14ac:dyDescent="0.25">
      <c r="A219" s="1020" t="str">
        <f>IF(ISBLANK('C1'!A219),"",'C1'!A219)</f>
        <v/>
      </c>
      <c r="B219" s="975" t="str">
        <f>IF(ISBLANK('C1'!B219),"",'C1'!B219)</f>
        <v/>
      </c>
      <c r="C219" s="263" t="str">
        <f>IF(ISBLANK('C1'!R219),"",'C1'!R219)</f>
        <v/>
      </c>
      <c r="D219" s="201"/>
      <c r="E219" s="202"/>
      <c r="F219" s="202"/>
      <c r="G219" s="202"/>
      <c r="H219" s="202"/>
      <c r="I219" s="202"/>
      <c r="J219" s="204"/>
      <c r="K219" s="478"/>
      <c r="L219" s="205"/>
      <c r="M219" s="203"/>
      <c r="N219" s="203"/>
      <c r="O219" s="203"/>
      <c r="P219" s="203"/>
      <c r="Q219" s="204"/>
      <c r="R219" s="202"/>
      <c r="S219" s="202"/>
      <c r="T219" s="202"/>
      <c r="U219" s="202"/>
      <c r="V219" s="205"/>
      <c r="X219" s="156">
        <f t="shared" si="25"/>
        <v>0</v>
      </c>
      <c r="Y219" s="152">
        <f t="shared" si="26"/>
        <v>0</v>
      </c>
      <c r="Z219" s="152">
        <f t="shared" si="27"/>
        <v>0</v>
      </c>
      <c r="AA219" s="900">
        <f t="shared" si="28"/>
        <v>0</v>
      </c>
      <c r="AC219" s="156">
        <f t="shared" si="29"/>
        <v>0</v>
      </c>
      <c r="AD219" s="152">
        <f t="shared" si="30"/>
        <v>0</v>
      </c>
      <c r="AE219" s="152">
        <f t="shared" si="31"/>
        <v>0</v>
      </c>
      <c r="AF219" s="157">
        <f t="shared" si="32"/>
        <v>0</v>
      </c>
    </row>
    <row r="220" spans="1:32" x14ac:dyDescent="0.25">
      <c r="A220" s="1020" t="str">
        <f>IF(ISBLANK('C1'!A220),"",'C1'!A220)</f>
        <v/>
      </c>
      <c r="B220" s="975" t="str">
        <f>IF(ISBLANK('C1'!B220),"",'C1'!B220)</f>
        <v/>
      </c>
      <c r="C220" s="263" t="str">
        <f>IF(ISBLANK('C1'!R220),"",'C1'!R220)</f>
        <v/>
      </c>
      <c r="D220" s="201"/>
      <c r="E220" s="202"/>
      <c r="F220" s="202"/>
      <c r="G220" s="202"/>
      <c r="H220" s="202"/>
      <c r="I220" s="202"/>
      <c r="J220" s="204"/>
      <c r="K220" s="478"/>
      <c r="L220" s="205"/>
      <c r="M220" s="203"/>
      <c r="N220" s="203"/>
      <c r="O220" s="203"/>
      <c r="P220" s="203"/>
      <c r="Q220" s="204"/>
      <c r="R220" s="202"/>
      <c r="S220" s="202"/>
      <c r="T220" s="202"/>
      <c r="U220" s="202"/>
      <c r="V220" s="205"/>
      <c r="X220" s="156">
        <f t="shared" si="25"/>
        <v>0</v>
      </c>
      <c r="Y220" s="152">
        <f t="shared" si="26"/>
        <v>0</v>
      </c>
      <c r="Z220" s="152">
        <f t="shared" si="27"/>
        <v>0</v>
      </c>
      <c r="AA220" s="900">
        <f t="shared" si="28"/>
        <v>0</v>
      </c>
      <c r="AC220" s="156">
        <f t="shared" si="29"/>
        <v>0</v>
      </c>
      <c r="AD220" s="152">
        <f t="shared" si="30"/>
        <v>0</v>
      </c>
      <c r="AE220" s="152">
        <f t="shared" si="31"/>
        <v>0</v>
      </c>
      <c r="AF220" s="157">
        <f t="shared" si="32"/>
        <v>0</v>
      </c>
    </row>
    <row r="221" spans="1:32" x14ac:dyDescent="0.25">
      <c r="A221" s="1020" t="str">
        <f>IF(ISBLANK('C1'!A221),"",'C1'!A221)</f>
        <v/>
      </c>
      <c r="B221" s="975" t="str">
        <f>IF(ISBLANK('C1'!B221),"",'C1'!B221)</f>
        <v/>
      </c>
      <c r="C221" s="263" t="str">
        <f>IF(ISBLANK('C1'!R221),"",'C1'!R221)</f>
        <v/>
      </c>
      <c r="D221" s="201"/>
      <c r="E221" s="202"/>
      <c r="F221" s="202"/>
      <c r="G221" s="202"/>
      <c r="H221" s="202"/>
      <c r="I221" s="202"/>
      <c r="J221" s="204"/>
      <c r="K221" s="478"/>
      <c r="L221" s="205"/>
      <c r="M221" s="203"/>
      <c r="N221" s="203"/>
      <c r="O221" s="203"/>
      <c r="P221" s="203"/>
      <c r="Q221" s="204"/>
      <c r="R221" s="202"/>
      <c r="S221" s="202"/>
      <c r="T221" s="202"/>
      <c r="U221" s="202"/>
      <c r="V221" s="205"/>
      <c r="X221" s="156">
        <f t="shared" si="25"/>
        <v>0</v>
      </c>
      <c r="Y221" s="152">
        <f t="shared" si="26"/>
        <v>0</v>
      </c>
      <c r="Z221" s="152">
        <f t="shared" si="27"/>
        <v>0</v>
      </c>
      <c r="AA221" s="900">
        <f t="shared" si="28"/>
        <v>0</v>
      </c>
      <c r="AC221" s="156">
        <f t="shared" si="29"/>
        <v>0</v>
      </c>
      <c r="AD221" s="152">
        <f t="shared" si="30"/>
        <v>0</v>
      </c>
      <c r="AE221" s="152">
        <f t="shared" si="31"/>
        <v>0</v>
      </c>
      <c r="AF221" s="157">
        <f t="shared" si="32"/>
        <v>0</v>
      </c>
    </row>
    <row r="222" spans="1:32" x14ac:dyDescent="0.25">
      <c r="A222" s="1020" t="str">
        <f>IF(ISBLANK('C1'!A222),"",'C1'!A222)</f>
        <v/>
      </c>
      <c r="B222" s="975" t="str">
        <f>IF(ISBLANK('C1'!B222),"",'C1'!B222)</f>
        <v/>
      </c>
      <c r="C222" s="263" t="str">
        <f>IF(ISBLANK('C1'!R222),"",'C1'!R222)</f>
        <v/>
      </c>
      <c r="D222" s="201"/>
      <c r="E222" s="202"/>
      <c r="F222" s="202"/>
      <c r="G222" s="202"/>
      <c r="H222" s="202"/>
      <c r="I222" s="202"/>
      <c r="J222" s="204"/>
      <c r="K222" s="478"/>
      <c r="L222" s="205"/>
      <c r="M222" s="203"/>
      <c r="N222" s="203"/>
      <c r="O222" s="203"/>
      <c r="P222" s="203"/>
      <c r="Q222" s="204"/>
      <c r="R222" s="202"/>
      <c r="S222" s="202"/>
      <c r="T222" s="202"/>
      <c r="U222" s="202"/>
      <c r="V222" s="205"/>
      <c r="X222" s="156">
        <f t="shared" si="25"/>
        <v>0</v>
      </c>
      <c r="Y222" s="152">
        <f t="shared" si="26"/>
        <v>0</v>
      </c>
      <c r="Z222" s="152">
        <f t="shared" si="27"/>
        <v>0</v>
      </c>
      <c r="AA222" s="900">
        <f t="shared" si="28"/>
        <v>0</v>
      </c>
      <c r="AC222" s="156">
        <f t="shared" si="29"/>
        <v>0</v>
      </c>
      <c r="AD222" s="152">
        <f t="shared" si="30"/>
        <v>0</v>
      </c>
      <c r="AE222" s="152">
        <f t="shared" si="31"/>
        <v>0</v>
      </c>
      <c r="AF222" s="157">
        <f t="shared" si="32"/>
        <v>0</v>
      </c>
    </row>
    <row r="223" spans="1:32" x14ac:dyDescent="0.25">
      <c r="A223" s="1020" t="str">
        <f>IF(ISBLANK('C1'!A223),"",'C1'!A223)</f>
        <v/>
      </c>
      <c r="B223" s="975" t="str">
        <f>IF(ISBLANK('C1'!B223),"",'C1'!B223)</f>
        <v/>
      </c>
      <c r="C223" s="263" t="str">
        <f>IF(ISBLANK('C1'!R223),"",'C1'!R223)</f>
        <v/>
      </c>
      <c r="D223" s="201"/>
      <c r="E223" s="202"/>
      <c r="F223" s="202"/>
      <c r="G223" s="202"/>
      <c r="H223" s="202"/>
      <c r="I223" s="202"/>
      <c r="J223" s="204"/>
      <c r="K223" s="478"/>
      <c r="L223" s="205"/>
      <c r="M223" s="203"/>
      <c r="N223" s="203"/>
      <c r="O223" s="203"/>
      <c r="P223" s="203"/>
      <c r="Q223" s="204"/>
      <c r="R223" s="202"/>
      <c r="S223" s="202"/>
      <c r="T223" s="202"/>
      <c r="U223" s="202"/>
      <c r="V223" s="205"/>
      <c r="X223" s="156">
        <f t="shared" si="25"/>
        <v>0</v>
      </c>
      <c r="Y223" s="152">
        <f t="shared" si="26"/>
        <v>0</v>
      </c>
      <c r="Z223" s="152">
        <f t="shared" si="27"/>
        <v>0</v>
      </c>
      <c r="AA223" s="900">
        <f t="shared" si="28"/>
        <v>0</v>
      </c>
      <c r="AC223" s="156">
        <f t="shared" si="29"/>
        <v>0</v>
      </c>
      <c r="AD223" s="152">
        <f t="shared" si="30"/>
        <v>0</v>
      </c>
      <c r="AE223" s="152">
        <f t="shared" si="31"/>
        <v>0</v>
      </c>
      <c r="AF223" s="157">
        <f t="shared" si="32"/>
        <v>0</v>
      </c>
    </row>
    <row r="224" spans="1:32" x14ac:dyDescent="0.25">
      <c r="A224" s="1020" t="str">
        <f>IF(ISBLANK('C1'!A224),"",'C1'!A224)</f>
        <v/>
      </c>
      <c r="B224" s="975" t="str">
        <f>IF(ISBLANK('C1'!B224),"",'C1'!B224)</f>
        <v/>
      </c>
      <c r="C224" s="263" t="str">
        <f>IF(ISBLANK('C1'!R224),"",'C1'!R224)</f>
        <v/>
      </c>
      <c r="D224" s="201"/>
      <c r="E224" s="202"/>
      <c r="F224" s="202"/>
      <c r="G224" s="202"/>
      <c r="H224" s="202"/>
      <c r="I224" s="202"/>
      <c r="J224" s="204"/>
      <c r="K224" s="478"/>
      <c r="L224" s="205"/>
      <c r="M224" s="203"/>
      <c r="N224" s="203"/>
      <c r="O224" s="203"/>
      <c r="P224" s="203"/>
      <c r="Q224" s="204"/>
      <c r="R224" s="202"/>
      <c r="S224" s="202"/>
      <c r="T224" s="202"/>
      <c r="U224" s="202"/>
      <c r="V224" s="205"/>
      <c r="X224" s="156">
        <f t="shared" si="25"/>
        <v>0</v>
      </c>
      <c r="Y224" s="152">
        <f t="shared" si="26"/>
        <v>0</v>
      </c>
      <c r="Z224" s="152">
        <f t="shared" si="27"/>
        <v>0</v>
      </c>
      <c r="AA224" s="900">
        <f t="shared" si="28"/>
        <v>0</v>
      </c>
      <c r="AC224" s="156">
        <f t="shared" si="29"/>
        <v>0</v>
      </c>
      <c r="AD224" s="152">
        <f t="shared" si="30"/>
        <v>0</v>
      </c>
      <c r="AE224" s="152">
        <f t="shared" si="31"/>
        <v>0</v>
      </c>
      <c r="AF224" s="157">
        <f t="shared" si="32"/>
        <v>0</v>
      </c>
    </row>
    <row r="225" spans="1:32" x14ac:dyDescent="0.25">
      <c r="A225" s="1020" t="str">
        <f>IF(ISBLANK('C1'!A225),"",'C1'!A225)</f>
        <v/>
      </c>
      <c r="B225" s="975" t="str">
        <f>IF(ISBLANK('C1'!B225),"",'C1'!B225)</f>
        <v/>
      </c>
      <c r="C225" s="263" t="str">
        <f>IF(ISBLANK('C1'!R225),"",'C1'!R225)</f>
        <v/>
      </c>
      <c r="D225" s="201"/>
      <c r="E225" s="202"/>
      <c r="F225" s="202"/>
      <c r="G225" s="202"/>
      <c r="H225" s="202"/>
      <c r="I225" s="202"/>
      <c r="J225" s="204"/>
      <c r="K225" s="478"/>
      <c r="L225" s="205"/>
      <c r="M225" s="203"/>
      <c r="N225" s="203"/>
      <c r="O225" s="203"/>
      <c r="P225" s="203"/>
      <c r="Q225" s="204"/>
      <c r="R225" s="202"/>
      <c r="S225" s="202"/>
      <c r="T225" s="202"/>
      <c r="U225" s="202"/>
      <c r="V225" s="205"/>
      <c r="X225" s="156">
        <f t="shared" si="25"/>
        <v>0</v>
      </c>
      <c r="Y225" s="152">
        <f t="shared" si="26"/>
        <v>0</v>
      </c>
      <c r="Z225" s="152">
        <f t="shared" si="27"/>
        <v>0</v>
      </c>
      <c r="AA225" s="900">
        <f t="shared" si="28"/>
        <v>0</v>
      </c>
      <c r="AC225" s="156">
        <f t="shared" si="29"/>
        <v>0</v>
      </c>
      <c r="AD225" s="152">
        <f t="shared" si="30"/>
        <v>0</v>
      </c>
      <c r="AE225" s="152">
        <f t="shared" si="31"/>
        <v>0</v>
      </c>
      <c r="AF225" s="157">
        <f t="shared" si="32"/>
        <v>0</v>
      </c>
    </row>
    <row r="226" spans="1:32" x14ac:dyDescent="0.25">
      <c r="A226" s="1020" t="str">
        <f>IF(ISBLANK('C1'!A226),"",'C1'!A226)</f>
        <v/>
      </c>
      <c r="B226" s="975" t="str">
        <f>IF(ISBLANK('C1'!B226),"",'C1'!B226)</f>
        <v/>
      </c>
      <c r="C226" s="263" t="str">
        <f>IF(ISBLANK('C1'!R226),"",'C1'!R226)</f>
        <v/>
      </c>
      <c r="D226" s="201"/>
      <c r="E226" s="202"/>
      <c r="F226" s="202"/>
      <c r="G226" s="202"/>
      <c r="H226" s="202"/>
      <c r="I226" s="202"/>
      <c r="J226" s="204"/>
      <c r="K226" s="478"/>
      <c r="L226" s="205"/>
      <c r="M226" s="203"/>
      <c r="N226" s="203"/>
      <c r="O226" s="203"/>
      <c r="P226" s="203"/>
      <c r="Q226" s="204"/>
      <c r="R226" s="202"/>
      <c r="S226" s="202"/>
      <c r="T226" s="202"/>
      <c r="U226" s="202"/>
      <c r="V226" s="205"/>
      <c r="X226" s="156">
        <f t="shared" si="25"/>
        <v>0</v>
      </c>
      <c r="Y226" s="152">
        <f t="shared" si="26"/>
        <v>0</v>
      </c>
      <c r="Z226" s="152">
        <f t="shared" si="27"/>
        <v>0</v>
      </c>
      <c r="AA226" s="900">
        <f t="shared" si="28"/>
        <v>0</v>
      </c>
      <c r="AC226" s="156">
        <f t="shared" si="29"/>
        <v>0</v>
      </c>
      <c r="AD226" s="152">
        <f t="shared" si="30"/>
        <v>0</v>
      </c>
      <c r="AE226" s="152">
        <f t="shared" si="31"/>
        <v>0</v>
      </c>
      <c r="AF226" s="157">
        <f t="shared" si="32"/>
        <v>0</v>
      </c>
    </row>
    <row r="227" spans="1:32" x14ac:dyDescent="0.25">
      <c r="A227" s="1020" t="str">
        <f>IF(ISBLANK('C1'!A227),"",'C1'!A227)</f>
        <v/>
      </c>
      <c r="B227" s="975" t="str">
        <f>IF(ISBLANK('C1'!B227),"",'C1'!B227)</f>
        <v/>
      </c>
      <c r="C227" s="263" t="str">
        <f>IF(ISBLANK('C1'!R227),"",'C1'!R227)</f>
        <v/>
      </c>
      <c r="D227" s="201"/>
      <c r="E227" s="202"/>
      <c r="F227" s="202"/>
      <c r="G227" s="202"/>
      <c r="H227" s="202"/>
      <c r="I227" s="202"/>
      <c r="J227" s="204"/>
      <c r="K227" s="478"/>
      <c r="L227" s="205"/>
      <c r="M227" s="203"/>
      <c r="N227" s="203"/>
      <c r="O227" s="203"/>
      <c r="P227" s="203"/>
      <c r="Q227" s="204"/>
      <c r="R227" s="202"/>
      <c r="S227" s="202"/>
      <c r="T227" s="202"/>
      <c r="U227" s="202"/>
      <c r="V227" s="205"/>
      <c r="X227" s="156">
        <f t="shared" si="25"/>
        <v>0</v>
      </c>
      <c r="Y227" s="152">
        <f t="shared" si="26"/>
        <v>0</v>
      </c>
      <c r="Z227" s="152">
        <f t="shared" si="27"/>
        <v>0</v>
      </c>
      <c r="AA227" s="900">
        <f t="shared" si="28"/>
        <v>0</v>
      </c>
      <c r="AC227" s="156">
        <f t="shared" si="29"/>
        <v>0</v>
      </c>
      <c r="AD227" s="152">
        <f t="shared" si="30"/>
        <v>0</v>
      </c>
      <c r="AE227" s="152">
        <f t="shared" si="31"/>
        <v>0</v>
      </c>
      <c r="AF227" s="157">
        <f t="shared" si="32"/>
        <v>0</v>
      </c>
    </row>
    <row r="228" spans="1:32" x14ac:dyDescent="0.25">
      <c r="A228" s="1020" t="str">
        <f>IF(ISBLANK('C1'!A228),"",'C1'!A228)</f>
        <v/>
      </c>
      <c r="B228" s="975" t="str">
        <f>IF(ISBLANK('C1'!B228),"",'C1'!B228)</f>
        <v/>
      </c>
      <c r="C228" s="263" t="str">
        <f>IF(ISBLANK('C1'!R228),"",'C1'!R228)</f>
        <v/>
      </c>
      <c r="D228" s="201"/>
      <c r="E228" s="202"/>
      <c r="F228" s="202"/>
      <c r="G228" s="202"/>
      <c r="H228" s="202"/>
      <c r="I228" s="202"/>
      <c r="J228" s="204"/>
      <c r="K228" s="478"/>
      <c r="L228" s="205"/>
      <c r="M228" s="203"/>
      <c r="N228" s="203"/>
      <c r="O228" s="203"/>
      <c r="P228" s="203"/>
      <c r="Q228" s="204"/>
      <c r="R228" s="202"/>
      <c r="S228" s="202"/>
      <c r="T228" s="202"/>
      <c r="U228" s="202"/>
      <c r="V228" s="205"/>
      <c r="X228" s="156">
        <f t="shared" si="25"/>
        <v>0</v>
      </c>
      <c r="Y228" s="152">
        <f t="shared" si="26"/>
        <v>0</v>
      </c>
      <c r="Z228" s="152">
        <f t="shared" si="27"/>
        <v>0</v>
      </c>
      <c r="AA228" s="900">
        <f t="shared" si="28"/>
        <v>0</v>
      </c>
      <c r="AC228" s="156">
        <f t="shared" si="29"/>
        <v>0</v>
      </c>
      <c r="AD228" s="152">
        <f t="shared" si="30"/>
        <v>0</v>
      </c>
      <c r="AE228" s="152">
        <f t="shared" si="31"/>
        <v>0</v>
      </c>
      <c r="AF228" s="157">
        <f t="shared" si="32"/>
        <v>0</v>
      </c>
    </row>
    <row r="229" spans="1:32" x14ac:dyDescent="0.25">
      <c r="A229" s="1020" t="str">
        <f>IF(ISBLANK('C1'!A229),"",'C1'!A229)</f>
        <v/>
      </c>
      <c r="B229" s="975" t="str">
        <f>IF(ISBLANK('C1'!B229),"",'C1'!B229)</f>
        <v/>
      </c>
      <c r="C229" s="263" t="str">
        <f>IF(ISBLANK('C1'!R229),"",'C1'!R229)</f>
        <v/>
      </c>
      <c r="D229" s="201"/>
      <c r="E229" s="202"/>
      <c r="F229" s="202"/>
      <c r="G229" s="202"/>
      <c r="H229" s="202"/>
      <c r="I229" s="202"/>
      <c r="J229" s="204"/>
      <c r="K229" s="478"/>
      <c r="L229" s="205"/>
      <c r="M229" s="203"/>
      <c r="N229" s="203"/>
      <c r="O229" s="203"/>
      <c r="P229" s="203"/>
      <c r="Q229" s="204"/>
      <c r="R229" s="202"/>
      <c r="S229" s="202"/>
      <c r="T229" s="202"/>
      <c r="U229" s="202"/>
      <c r="V229" s="205"/>
      <c r="X229" s="156">
        <f t="shared" si="25"/>
        <v>0</v>
      </c>
      <c r="Y229" s="152">
        <f t="shared" si="26"/>
        <v>0</v>
      </c>
      <c r="Z229" s="152">
        <f t="shared" si="27"/>
        <v>0</v>
      </c>
      <c r="AA229" s="900">
        <f t="shared" si="28"/>
        <v>0</v>
      </c>
      <c r="AC229" s="156">
        <f t="shared" si="29"/>
        <v>0</v>
      </c>
      <c r="AD229" s="152">
        <f t="shared" si="30"/>
        <v>0</v>
      </c>
      <c r="AE229" s="152">
        <f t="shared" si="31"/>
        <v>0</v>
      </c>
      <c r="AF229" s="157">
        <f t="shared" si="32"/>
        <v>0</v>
      </c>
    </row>
    <row r="230" spans="1:32" x14ac:dyDescent="0.25">
      <c r="A230" s="1020" t="str">
        <f>IF(ISBLANK('C1'!A230),"",'C1'!A230)</f>
        <v/>
      </c>
      <c r="B230" s="975" t="str">
        <f>IF(ISBLANK('C1'!B230),"",'C1'!B230)</f>
        <v/>
      </c>
      <c r="C230" s="263" t="str">
        <f>IF(ISBLANK('C1'!R230),"",'C1'!R230)</f>
        <v/>
      </c>
      <c r="D230" s="201"/>
      <c r="E230" s="202"/>
      <c r="F230" s="202"/>
      <c r="G230" s="202"/>
      <c r="H230" s="202"/>
      <c r="I230" s="202"/>
      <c r="J230" s="204"/>
      <c r="K230" s="478"/>
      <c r="L230" s="205"/>
      <c r="M230" s="203"/>
      <c r="N230" s="203"/>
      <c r="O230" s="203"/>
      <c r="P230" s="203"/>
      <c r="Q230" s="204"/>
      <c r="R230" s="202"/>
      <c r="S230" s="202"/>
      <c r="T230" s="202"/>
      <c r="U230" s="202"/>
      <c r="V230" s="205"/>
      <c r="X230" s="156">
        <f t="shared" si="25"/>
        <v>0</v>
      </c>
      <c r="Y230" s="152">
        <f t="shared" si="26"/>
        <v>0</v>
      </c>
      <c r="Z230" s="152">
        <f t="shared" si="27"/>
        <v>0</v>
      </c>
      <c r="AA230" s="900">
        <f t="shared" si="28"/>
        <v>0</v>
      </c>
      <c r="AC230" s="156">
        <f t="shared" si="29"/>
        <v>0</v>
      </c>
      <c r="AD230" s="152">
        <f t="shared" si="30"/>
        <v>0</v>
      </c>
      <c r="AE230" s="152">
        <f t="shared" si="31"/>
        <v>0</v>
      </c>
      <c r="AF230" s="157">
        <f t="shared" si="32"/>
        <v>0</v>
      </c>
    </row>
    <row r="231" spans="1:32" x14ac:dyDescent="0.25">
      <c r="A231" s="1020" t="str">
        <f>IF(ISBLANK('C1'!A231),"",'C1'!A231)</f>
        <v/>
      </c>
      <c r="B231" s="975" t="str">
        <f>IF(ISBLANK('C1'!B231),"",'C1'!B231)</f>
        <v/>
      </c>
      <c r="C231" s="263" t="str">
        <f>IF(ISBLANK('C1'!R231),"",'C1'!R231)</f>
        <v/>
      </c>
      <c r="D231" s="201"/>
      <c r="E231" s="202"/>
      <c r="F231" s="202"/>
      <c r="G231" s="202"/>
      <c r="H231" s="202"/>
      <c r="I231" s="202"/>
      <c r="J231" s="204"/>
      <c r="K231" s="478"/>
      <c r="L231" s="205"/>
      <c r="M231" s="203"/>
      <c r="N231" s="203"/>
      <c r="O231" s="203"/>
      <c r="P231" s="203"/>
      <c r="Q231" s="204"/>
      <c r="R231" s="202"/>
      <c r="S231" s="202"/>
      <c r="T231" s="202"/>
      <c r="U231" s="202"/>
      <c r="V231" s="205"/>
      <c r="X231" s="156">
        <f t="shared" si="25"/>
        <v>0</v>
      </c>
      <c r="Y231" s="152">
        <f t="shared" si="26"/>
        <v>0</v>
      </c>
      <c r="Z231" s="152">
        <f t="shared" si="27"/>
        <v>0</v>
      </c>
      <c r="AA231" s="900">
        <f t="shared" si="28"/>
        <v>0</v>
      </c>
      <c r="AC231" s="156">
        <f t="shared" si="29"/>
        <v>0</v>
      </c>
      <c r="AD231" s="152">
        <f t="shared" si="30"/>
        <v>0</v>
      </c>
      <c r="AE231" s="152">
        <f t="shared" si="31"/>
        <v>0</v>
      </c>
      <c r="AF231" s="157">
        <f t="shared" si="32"/>
        <v>0</v>
      </c>
    </row>
    <row r="232" spans="1:32" x14ac:dyDescent="0.25">
      <c r="A232" s="1020" t="str">
        <f>IF(ISBLANK('C1'!A232),"",'C1'!A232)</f>
        <v/>
      </c>
      <c r="B232" s="975" t="str">
        <f>IF(ISBLANK('C1'!B232),"",'C1'!B232)</f>
        <v/>
      </c>
      <c r="C232" s="263" t="str">
        <f>IF(ISBLANK('C1'!R232),"",'C1'!R232)</f>
        <v/>
      </c>
      <c r="D232" s="201"/>
      <c r="E232" s="202"/>
      <c r="F232" s="202"/>
      <c r="G232" s="202"/>
      <c r="H232" s="202"/>
      <c r="I232" s="202"/>
      <c r="J232" s="204"/>
      <c r="K232" s="478"/>
      <c r="L232" s="205"/>
      <c r="M232" s="203"/>
      <c r="N232" s="203"/>
      <c r="O232" s="203"/>
      <c r="P232" s="203"/>
      <c r="Q232" s="204"/>
      <c r="R232" s="202"/>
      <c r="S232" s="202"/>
      <c r="T232" s="202"/>
      <c r="U232" s="202"/>
      <c r="V232" s="205"/>
      <c r="X232" s="156">
        <f t="shared" si="25"/>
        <v>0</v>
      </c>
      <c r="Y232" s="152">
        <f t="shared" si="26"/>
        <v>0</v>
      </c>
      <c r="Z232" s="152">
        <f t="shared" si="27"/>
        <v>0</v>
      </c>
      <c r="AA232" s="900">
        <f t="shared" si="28"/>
        <v>0</v>
      </c>
      <c r="AC232" s="156">
        <f t="shared" si="29"/>
        <v>0</v>
      </c>
      <c r="AD232" s="152">
        <f t="shared" si="30"/>
        <v>0</v>
      </c>
      <c r="AE232" s="152">
        <f t="shared" si="31"/>
        <v>0</v>
      </c>
      <c r="AF232" s="157">
        <f t="shared" si="32"/>
        <v>0</v>
      </c>
    </row>
    <row r="233" spans="1:32" x14ac:dyDescent="0.25">
      <c r="A233" s="1020" t="str">
        <f>IF(ISBLANK('C1'!A233),"",'C1'!A233)</f>
        <v/>
      </c>
      <c r="B233" s="975" t="str">
        <f>IF(ISBLANK('C1'!B233),"",'C1'!B233)</f>
        <v/>
      </c>
      <c r="C233" s="263" t="str">
        <f>IF(ISBLANK('C1'!R233),"",'C1'!R233)</f>
        <v/>
      </c>
      <c r="D233" s="201"/>
      <c r="E233" s="202"/>
      <c r="F233" s="202"/>
      <c r="G233" s="202"/>
      <c r="H233" s="202"/>
      <c r="I233" s="202"/>
      <c r="J233" s="204"/>
      <c r="K233" s="478"/>
      <c r="L233" s="205"/>
      <c r="M233" s="203"/>
      <c r="N233" s="203"/>
      <c r="O233" s="203"/>
      <c r="P233" s="203"/>
      <c r="Q233" s="204"/>
      <c r="R233" s="202"/>
      <c r="S233" s="202"/>
      <c r="T233" s="202"/>
      <c r="U233" s="202"/>
      <c r="V233" s="205"/>
      <c r="X233" s="156">
        <f t="shared" si="25"/>
        <v>0</v>
      </c>
      <c r="Y233" s="152">
        <f t="shared" si="26"/>
        <v>0</v>
      </c>
      <c r="Z233" s="152">
        <f t="shared" si="27"/>
        <v>0</v>
      </c>
      <c r="AA233" s="900">
        <f t="shared" si="28"/>
        <v>0</v>
      </c>
      <c r="AC233" s="156">
        <f t="shared" si="29"/>
        <v>0</v>
      </c>
      <c r="AD233" s="152">
        <f t="shared" si="30"/>
        <v>0</v>
      </c>
      <c r="AE233" s="152">
        <f t="shared" si="31"/>
        <v>0</v>
      </c>
      <c r="AF233" s="157">
        <f t="shared" si="32"/>
        <v>0</v>
      </c>
    </row>
    <row r="234" spans="1:32" x14ac:dyDescent="0.25">
      <c r="A234" s="1020" t="str">
        <f>IF(ISBLANK('C1'!A234),"",'C1'!A234)</f>
        <v/>
      </c>
      <c r="B234" s="975" t="str">
        <f>IF(ISBLANK('C1'!B234),"",'C1'!B234)</f>
        <v/>
      </c>
      <c r="C234" s="263" t="str">
        <f>IF(ISBLANK('C1'!R234),"",'C1'!R234)</f>
        <v/>
      </c>
      <c r="D234" s="201"/>
      <c r="E234" s="202"/>
      <c r="F234" s="202"/>
      <c r="G234" s="202"/>
      <c r="H234" s="202"/>
      <c r="I234" s="202"/>
      <c r="J234" s="204"/>
      <c r="K234" s="478"/>
      <c r="L234" s="205"/>
      <c r="M234" s="203"/>
      <c r="N234" s="203"/>
      <c r="O234" s="203"/>
      <c r="P234" s="203"/>
      <c r="Q234" s="204"/>
      <c r="R234" s="202"/>
      <c r="S234" s="202"/>
      <c r="T234" s="202"/>
      <c r="U234" s="202"/>
      <c r="V234" s="205"/>
      <c r="X234" s="156">
        <f t="shared" si="25"/>
        <v>0</v>
      </c>
      <c r="Y234" s="152">
        <f t="shared" si="26"/>
        <v>0</v>
      </c>
      <c r="Z234" s="152">
        <f t="shared" si="27"/>
        <v>0</v>
      </c>
      <c r="AA234" s="900">
        <f t="shared" si="28"/>
        <v>0</v>
      </c>
      <c r="AC234" s="156">
        <f t="shared" si="29"/>
        <v>0</v>
      </c>
      <c r="AD234" s="152">
        <f t="shared" si="30"/>
        <v>0</v>
      </c>
      <c r="AE234" s="152">
        <f t="shared" si="31"/>
        <v>0</v>
      </c>
      <c r="AF234" s="157">
        <f t="shared" si="32"/>
        <v>0</v>
      </c>
    </row>
    <row r="235" spans="1:32" x14ac:dyDescent="0.25">
      <c r="A235" s="1020" t="str">
        <f>IF(ISBLANK('C1'!A235),"",'C1'!A235)</f>
        <v/>
      </c>
      <c r="B235" s="975" t="str">
        <f>IF(ISBLANK('C1'!B235),"",'C1'!B235)</f>
        <v/>
      </c>
      <c r="C235" s="263" t="str">
        <f>IF(ISBLANK('C1'!R235),"",'C1'!R235)</f>
        <v/>
      </c>
      <c r="D235" s="201"/>
      <c r="E235" s="202"/>
      <c r="F235" s="202"/>
      <c r="G235" s="202"/>
      <c r="H235" s="202"/>
      <c r="I235" s="202"/>
      <c r="J235" s="204"/>
      <c r="K235" s="478"/>
      <c r="L235" s="205"/>
      <c r="M235" s="203"/>
      <c r="N235" s="203"/>
      <c r="O235" s="203"/>
      <c r="P235" s="203"/>
      <c r="Q235" s="204"/>
      <c r="R235" s="202"/>
      <c r="S235" s="202"/>
      <c r="T235" s="202"/>
      <c r="U235" s="202"/>
      <c r="V235" s="205"/>
      <c r="X235" s="156">
        <f t="shared" si="25"/>
        <v>0</v>
      </c>
      <c r="Y235" s="152">
        <f t="shared" si="26"/>
        <v>0</v>
      </c>
      <c r="Z235" s="152">
        <f t="shared" si="27"/>
        <v>0</v>
      </c>
      <c r="AA235" s="900">
        <f t="shared" si="28"/>
        <v>0</v>
      </c>
      <c r="AC235" s="156">
        <f t="shared" si="29"/>
        <v>0</v>
      </c>
      <c r="AD235" s="152">
        <f t="shared" si="30"/>
        <v>0</v>
      </c>
      <c r="AE235" s="152">
        <f t="shared" si="31"/>
        <v>0</v>
      </c>
      <c r="AF235" s="157">
        <f t="shared" si="32"/>
        <v>0</v>
      </c>
    </row>
    <row r="236" spans="1:32" x14ac:dyDescent="0.25">
      <c r="A236" s="1020" t="str">
        <f>IF(ISBLANK('C1'!A236),"",'C1'!A236)</f>
        <v/>
      </c>
      <c r="B236" s="975" t="str">
        <f>IF(ISBLANK('C1'!B236),"",'C1'!B236)</f>
        <v/>
      </c>
      <c r="C236" s="263" t="str">
        <f>IF(ISBLANK('C1'!R236),"",'C1'!R236)</f>
        <v/>
      </c>
      <c r="D236" s="201"/>
      <c r="E236" s="202"/>
      <c r="F236" s="202"/>
      <c r="G236" s="202"/>
      <c r="H236" s="202"/>
      <c r="I236" s="202"/>
      <c r="J236" s="204"/>
      <c r="K236" s="478"/>
      <c r="L236" s="205"/>
      <c r="M236" s="203"/>
      <c r="N236" s="203"/>
      <c r="O236" s="203"/>
      <c r="P236" s="203"/>
      <c r="Q236" s="204"/>
      <c r="R236" s="202"/>
      <c r="S236" s="202"/>
      <c r="T236" s="202"/>
      <c r="U236" s="202"/>
      <c r="V236" s="205"/>
      <c r="X236" s="156">
        <f t="shared" si="25"/>
        <v>0</v>
      </c>
      <c r="Y236" s="152">
        <f t="shared" si="26"/>
        <v>0</v>
      </c>
      <c r="Z236" s="152">
        <f t="shared" si="27"/>
        <v>0</v>
      </c>
      <c r="AA236" s="900">
        <f t="shared" si="28"/>
        <v>0</v>
      </c>
      <c r="AC236" s="156">
        <f t="shared" si="29"/>
        <v>0</v>
      </c>
      <c r="AD236" s="152">
        <f t="shared" si="30"/>
        <v>0</v>
      </c>
      <c r="AE236" s="152">
        <f t="shared" si="31"/>
        <v>0</v>
      </c>
      <c r="AF236" s="157">
        <f t="shared" si="32"/>
        <v>0</v>
      </c>
    </row>
    <row r="237" spans="1:32" x14ac:dyDescent="0.25">
      <c r="A237" s="1020" t="str">
        <f>IF(ISBLANK('C1'!A237),"",'C1'!A237)</f>
        <v/>
      </c>
      <c r="B237" s="975" t="str">
        <f>IF(ISBLANK('C1'!B237),"",'C1'!B237)</f>
        <v/>
      </c>
      <c r="C237" s="263" t="str">
        <f>IF(ISBLANK('C1'!R237),"",'C1'!R237)</f>
        <v/>
      </c>
      <c r="D237" s="201"/>
      <c r="E237" s="202"/>
      <c r="F237" s="202"/>
      <c r="G237" s="202"/>
      <c r="H237" s="202"/>
      <c r="I237" s="202"/>
      <c r="J237" s="204"/>
      <c r="K237" s="478"/>
      <c r="L237" s="205"/>
      <c r="M237" s="203"/>
      <c r="N237" s="203"/>
      <c r="O237" s="203"/>
      <c r="P237" s="203"/>
      <c r="Q237" s="204"/>
      <c r="R237" s="202"/>
      <c r="S237" s="202"/>
      <c r="T237" s="202"/>
      <c r="U237" s="202"/>
      <c r="V237" s="205"/>
      <c r="X237" s="156">
        <f t="shared" si="25"/>
        <v>0</v>
      </c>
      <c r="Y237" s="152">
        <f t="shared" si="26"/>
        <v>0</v>
      </c>
      <c r="Z237" s="152">
        <f t="shared" si="27"/>
        <v>0</v>
      </c>
      <c r="AA237" s="900">
        <f t="shared" si="28"/>
        <v>0</v>
      </c>
      <c r="AC237" s="156">
        <f t="shared" si="29"/>
        <v>0</v>
      </c>
      <c r="AD237" s="152">
        <f t="shared" si="30"/>
        <v>0</v>
      </c>
      <c r="AE237" s="152">
        <f t="shared" si="31"/>
        <v>0</v>
      </c>
      <c r="AF237" s="157">
        <f t="shared" si="32"/>
        <v>0</v>
      </c>
    </row>
    <row r="238" spans="1:32" x14ac:dyDescent="0.25">
      <c r="A238" s="1020" t="str">
        <f>IF(ISBLANK('C1'!A238),"",'C1'!A238)</f>
        <v/>
      </c>
      <c r="B238" s="975" t="str">
        <f>IF(ISBLANK('C1'!B238),"",'C1'!B238)</f>
        <v/>
      </c>
      <c r="C238" s="263" t="str">
        <f>IF(ISBLANK('C1'!R238),"",'C1'!R238)</f>
        <v/>
      </c>
      <c r="D238" s="201"/>
      <c r="E238" s="202"/>
      <c r="F238" s="202"/>
      <c r="G238" s="202"/>
      <c r="H238" s="202"/>
      <c r="I238" s="202"/>
      <c r="J238" s="204"/>
      <c r="K238" s="478"/>
      <c r="L238" s="205"/>
      <c r="M238" s="203"/>
      <c r="N238" s="203"/>
      <c r="O238" s="203"/>
      <c r="P238" s="203"/>
      <c r="Q238" s="204"/>
      <c r="R238" s="202"/>
      <c r="S238" s="202"/>
      <c r="T238" s="202"/>
      <c r="U238" s="202"/>
      <c r="V238" s="205"/>
      <c r="X238" s="156">
        <f t="shared" si="25"/>
        <v>0</v>
      </c>
      <c r="Y238" s="152">
        <f t="shared" si="26"/>
        <v>0</v>
      </c>
      <c r="Z238" s="152">
        <f t="shared" si="27"/>
        <v>0</v>
      </c>
      <c r="AA238" s="900">
        <f t="shared" si="28"/>
        <v>0</v>
      </c>
      <c r="AC238" s="156">
        <f t="shared" si="29"/>
        <v>0</v>
      </c>
      <c r="AD238" s="152">
        <f t="shared" si="30"/>
        <v>0</v>
      </c>
      <c r="AE238" s="152">
        <f t="shared" si="31"/>
        <v>0</v>
      </c>
      <c r="AF238" s="157">
        <f t="shared" si="32"/>
        <v>0</v>
      </c>
    </row>
    <row r="239" spans="1:32" x14ac:dyDescent="0.25">
      <c r="A239" s="1020" t="str">
        <f>IF(ISBLANK('C1'!A239),"",'C1'!A239)</f>
        <v/>
      </c>
      <c r="B239" s="975" t="str">
        <f>IF(ISBLANK('C1'!B239),"",'C1'!B239)</f>
        <v/>
      </c>
      <c r="C239" s="263" t="str">
        <f>IF(ISBLANK('C1'!R239),"",'C1'!R239)</f>
        <v/>
      </c>
      <c r="D239" s="201"/>
      <c r="E239" s="202"/>
      <c r="F239" s="202"/>
      <c r="G239" s="202"/>
      <c r="H239" s="202"/>
      <c r="I239" s="202"/>
      <c r="J239" s="204"/>
      <c r="K239" s="478"/>
      <c r="L239" s="205"/>
      <c r="M239" s="203"/>
      <c r="N239" s="203"/>
      <c r="O239" s="203"/>
      <c r="P239" s="203"/>
      <c r="Q239" s="204"/>
      <c r="R239" s="202"/>
      <c r="S239" s="202"/>
      <c r="T239" s="202"/>
      <c r="U239" s="202"/>
      <c r="V239" s="205"/>
      <c r="X239" s="156">
        <f t="shared" si="25"/>
        <v>0</v>
      </c>
      <c r="Y239" s="152">
        <f t="shared" si="26"/>
        <v>0</v>
      </c>
      <c r="Z239" s="152">
        <f t="shared" si="27"/>
        <v>0</v>
      </c>
      <c r="AA239" s="900">
        <f t="shared" si="28"/>
        <v>0</v>
      </c>
      <c r="AC239" s="156">
        <f t="shared" si="29"/>
        <v>0</v>
      </c>
      <c r="AD239" s="152">
        <f t="shared" si="30"/>
        <v>0</v>
      </c>
      <c r="AE239" s="152">
        <f t="shared" si="31"/>
        <v>0</v>
      </c>
      <c r="AF239" s="157">
        <f t="shared" si="32"/>
        <v>0</v>
      </c>
    </row>
    <row r="240" spans="1:32" x14ac:dyDescent="0.25">
      <c r="A240" s="1020" t="str">
        <f>IF(ISBLANK('C1'!A240),"",'C1'!A240)</f>
        <v/>
      </c>
      <c r="B240" s="975" t="str">
        <f>IF(ISBLANK('C1'!B240),"",'C1'!B240)</f>
        <v/>
      </c>
      <c r="C240" s="263" t="str">
        <f>IF(ISBLANK('C1'!R240),"",'C1'!R240)</f>
        <v/>
      </c>
      <c r="D240" s="201"/>
      <c r="E240" s="202"/>
      <c r="F240" s="202"/>
      <c r="G240" s="202"/>
      <c r="H240" s="202"/>
      <c r="I240" s="202"/>
      <c r="J240" s="204"/>
      <c r="K240" s="478"/>
      <c r="L240" s="205"/>
      <c r="M240" s="203"/>
      <c r="N240" s="203"/>
      <c r="O240" s="203"/>
      <c r="P240" s="203"/>
      <c r="Q240" s="204"/>
      <c r="R240" s="202"/>
      <c r="S240" s="202"/>
      <c r="T240" s="202"/>
      <c r="U240" s="202"/>
      <c r="V240" s="205"/>
      <c r="X240" s="156">
        <f t="shared" si="25"/>
        <v>0</v>
      </c>
      <c r="Y240" s="152">
        <f t="shared" si="26"/>
        <v>0</v>
      </c>
      <c r="Z240" s="152">
        <f t="shared" si="27"/>
        <v>0</v>
      </c>
      <c r="AA240" s="900">
        <f t="shared" si="28"/>
        <v>0</v>
      </c>
      <c r="AC240" s="156">
        <f t="shared" si="29"/>
        <v>0</v>
      </c>
      <c r="AD240" s="152">
        <f t="shared" si="30"/>
        <v>0</v>
      </c>
      <c r="AE240" s="152">
        <f t="shared" si="31"/>
        <v>0</v>
      </c>
      <c r="AF240" s="157">
        <f t="shared" si="32"/>
        <v>0</v>
      </c>
    </row>
    <row r="241" spans="1:32" x14ac:dyDescent="0.25">
      <c r="A241" s="1020" t="str">
        <f>IF(ISBLANK('C1'!A241),"",'C1'!A241)</f>
        <v/>
      </c>
      <c r="B241" s="975" t="str">
        <f>IF(ISBLANK('C1'!B241),"",'C1'!B241)</f>
        <v/>
      </c>
      <c r="C241" s="263" t="str">
        <f>IF(ISBLANK('C1'!R241),"",'C1'!R241)</f>
        <v/>
      </c>
      <c r="D241" s="201"/>
      <c r="E241" s="202"/>
      <c r="F241" s="202"/>
      <c r="G241" s="202"/>
      <c r="H241" s="202"/>
      <c r="I241" s="202"/>
      <c r="J241" s="204"/>
      <c r="K241" s="478"/>
      <c r="L241" s="205"/>
      <c r="M241" s="203"/>
      <c r="N241" s="203"/>
      <c r="O241" s="203"/>
      <c r="P241" s="203"/>
      <c r="Q241" s="204"/>
      <c r="R241" s="202"/>
      <c r="S241" s="202"/>
      <c r="T241" s="202"/>
      <c r="U241" s="202"/>
      <c r="V241" s="205"/>
      <c r="X241" s="156">
        <f t="shared" si="25"/>
        <v>0</v>
      </c>
      <c r="Y241" s="152">
        <f t="shared" si="26"/>
        <v>0</v>
      </c>
      <c r="Z241" s="152">
        <f t="shared" si="27"/>
        <v>0</v>
      </c>
      <c r="AA241" s="900">
        <f t="shared" si="28"/>
        <v>0</v>
      </c>
      <c r="AC241" s="156">
        <f t="shared" si="29"/>
        <v>0</v>
      </c>
      <c r="AD241" s="152">
        <f t="shared" si="30"/>
        <v>0</v>
      </c>
      <c r="AE241" s="152">
        <f t="shared" si="31"/>
        <v>0</v>
      </c>
      <c r="AF241" s="157">
        <f t="shared" si="32"/>
        <v>0</v>
      </c>
    </row>
    <row r="242" spans="1:32" x14ac:dyDescent="0.25">
      <c r="A242" s="1020" t="str">
        <f>IF(ISBLANK('C1'!A242),"",'C1'!A242)</f>
        <v/>
      </c>
      <c r="B242" s="975" t="str">
        <f>IF(ISBLANK('C1'!B242),"",'C1'!B242)</f>
        <v/>
      </c>
      <c r="C242" s="263" t="str">
        <f>IF(ISBLANK('C1'!R242),"",'C1'!R242)</f>
        <v/>
      </c>
      <c r="D242" s="201"/>
      <c r="E242" s="202"/>
      <c r="F242" s="202"/>
      <c r="G242" s="202"/>
      <c r="H242" s="202"/>
      <c r="I242" s="202"/>
      <c r="J242" s="204"/>
      <c r="K242" s="478"/>
      <c r="L242" s="205"/>
      <c r="M242" s="203"/>
      <c r="N242" s="203"/>
      <c r="O242" s="203"/>
      <c r="P242" s="203"/>
      <c r="Q242" s="204"/>
      <c r="R242" s="202"/>
      <c r="S242" s="202"/>
      <c r="T242" s="202"/>
      <c r="U242" s="202"/>
      <c r="V242" s="205"/>
      <c r="X242" s="156">
        <f t="shared" si="25"/>
        <v>0</v>
      </c>
      <c r="Y242" s="152">
        <f t="shared" si="26"/>
        <v>0</v>
      </c>
      <c r="Z242" s="152">
        <f t="shared" si="27"/>
        <v>0</v>
      </c>
      <c r="AA242" s="900">
        <f t="shared" si="28"/>
        <v>0</v>
      </c>
      <c r="AC242" s="156">
        <f t="shared" si="29"/>
        <v>0</v>
      </c>
      <c r="AD242" s="152">
        <f t="shared" si="30"/>
        <v>0</v>
      </c>
      <c r="AE242" s="152">
        <f t="shared" si="31"/>
        <v>0</v>
      </c>
      <c r="AF242" s="157">
        <f t="shared" si="32"/>
        <v>0</v>
      </c>
    </row>
    <row r="243" spans="1:32" x14ac:dyDescent="0.25">
      <c r="A243" s="1020" t="str">
        <f>IF(ISBLANK('C1'!A243),"",'C1'!A243)</f>
        <v/>
      </c>
      <c r="B243" s="975" t="str">
        <f>IF(ISBLANK('C1'!B243),"",'C1'!B243)</f>
        <v/>
      </c>
      <c r="C243" s="263" t="str">
        <f>IF(ISBLANK('C1'!R243),"",'C1'!R243)</f>
        <v/>
      </c>
      <c r="D243" s="201"/>
      <c r="E243" s="202"/>
      <c r="F243" s="202"/>
      <c r="G243" s="202"/>
      <c r="H243" s="202"/>
      <c r="I243" s="202"/>
      <c r="J243" s="204"/>
      <c r="K243" s="478"/>
      <c r="L243" s="205"/>
      <c r="M243" s="203"/>
      <c r="N243" s="203"/>
      <c r="O243" s="203"/>
      <c r="P243" s="203"/>
      <c r="Q243" s="204"/>
      <c r="R243" s="202"/>
      <c r="S243" s="202"/>
      <c r="T243" s="202"/>
      <c r="U243" s="202"/>
      <c r="V243" s="205"/>
      <c r="X243" s="156">
        <f t="shared" si="25"/>
        <v>0</v>
      </c>
      <c r="Y243" s="152">
        <f t="shared" si="26"/>
        <v>0</v>
      </c>
      <c r="Z243" s="152">
        <f t="shared" si="27"/>
        <v>0</v>
      </c>
      <c r="AA243" s="900">
        <f t="shared" si="28"/>
        <v>0</v>
      </c>
      <c r="AC243" s="156">
        <f t="shared" si="29"/>
        <v>0</v>
      </c>
      <c r="AD243" s="152">
        <f t="shared" si="30"/>
        <v>0</v>
      </c>
      <c r="AE243" s="152">
        <f t="shared" si="31"/>
        <v>0</v>
      </c>
      <c r="AF243" s="157">
        <f t="shared" si="32"/>
        <v>0</v>
      </c>
    </row>
    <row r="244" spans="1:32" x14ac:dyDescent="0.25">
      <c r="A244" s="1020" t="str">
        <f>IF(ISBLANK('C1'!A244),"",'C1'!A244)</f>
        <v/>
      </c>
      <c r="B244" s="975" t="str">
        <f>IF(ISBLANK('C1'!B244),"",'C1'!B244)</f>
        <v/>
      </c>
      <c r="C244" s="263" t="str">
        <f>IF(ISBLANK('C1'!R244),"",'C1'!R244)</f>
        <v/>
      </c>
      <c r="D244" s="201"/>
      <c r="E244" s="202"/>
      <c r="F244" s="202"/>
      <c r="G244" s="202"/>
      <c r="H244" s="202"/>
      <c r="I244" s="202"/>
      <c r="J244" s="204"/>
      <c r="K244" s="478"/>
      <c r="L244" s="205"/>
      <c r="M244" s="203"/>
      <c r="N244" s="203"/>
      <c r="O244" s="203"/>
      <c r="P244" s="203"/>
      <c r="Q244" s="204"/>
      <c r="R244" s="202"/>
      <c r="S244" s="202"/>
      <c r="T244" s="202"/>
      <c r="U244" s="202"/>
      <c r="V244" s="205"/>
      <c r="X244" s="156">
        <f t="shared" si="25"/>
        <v>0</v>
      </c>
      <c r="Y244" s="152">
        <f t="shared" si="26"/>
        <v>0</v>
      </c>
      <c r="Z244" s="152">
        <f t="shared" si="27"/>
        <v>0</v>
      </c>
      <c r="AA244" s="900">
        <f t="shared" si="28"/>
        <v>0</v>
      </c>
      <c r="AC244" s="156">
        <f t="shared" si="29"/>
        <v>0</v>
      </c>
      <c r="AD244" s="152">
        <f t="shared" si="30"/>
        <v>0</v>
      </c>
      <c r="AE244" s="152">
        <f t="shared" si="31"/>
        <v>0</v>
      </c>
      <c r="AF244" s="157">
        <f t="shared" si="32"/>
        <v>0</v>
      </c>
    </row>
    <row r="245" spans="1:32" x14ac:dyDescent="0.25">
      <c r="A245" s="1020" t="str">
        <f>IF(ISBLANK('C1'!A245),"",'C1'!A245)</f>
        <v/>
      </c>
      <c r="B245" s="975" t="str">
        <f>IF(ISBLANK('C1'!B245),"",'C1'!B245)</f>
        <v/>
      </c>
      <c r="C245" s="263" t="str">
        <f>IF(ISBLANK('C1'!R245),"",'C1'!R245)</f>
        <v/>
      </c>
      <c r="D245" s="201"/>
      <c r="E245" s="202"/>
      <c r="F245" s="202"/>
      <c r="G245" s="202"/>
      <c r="H245" s="202"/>
      <c r="I245" s="202"/>
      <c r="J245" s="204"/>
      <c r="K245" s="478"/>
      <c r="L245" s="205"/>
      <c r="M245" s="203"/>
      <c r="N245" s="203"/>
      <c r="O245" s="203"/>
      <c r="P245" s="203"/>
      <c r="Q245" s="204"/>
      <c r="R245" s="202"/>
      <c r="S245" s="202"/>
      <c r="T245" s="202"/>
      <c r="U245" s="202"/>
      <c r="V245" s="205"/>
      <c r="X245" s="156">
        <f t="shared" si="25"/>
        <v>0</v>
      </c>
      <c r="Y245" s="152">
        <f t="shared" si="26"/>
        <v>0</v>
      </c>
      <c r="Z245" s="152">
        <f t="shared" si="27"/>
        <v>0</v>
      </c>
      <c r="AA245" s="900">
        <f t="shared" si="28"/>
        <v>0</v>
      </c>
      <c r="AC245" s="156">
        <f t="shared" si="29"/>
        <v>0</v>
      </c>
      <c r="AD245" s="152">
        <f t="shared" si="30"/>
        <v>0</v>
      </c>
      <c r="AE245" s="152">
        <f t="shared" si="31"/>
        <v>0</v>
      </c>
      <c r="AF245" s="157">
        <f t="shared" si="32"/>
        <v>0</v>
      </c>
    </row>
    <row r="246" spans="1:32" x14ac:dyDescent="0.25">
      <c r="A246" s="1020" t="str">
        <f>IF(ISBLANK('C1'!A246),"",'C1'!A246)</f>
        <v/>
      </c>
      <c r="B246" s="975" t="str">
        <f>IF(ISBLANK('C1'!B246),"",'C1'!B246)</f>
        <v/>
      </c>
      <c r="C246" s="263" t="str">
        <f>IF(ISBLANK('C1'!R246),"",'C1'!R246)</f>
        <v/>
      </c>
      <c r="D246" s="201"/>
      <c r="E246" s="202"/>
      <c r="F246" s="202"/>
      <c r="G246" s="202"/>
      <c r="H246" s="202"/>
      <c r="I246" s="202"/>
      <c r="J246" s="204"/>
      <c r="K246" s="478"/>
      <c r="L246" s="205"/>
      <c r="M246" s="203"/>
      <c r="N246" s="203"/>
      <c r="O246" s="203"/>
      <c r="P246" s="203"/>
      <c r="Q246" s="204"/>
      <c r="R246" s="202"/>
      <c r="S246" s="202"/>
      <c r="T246" s="202"/>
      <c r="U246" s="202"/>
      <c r="V246" s="205"/>
      <c r="X246" s="156">
        <f t="shared" si="25"/>
        <v>0</v>
      </c>
      <c r="Y246" s="152">
        <f t="shared" si="26"/>
        <v>0</v>
      </c>
      <c r="Z246" s="152">
        <f t="shared" si="27"/>
        <v>0</v>
      </c>
      <c r="AA246" s="900">
        <f t="shared" si="28"/>
        <v>0</v>
      </c>
      <c r="AC246" s="156">
        <f t="shared" si="29"/>
        <v>0</v>
      </c>
      <c r="AD246" s="152">
        <f t="shared" si="30"/>
        <v>0</v>
      </c>
      <c r="AE246" s="152">
        <f t="shared" si="31"/>
        <v>0</v>
      </c>
      <c r="AF246" s="157">
        <f t="shared" si="32"/>
        <v>0</v>
      </c>
    </row>
    <row r="247" spans="1:32" x14ac:dyDescent="0.25">
      <c r="A247" s="1020" t="str">
        <f>IF(ISBLANK('C1'!A247),"",'C1'!A247)</f>
        <v/>
      </c>
      <c r="B247" s="975" t="str">
        <f>IF(ISBLANK('C1'!B247),"",'C1'!B247)</f>
        <v/>
      </c>
      <c r="C247" s="263" t="str">
        <f>IF(ISBLANK('C1'!R247),"",'C1'!R247)</f>
        <v/>
      </c>
      <c r="D247" s="201"/>
      <c r="E247" s="202"/>
      <c r="F247" s="202"/>
      <c r="G247" s="202"/>
      <c r="H247" s="202"/>
      <c r="I247" s="202"/>
      <c r="J247" s="204"/>
      <c r="K247" s="478"/>
      <c r="L247" s="205"/>
      <c r="M247" s="203"/>
      <c r="N247" s="203"/>
      <c r="O247" s="203"/>
      <c r="P247" s="203"/>
      <c r="Q247" s="204"/>
      <c r="R247" s="202"/>
      <c r="S247" s="202"/>
      <c r="T247" s="202"/>
      <c r="U247" s="202"/>
      <c r="V247" s="205"/>
      <c r="X247" s="156">
        <f t="shared" si="25"/>
        <v>0</v>
      </c>
      <c r="Y247" s="152">
        <f t="shared" si="26"/>
        <v>0</v>
      </c>
      <c r="Z247" s="152">
        <f t="shared" si="27"/>
        <v>0</v>
      </c>
      <c r="AA247" s="900">
        <f t="shared" si="28"/>
        <v>0</v>
      </c>
      <c r="AC247" s="156">
        <f t="shared" si="29"/>
        <v>0</v>
      </c>
      <c r="AD247" s="152">
        <f t="shared" si="30"/>
        <v>0</v>
      </c>
      <c r="AE247" s="152">
        <f t="shared" si="31"/>
        <v>0</v>
      </c>
      <c r="AF247" s="157">
        <f t="shared" si="32"/>
        <v>0</v>
      </c>
    </row>
    <row r="248" spans="1:32" x14ac:dyDescent="0.25">
      <c r="A248" s="1020" t="str">
        <f>IF(ISBLANK('C1'!A248),"",'C1'!A248)</f>
        <v/>
      </c>
      <c r="B248" s="975" t="str">
        <f>IF(ISBLANK('C1'!B248),"",'C1'!B248)</f>
        <v/>
      </c>
      <c r="C248" s="263" t="str">
        <f>IF(ISBLANK('C1'!R248),"",'C1'!R248)</f>
        <v/>
      </c>
      <c r="D248" s="201"/>
      <c r="E248" s="202"/>
      <c r="F248" s="202"/>
      <c r="G248" s="202"/>
      <c r="H248" s="202"/>
      <c r="I248" s="202"/>
      <c r="J248" s="204"/>
      <c r="K248" s="478"/>
      <c r="L248" s="205"/>
      <c r="M248" s="203"/>
      <c r="N248" s="203"/>
      <c r="O248" s="203"/>
      <c r="P248" s="203"/>
      <c r="Q248" s="204"/>
      <c r="R248" s="202"/>
      <c r="S248" s="202"/>
      <c r="T248" s="202"/>
      <c r="U248" s="202"/>
      <c r="V248" s="205"/>
      <c r="X248" s="156">
        <f t="shared" si="25"/>
        <v>0</v>
      </c>
      <c r="Y248" s="152">
        <f t="shared" si="26"/>
        <v>0</v>
      </c>
      <c r="Z248" s="152">
        <f t="shared" si="27"/>
        <v>0</v>
      </c>
      <c r="AA248" s="900">
        <f t="shared" si="28"/>
        <v>0</v>
      </c>
      <c r="AC248" s="156">
        <f t="shared" si="29"/>
        <v>0</v>
      </c>
      <c r="AD248" s="152">
        <f t="shared" si="30"/>
        <v>0</v>
      </c>
      <c r="AE248" s="152">
        <f t="shared" si="31"/>
        <v>0</v>
      </c>
      <c r="AF248" s="157">
        <f t="shared" si="32"/>
        <v>0</v>
      </c>
    </row>
    <row r="249" spans="1:32" x14ac:dyDescent="0.25">
      <c r="A249" s="1020" t="str">
        <f>IF(ISBLANK('C1'!A249),"",'C1'!A249)</f>
        <v/>
      </c>
      <c r="B249" s="975" t="str">
        <f>IF(ISBLANK('C1'!B249),"",'C1'!B249)</f>
        <v/>
      </c>
      <c r="C249" s="263" t="str">
        <f>IF(ISBLANK('C1'!R249),"",'C1'!R249)</f>
        <v/>
      </c>
      <c r="D249" s="201"/>
      <c r="E249" s="202"/>
      <c r="F249" s="202"/>
      <c r="G249" s="202"/>
      <c r="H249" s="202"/>
      <c r="I249" s="202"/>
      <c r="J249" s="204"/>
      <c r="K249" s="478"/>
      <c r="L249" s="205"/>
      <c r="M249" s="203"/>
      <c r="N249" s="203"/>
      <c r="O249" s="203"/>
      <c r="P249" s="203"/>
      <c r="Q249" s="204"/>
      <c r="R249" s="202"/>
      <c r="S249" s="202"/>
      <c r="T249" s="202"/>
      <c r="U249" s="202"/>
      <c r="V249" s="205"/>
      <c r="X249" s="156">
        <f t="shared" si="25"/>
        <v>0</v>
      </c>
      <c r="Y249" s="152">
        <f t="shared" si="26"/>
        <v>0</v>
      </c>
      <c r="Z249" s="152">
        <f t="shared" si="27"/>
        <v>0</v>
      </c>
      <c r="AA249" s="900">
        <f t="shared" si="28"/>
        <v>0</v>
      </c>
      <c r="AC249" s="156">
        <f t="shared" si="29"/>
        <v>0</v>
      </c>
      <c r="AD249" s="152">
        <f t="shared" si="30"/>
        <v>0</v>
      </c>
      <c r="AE249" s="152">
        <f t="shared" si="31"/>
        <v>0</v>
      </c>
      <c r="AF249" s="157">
        <f t="shared" si="32"/>
        <v>0</v>
      </c>
    </row>
    <row r="250" spans="1:32" x14ac:dyDescent="0.25">
      <c r="A250" s="1020" t="str">
        <f>IF(ISBLANK('C1'!A250),"",'C1'!A250)</f>
        <v/>
      </c>
      <c r="B250" s="975" t="str">
        <f>IF(ISBLANK('C1'!B250),"",'C1'!B250)</f>
        <v/>
      </c>
      <c r="C250" s="263" t="str">
        <f>IF(ISBLANK('C1'!R250),"",'C1'!R250)</f>
        <v/>
      </c>
      <c r="D250" s="201"/>
      <c r="E250" s="202"/>
      <c r="F250" s="202"/>
      <c r="G250" s="202"/>
      <c r="H250" s="202"/>
      <c r="I250" s="202"/>
      <c r="J250" s="204"/>
      <c r="K250" s="478"/>
      <c r="L250" s="205"/>
      <c r="M250" s="203"/>
      <c r="N250" s="203"/>
      <c r="O250" s="203"/>
      <c r="P250" s="203"/>
      <c r="Q250" s="204"/>
      <c r="R250" s="202"/>
      <c r="S250" s="202"/>
      <c r="T250" s="202"/>
      <c r="U250" s="202"/>
      <c r="V250" s="205"/>
      <c r="X250" s="156">
        <f t="shared" si="25"/>
        <v>0</v>
      </c>
      <c r="Y250" s="152">
        <f t="shared" si="26"/>
        <v>0</v>
      </c>
      <c r="Z250" s="152">
        <f t="shared" si="27"/>
        <v>0</v>
      </c>
      <c r="AA250" s="900">
        <f t="shared" si="28"/>
        <v>0</v>
      </c>
      <c r="AC250" s="156">
        <f t="shared" si="29"/>
        <v>0</v>
      </c>
      <c r="AD250" s="152">
        <f t="shared" si="30"/>
        <v>0</v>
      </c>
      <c r="AE250" s="152">
        <f t="shared" si="31"/>
        <v>0</v>
      </c>
      <c r="AF250" s="157">
        <f t="shared" si="32"/>
        <v>0</v>
      </c>
    </row>
    <row r="251" spans="1:32" x14ac:dyDescent="0.25">
      <c r="A251" s="1020" t="str">
        <f>IF(ISBLANK('C1'!A251),"",'C1'!A251)</f>
        <v/>
      </c>
      <c r="B251" s="975" t="str">
        <f>IF(ISBLANK('C1'!B251),"",'C1'!B251)</f>
        <v/>
      </c>
      <c r="C251" s="263" t="str">
        <f>IF(ISBLANK('C1'!R251),"",'C1'!R251)</f>
        <v/>
      </c>
      <c r="D251" s="201"/>
      <c r="E251" s="202"/>
      <c r="F251" s="202"/>
      <c r="G251" s="202"/>
      <c r="H251" s="202"/>
      <c r="I251" s="202"/>
      <c r="J251" s="204"/>
      <c r="K251" s="478"/>
      <c r="L251" s="205"/>
      <c r="M251" s="203"/>
      <c r="N251" s="203"/>
      <c r="O251" s="203"/>
      <c r="P251" s="203"/>
      <c r="Q251" s="204"/>
      <c r="R251" s="202"/>
      <c r="S251" s="202"/>
      <c r="T251" s="202"/>
      <c r="U251" s="202"/>
      <c r="V251" s="205"/>
      <c r="X251" s="156">
        <f t="shared" si="25"/>
        <v>0</v>
      </c>
      <c r="Y251" s="152">
        <f t="shared" si="26"/>
        <v>0</v>
      </c>
      <c r="Z251" s="152">
        <f t="shared" si="27"/>
        <v>0</v>
      </c>
      <c r="AA251" s="900">
        <f t="shared" si="28"/>
        <v>0</v>
      </c>
      <c r="AC251" s="156">
        <f t="shared" si="29"/>
        <v>0</v>
      </c>
      <c r="AD251" s="152">
        <f t="shared" si="30"/>
        <v>0</v>
      </c>
      <c r="AE251" s="152">
        <f t="shared" si="31"/>
        <v>0</v>
      </c>
      <c r="AF251" s="157">
        <f t="shared" si="32"/>
        <v>0</v>
      </c>
    </row>
    <row r="252" spans="1:32" x14ac:dyDescent="0.25">
      <c r="A252" s="1020" t="str">
        <f>IF(ISBLANK('C1'!A252),"",'C1'!A252)</f>
        <v/>
      </c>
      <c r="B252" s="975" t="str">
        <f>IF(ISBLANK('C1'!B252),"",'C1'!B252)</f>
        <v/>
      </c>
      <c r="C252" s="263" t="str">
        <f>IF(ISBLANK('C1'!R252),"",'C1'!R252)</f>
        <v/>
      </c>
      <c r="D252" s="201"/>
      <c r="E252" s="202"/>
      <c r="F252" s="202"/>
      <c r="G252" s="202"/>
      <c r="H252" s="202"/>
      <c r="I252" s="202"/>
      <c r="J252" s="204"/>
      <c r="K252" s="478"/>
      <c r="L252" s="205"/>
      <c r="M252" s="203"/>
      <c r="N252" s="203"/>
      <c r="O252" s="203"/>
      <c r="P252" s="203"/>
      <c r="Q252" s="204"/>
      <c r="R252" s="202"/>
      <c r="S252" s="202"/>
      <c r="T252" s="202"/>
      <c r="U252" s="202"/>
      <c r="V252" s="205"/>
      <c r="X252" s="156">
        <f t="shared" si="25"/>
        <v>0</v>
      </c>
      <c r="Y252" s="152">
        <f t="shared" si="26"/>
        <v>0</v>
      </c>
      <c r="Z252" s="152">
        <f t="shared" si="27"/>
        <v>0</v>
      </c>
      <c r="AA252" s="900">
        <f t="shared" si="28"/>
        <v>0</v>
      </c>
      <c r="AC252" s="156">
        <f t="shared" si="29"/>
        <v>0</v>
      </c>
      <c r="AD252" s="152">
        <f t="shared" si="30"/>
        <v>0</v>
      </c>
      <c r="AE252" s="152">
        <f t="shared" si="31"/>
        <v>0</v>
      </c>
      <c r="AF252" s="157">
        <f t="shared" si="32"/>
        <v>0</v>
      </c>
    </row>
    <row r="253" spans="1:32" x14ac:dyDescent="0.25">
      <c r="A253" s="1020" t="str">
        <f>IF(ISBLANK('C1'!A253),"",'C1'!A253)</f>
        <v/>
      </c>
      <c r="B253" s="975" t="str">
        <f>IF(ISBLANK('C1'!B253),"",'C1'!B253)</f>
        <v/>
      </c>
      <c r="C253" s="263" t="str">
        <f>IF(ISBLANK('C1'!R253),"",'C1'!R253)</f>
        <v/>
      </c>
      <c r="D253" s="201"/>
      <c r="E253" s="202"/>
      <c r="F253" s="202"/>
      <c r="G253" s="202"/>
      <c r="H253" s="202"/>
      <c r="I253" s="202"/>
      <c r="J253" s="204"/>
      <c r="K253" s="478"/>
      <c r="L253" s="205"/>
      <c r="M253" s="203"/>
      <c r="N253" s="203"/>
      <c r="O253" s="203"/>
      <c r="P253" s="203"/>
      <c r="Q253" s="204"/>
      <c r="R253" s="202"/>
      <c r="S253" s="202"/>
      <c r="T253" s="202"/>
      <c r="U253" s="202"/>
      <c r="V253" s="205"/>
      <c r="X253" s="156">
        <f t="shared" si="25"/>
        <v>0</v>
      </c>
      <c r="Y253" s="152">
        <f t="shared" si="26"/>
        <v>0</v>
      </c>
      <c r="Z253" s="152">
        <f t="shared" si="27"/>
        <v>0</v>
      </c>
      <c r="AA253" s="900">
        <f t="shared" si="28"/>
        <v>0</v>
      </c>
      <c r="AC253" s="156">
        <f t="shared" si="29"/>
        <v>0</v>
      </c>
      <c r="AD253" s="152">
        <f t="shared" si="30"/>
        <v>0</v>
      </c>
      <c r="AE253" s="152">
        <f t="shared" si="31"/>
        <v>0</v>
      </c>
      <c r="AF253" s="157">
        <f t="shared" si="32"/>
        <v>0</v>
      </c>
    </row>
    <row r="254" spans="1:32" x14ac:dyDescent="0.25">
      <c r="A254" s="1020" t="str">
        <f>IF(ISBLANK('C1'!A254),"",'C1'!A254)</f>
        <v/>
      </c>
      <c r="B254" s="975" t="str">
        <f>IF(ISBLANK('C1'!B254),"",'C1'!B254)</f>
        <v/>
      </c>
      <c r="C254" s="263" t="str">
        <f>IF(ISBLANK('C1'!R254),"",'C1'!R254)</f>
        <v/>
      </c>
      <c r="D254" s="201"/>
      <c r="E254" s="202"/>
      <c r="F254" s="202"/>
      <c r="G254" s="202"/>
      <c r="H254" s="202"/>
      <c r="I254" s="202"/>
      <c r="J254" s="204"/>
      <c r="K254" s="478"/>
      <c r="L254" s="205"/>
      <c r="M254" s="203"/>
      <c r="N254" s="203"/>
      <c r="O254" s="203"/>
      <c r="P254" s="203"/>
      <c r="Q254" s="204"/>
      <c r="R254" s="202"/>
      <c r="S254" s="202"/>
      <c r="T254" s="202"/>
      <c r="U254" s="202"/>
      <c r="V254" s="205"/>
      <c r="X254" s="156">
        <f t="shared" si="25"/>
        <v>0</v>
      </c>
      <c r="Y254" s="152">
        <f t="shared" si="26"/>
        <v>0</v>
      </c>
      <c r="Z254" s="152">
        <f t="shared" si="27"/>
        <v>0</v>
      </c>
      <c r="AA254" s="900">
        <f t="shared" si="28"/>
        <v>0</v>
      </c>
      <c r="AC254" s="156">
        <f t="shared" si="29"/>
        <v>0</v>
      </c>
      <c r="AD254" s="152">
        <f t="shared" si="30"/>
        <v>0</v>
      </c>
      <c r="AE254" s="152">
        <f t="shared" si="31"/>
        <v>0</v>
      </c>
      <c r="AF254" s="157">
        <f t="shared" si="32"/>
        <v>0</v>
      </c>
    </row>
    <row r="255" spans="1:32" x14ac:dyDescent="0.25">
      <c r="A255" s="1020" t="str">
        <f>IF(ISBLANK('C1'!A255),"",'C1'!A255)</f>
        <v/>
      </c>
      <c r="B255" s="975" t="str">
        <f>IF(ISBLANK('C1'!B255),"",'C1'!B255)</f>
        <v/>
      </c>
      <c r="C255" s="263" t="str">
        <f>IF(ISBLANK('C1'!R255),"",'C1'!R255)</f>
        <v/>
      </c>
      <c r="D255" s="201"/>
      <c r="E255" s="202"/>
      <c r="F255" s="202"/>
      <c r="G255" s="202"/>
      <c r="H255" s="202"/>
      <c r="I255" s="202"/>
      <c r="J255" s="204"/>
      <c r="K255" s="478"/>
      <c r="L255" s="205"/>
      <c r="M255" s="203"/>
      <c r="N255" s="203"/>
      <c r="O255" s="203"/>
      <c r="P255" s="203"/>
      <c r="Q255" s="204"/>
      <c r="R255" s="202"/>
      <c r="S255" s="202"/>
      <c r="T255" s="202"/>
      <c r="U255" s="202"/>
      <c r="V255" s="205"/>
      <c r="X255" s="156">
        <f t="shared" si="25"/>
        <v>0</v>
      </c>
      <c r="Y255" s="152">
        <f t="shared" si="26"/>
        <v>0</v>
      </c>
      <c r="Z255" s="152">
        <f t="shared" si="27"/>
        <v>0</v>
      </c>
      <c r="AA255" s="900">
        <f t="shared" si="28"/>
        <v>0</v>
      </c>
      <c r="AC255" s="156">
        <f t="shared" si="29"/>
        <v>0</v>
      </c>
      <c r="AD255" s="152">
        <f t="shared" si="30"/>
        <v>0</v>
      </c>
      <c r="AE255" s="152">
        <f t="shared" si="31"/>
        <v>0</v>
      </c>
      <c r="AF255" s="157">
        <f t="shared" si="32"/>
        <v>0</v>
      </c>
    </row>
    <row r="256" spans="1:32" x14ac:dyDescent="0.25">
      <c r="A256" s="1020" t="str">
        <f>IF(ISBLANK('C1'!A256),"",'C1'!A256)</f>
        <v/>
      </c>
      <c r="B256" s="975" t="str">
        <f>IF(ISBLANK('C1'!B256),"",'C1'!B256)</f>
        <v/>
      </c>
      <c r="C256" s="263" t="str">
        <f>IF(ISBLANK('C1'!R256),"",'C1'!R256)</f>
        <v/>
      </c>
      <c r="D256" s="201"/>
      <c r="E256" s="202"/>
      <c r="F256" s="202"/>
      <c r="G256" s="202"/>
      <c r="H256" s="202"/>
      <c r="I256" s="202"/>
      <c r="J256" s="204"/>
      <c r="K256" s="478"/>
      <c r="L256" s="205"/>
      <c r="M256" s="203"/>
      <c r="N256" s="203"/>
      <c r="O256" s="203"/>
      <c r="P256" s="203"/>
      <c r="Q256" s="204"/>
      <c r="R256" s="202"/>
      <c r="S256" s="202"/>
      <c r="T256" s="202"/>
      <c r="U256" s="202"/>
      <c r="V256" s="205"/>
      <c r="X256" s="156">
        <f t="shared" si="25"/>
        <v>0</v>
      </c>
      <c r="Y256" s="152">
        <f t="shared" si="26"/>
        <v>0</v>
      </c>
      <c r="Z256" s="152">
        <f t="shared" si="27"/>
        <v>0</v>
      </c>
      <c r="AA256" s="900">
        <f t="shared" si="28"/>
        <v>0</v>
      </c>
      <c r="AC256" s="156">
        <f t="shared" si="29"/>
        <v>0</v>
      </c>
      <c r="AD256" s="152">
        <f t="shared" si="30"/>
        <v>0</v>
      </c>
      <c r="AE256" s="152">
        <f t="shared" si="31"/>
        <v>0</v>
      </c>
      <c r="AF256" s="157">
        <f t="shared" si="32"/>
        <v>0</v>
      </c>
    </row>
    <row r="257" spans="1:32" x14ac:dyDescent="0.25">
      <c r="A257" s="1020" t="str">
        <f>IF(ISBLANK('C1'!A257),"",'C1'!A257)</f>
        <v/>
      </c>
      <c r="B257" s="975" t="str">
        <f>IF(ISBLANK('C1'!B257),"",'C1'!B257)</f>
        <v/>
      </c>
      <c r="C257" s="263" t="str">
        <f>IF(ISBLANK('C1'!R257),"",'C1'!R257)</f>
        <v/>
      </c>
      <c r="D257" s="201"/>
      <c r="E257" s="202"/>
      <c r="F257" s="202"/>
      <c r="G257" s="202"/>
      <c r="H257" s="202"/>
      <c r="I257" s="202"/>
      <c r="J257" s="204"/>
      <c r="K257" s="478"/>
      <c r="L257" s="205"/>
      <c r="M257" s="203"/>
      <c r="N257" s="203"/>
      <c r="O257" s="203"/>
      <c r="P257" s="203"/>
      <c r="Q257" s="204"/>
      <c r="R257" s="202"/>
      <c r="S257" s="202"/>
      <c r="T257" s="202"/>
      <c r="U257" s="202"/>
      <c r="V257" s="205"/>
      <c r="X257" s="156">
        <f t="shared" si="25"/>
        <v>0</v>
      </c>
      <c r="Y257" s="152">
        <f t="shared" si="26"/>
        <v>0</v>
      </c>
      <c r="Z257" s="152">
        <f t="shared" si="27"/>
        <v>0</v>
      </c>
      <c r="AA257" s="900">
        <f t="shared" si="28"/>
        <v>0</v>
      </c>
      <c r="AC257" s="156">
        <f t="shared" si="29"/>
        <v>0</v>
      </c>
      <c r="AD257" s="152">
        <f t="shared" si="30"/>
        <v>0</v>
      </c>
      <c r="AE257" s="152">
        <f t="shared" si="31"/>
        <v>0</v>
      </c>
      <c r="AF257" s="157">
        <f t="shared" si="32"/>
        <v>0</v>
      </c>
    </row>
    <row r="258" spans="1:32" x14ac:dyDescent="0.25">
      <c r="A258" s="1020" t="str">
        <f>IF(ISBLANK('C1'!A258),"",'C1'!A258)</f>
        <v/>
      </c>
      <c r="B258" s="975" t="str">
        <f>IF(ISBLANK('C1'!B258),"",'C1'!B258)</f>
        <v/>
      </c>
      <c r="C258" s="263" t="str">
        <f>IF(ISBLANK('C1'!R258),"",'C1'!R258)</f>
        <v/>
      </c>
      <c r="D258" s="201"/>
      <c r="E258" s="202"/>
      <c r="F258" s="202"/>
      <c r="G258" s="202"/>
      <c r="H258" s="202"/>
      <c r="I258" s="202"/>
      <c r="J258" s="204"/>
      <c r="K258" s="478"/>
      <c r="L258" s="205"/>
      <c r="M258" s="203"/>
      <c r="N258" s="203"/>
      <c r="O258" s="203"/>
      <c r="P258" s="203"/>
      <c r="Q258" s="204"/>
      <c r="R258" s="202"/>
      <c r="S258" s="202"/>
      <c r="T258" s="202"/>
      <c r="U258" s="202"/>
      <c r="V258" s="205"/>
      <c r="X258" s="156">
        <f t="shared" si="25"/>
        <v>0</v>
      </c>
      <c r="Y258" s="152">
        <f t="shared" si="26"/>
        <v>0</v>
      </c>
      <c r="Z258" s="152">
        <f t="shared" si="27"/>
        <v>0</v>
      </c>
      <c r="AA258" s="900">
        <f t="shared" si="28"/>
        <v>0</v>
      </c>
      <c r="AC258" s="156">
        <f t="shared" si="29"/>
        <v>0</v>
      </c>
      <c r="AD258" s="152">
        <f t="shared" si="30"/>
        <v>0</v>
      </c>
      <c r="AE258" s="152">
        <f t="shared" si="31"/>
        <v>0</v>
      </c>
      <c r="AF258" s="157">
        <f t="shared" si="32"/>
        <v>0</v>
      </c>
    </row>
    <row r="259" spans="1:32" x14ac:dyDescent="0.25">
      <c r="A259" s="1020" t="str">
        <f>IF(ISBLANK('C1'!A259),"",'C1'!A259)</f>
        <v/>
      </c>
      <c r="B259" s="975" t="str">
        <f>IF(ISBLANK('C1'!B259),"",'C1'!B259)</f>
        <v/>
      </c>
      <c r="C259" s="263" t="str">
        <f>IF(ISBLANK('C1'!R259),"",'C1'!R259)</f>
        <v/>
      </c>
      <c r="D259" s="201"/>
      <c r="E259" s="202"/>
      <c r="F259" s="202"/>
      <c r="G259" s="202"/>
      <c r="H259" s="202"/>
      <c r="I259" s="202"/>
      <c r="J259" s="204"/>
      <c r="K259" s="478"/>
      <c r="L259" s="205"/>
      <c r="M259" s="203"/>
      <c r="N259" s="203"/>
      <c r="O259" s="203"/>
      <c r="P259" s="203"/>
      <c r="Q259" s="204"/>
      <c r="R259" s="202"/>
      <c r="S259" s="202"/>
      <c r="T259" s="202"/>
      <c r="U259" s="202"/>
      <c r="V259" s="205"/>
      <c r="X259" s="156">
        <f t="shared" si="25"/>
        <v>0</v>
      </c>
      <c r="Y259" s="152">
        <f t="shared" si="26"/>
        <v>0</v>
      </c>
      <c r="Z259" s="152">
        <f t="shared" si="27"/>
        <v>0</v>
      </c>
      <c r="AA259" s="900">
        <f t="shared" si="28"/>
        <v>0</v>
      </c>
      <c r="AC259" s="156">
        <f t="shared" si="29"/>
        <v>0</v>
      </c>
      <c r="AD259" s="152">
        <f t="shared" si="30"/>
        <v>0</v>
      </c>
      <c r="AE259" s="152">
        <f t="shared" si="31"/>
        <v>0</v>
      </c>
      <c r="AF259" s="157">
        <f t="shared" si="32"/>
        <v>0</v>
      </c>
    </row>
    <row r="260" spans="1:32" x14ac:dyDescent="0.25">
      <c r="A260" s="1020" t="str">
        <f>IF(ISBLANK('C1'!A260),"",'C1'!A260)</f>
        <v/>
      </c>
      <c r="B260" s="975" t="str">
        <f>IF(ISBLANK('C1'!B260),"",'C1'!B260)</f>
        <v/>
      </c>
      <c r="C260" s="263" t="str">
        <f>IF(ISBLANK('C1'!R260),"",'C1'!R260)</f>
        <v/>
      </c>
      <c r="D260" s="201"/>
      <c r="E260" s="202"/>
      <c r="F260" s="202"/>
      <c r="G260" s="202"/>
      <c r="H260" s="202"/>
      <c r="I260" s="202"/>
      <c r="J260" s="204"/>
      <c r="K260" s="478"/>
      <c r="L260" s="205"/>
      <c r="M260" s="203"/>
      <c r="N260" s="203"/>
      <c r="O260" s="203"/>
      <c r="P260" s="203"/>
      <c r="Q260" s="204"/>
      <c r="R260" s="202"/>
      <c r="S260" s="202"/>
      <c r="T260" s="202"/>
      <c r="U260" s="202"/>
      <c r="V260" s="205"/>
      <c r="X260" s="156">
        <f t="shared" si="25"/>
        <v>0</v>
      </c>
      <c r="Y260" s="152">
        <f t="shared" si="26"/>
        <v>0</v>
      </c>
      <c r="Z260" s="152">
        <f t="shared" si="27"/>
        <v>0</v>
      </c>
      <c r="AA260" s="900">
        <f t="shared" si="28"/>
        <v>0</v>
      </c>
      <c r="AC260" s="156">
        <f t="shared" si="29"/>
        <v>0</v>
      </c>
      <c r="AD260" s="152">
        <f t="shared" si="30"/>
        <v>0</v>
      </c>
      <c r="AE260" s="152">
        <f t="shared" si="31"/>
        <v>0</v>
      </c>
      <c r="AF260" s="157">
        <f t="shared" si="32"/>
        <v>0</v>
      </c>
    </row>
    <row r="261" spans="1:32" x14ac:dyDescent="0.25">
      <c r="A261" s="1020" t="str">
        <f>IF(ISBLANK('C1'!A261),"",'C1'!A261)</f>
        <v/>
      </c>
      <c r="B261" s="975" t="str">
        <f>IF(ISBLANK('C1'!B261),"",'C1'!B261)</f>
        <v/>
      </c>
      <c r="C261" s="263" t="str">
        <f>IF(ISBLANK('C1'!R261),"",'C1'!R261)</f>
        <v/>
      </c>
      <c r="D261" s="201"/>
      <c r="E261" s="202"/>
      <c r="F261" s="202"/>
      <c r="G261" s="202"/>
      <c r="H261" s="202"/>
      <c r="I261" s="202"/>
      <c r="J261" s="204"/>
      <c r="K261" s="478"/>
      <c r="L261" s="205"/>
      <c r="M261" s="203"/>
      <c r="N261" s="203"/>
      <c r="O261" s="203"/>
      <c r="P261" s="203"/>
      <c r="Q261" s="204"/>
      <c r="R261" s="202"/>
      <c r="S261" s="202"/>
      <c r="T261" s="202"/>
      <c r="U261" s="202"/>
      <c r="V261" s="205"/>
      <c r="X261" s="156">
        <f t="shared" si="25"/>
        <v>0</v>
      </c>
      <c r="Y261" s="152">
        <f t="shared" si="26"/>
        <v>0</v>
      </c>
      <c r="Z261" s="152">
        <f t="shared" si="27"/>
        <v>0</v>
      </c>
      <c r="AA261" s="900">
        <f t="shared" si="28"/>
        <v>0</v>
      </c>
      <c r="AC261" s="156">
        <f t="shared" si="29"/>
        <v>0</v>
      </c>
      <c r="AD261" s="152">
        <f t="shared" si="30"/>
        <v>0</v>
      </c>
      <c r="AE261" s="152">
        <f t="shared" si="31"/>
        <v>0</v>
      </c>
      <c r="AF261" s="157">
        <f t="shared" si="32"/>
        <v>0</v>
      </c>
    </row>
    <row r="262" spans="1:32" x14ac:dyDescent="0.25">
      <c r="A262" s="1020" t="str">
        <f>IF(ISBLANK('C1'!A262),"",'C1'!A262)</f>
        <v/>
      </c>
      <c r="B262" s="975" t="str">
        <f>IF(ISBLANK('C1'!B262),"",'C1'!B262)</f>
        <v/>
      </c>
      <c r="C262" s="263" t="str">
        <f>IF(ISBLANK('C1'!R262),"",'C1'!R262)</f>
        <v/>
      </c>
      <c r="D262" s="201"/>
      <c r="E262" s="202"/>
      <c r="F262" s="202"/>
      <c r="G262" s="202"/>
      <c r="H262" s="202"/>
      <c r="I262" s="202"/>
      <c r="J262" s="204"/>
      <c r="K262" s="478"/>
      <c r="L262" s="205"/>
      <c r="M262" s="203"/>
      <c r="N262" s="203"/>
      <c r="O262" s="203"/>
      <c r="P262" s="203"/>
      <c r="Q262" s="204"/>
      <c r="R262" s="202"/>
      <c r="S262" s="202"/>
      <c r="T262" s="202"/>
      <c r="U262" s="202"/>
      <c r="V262" s="205"/>
      <c r="X262" s="156">
        <f t="shared" ref="X262:X325" si="33">SUM(D262:I262)</f>
        <v>0</v>
      </c>
      <c r="Y262" s="152">
        <f t="shared" ref="Y262:Y325" si="34">SUM(J262:L262)</f>
        <v>0</v>
      </c>
      <c r="Z262" s="152">
        <f t="shared" ref="Z262:Z325" si="35">SUM(M262:P262)</f>
        <v>0</v>
      </c>
      <c r="AA262" s="900">
        <f t="shared" ref="AA262:AA325" si="36">SUM(Q262:V262)</f>
        <v>0</v>
      </c>
      <c r="AC262" s="156">
        <f t="shared" ref="AC262:AC325" si="37">IF(C262="",X262,C262-X262)</f>
        <v>0</v>
      </c>
      <c r="AD262" s="152">
        <f t="shared" ref="AD262:AD325" si="38">IF(C262="",Y262,C262-Y262)</f>
        <v>0</v>
      </c>
      <c r="AE262" s="152">
        <f t="shared" ref="AE262:AE325" si="39">IF(C262="",Z262,C262-Z262)</f>
        <v>0</v>
      </c>
      <c r="AF262" s="157">
        <f t="shared" ref="AF262:AF325" si="40">IF(C262="",AA262,C262-AA262)</f>
        <v>0</v>
      </c>
    </row>
    <row r="263" spans="1:32" x14ac:dyDescent="0.25">
      <c r="A263" s="1020" t="str">
        <f>IF(ISBLANK('C1'!A263),"",'C1'!A263)</f>
        <v/>
      </c>
      <c r="B263" s="975" t="str">
        <f>IF(ISBLANK('C1'!B263),"",'C1'!B263)</f>
        <v/>
      </c>
      <c r="C263" s="263" t="str">
        <f>IF(ISBLANK('C1'!R263),"",'C1'!R263)</f>
        <v/>
      </c>
      <c r="D263" s="201"/>
      <c r="E263" s="202"/>
      <c r="F263" s="202"/>
      <c r="G263" s="202"/>
      <c r="H263" s="202"/>
      <c r="I263" s="202"/>
      <c r="J263" s="204"/>
      <c r="K263" s="478"/>
      <c r="L263" s="205"/>
      <c r="M263" s="203"/>
      <c r="N263" s="203"/>
      <c r="O263" s="203"/>
      <c r="P263" s="203"/>
      <c r="Q263" s="204"/>
      <c r="R263" s="202"/>
      <c r="S263" s="202"/>
      <c r="T263" s="202"/>
      <c r="U263" s="202"/>
      <c r="V263" s="205"/>
      <c r="X263" s="156">
        <f t="shared" si="33"/>
        <v>0</v>
      </c>
      <c r="Y263" s="152">
        <f t="shared" si="34"/>
        <v>0</v>
      </c>
      <c r="Z263" s="152">
        <f t="shared" si="35"/>
        <v>0</v>
      </c>
      <c r="AA263" s="900">
        <f t="shared" si="36"/>
        <v>0</v>
      </c>
      <c r="AC263" s="156">
        <f t="shared" si="37"/>
        <v>0</v>
      </c>
      <c r="AD263" s="152">
        <f t="shared" si="38"/>
        <v>0</v>
      </c>
      <c r="AE263" s="152">
        <f t="shared" si="39"/>
        <v>0</v>
      </c>
      <c r="AF263" s="157">
        <f t="shared" si="40"/>
        <v>0</v>
      </c>
    </row>
    <row r="264" spans="1:32" x14ac:dyDescent="0.25">
      <c r="A264" s="1020" t="str">
        <f>IF(ISBLANK('C1'!A264),"",'C1'!A264)</f>
        <v/>
      </c>
      <c r="B264" s="975" t="str">
        <f>IF(ISBLANK('C1'!B264),"",'C1'!B264)</f>
        <v/>
      </c>
      <c r="C264" s="263" t="str">
        <f>IF(ISBLANK('C1'!R264),"",'C1'!R264)</f>
        <v/>
      </c>
      <c r="D264" s="201"/>
      <c r="E264" s="202"/>
      <c r="F264" s="202"/>
      <c r="G264" s="202"/>
      <c r="H264" s="202"/>
      <c r="I264" s="202"/>
      <c r="J264" s="204"/>
      <c r="K264" s="478"/>
      <c r="L264" s="205"/>
      <c r="M264" s="203"/>
      <c r="N264" s="203"/>
      <c r="O264" s="203"/>
      <c r="P264" s="203"/>
      <c r="Q264" s="204"/>
      <c r="R264" s="202"/>
      <c r="S264" s="202"/>
      <c r="T264" s="202"/>
      <c r="U264" s="202"/>
      <c r="V264" s="205"/>
      <c r="X264" s="156">
        <f t="shared" si="33"/>
        <v>0</v>
      </c>
      <c r="Y264" s="152">
        <f t="shared" si="34"/>
        <v>0</v>
      </c>
      <c r="Z264" s="152">
        <f t="shared" si="35"/>
        <v>0</v>
      </c>
      <c r="AA264" s="900">
        <f t="shared" si="36"/>
        <v>0</v>
      </c>
      <c r="AC264" s="156">
        <f t="shared" si="37"/>
        <v>0</v>
      </c>
      <c r="AD264" s="152">
        <f t="shared" si="38"/>
        <v>0</v>
      </c>
      <c r="AE264" s="152">
        <f t="shared" si="39"/>
        <v>0</v>
      </c>
      <c r="AF264" s="157">
        <f t="shared" si="40"/>
        <v>0</v>
      </c>
    </row>
    <row r="265" spans="1:32" x14ac:dyDescent="0.25">
      <c r="A265" s="1020" t="str">
        <f>IF(ISBLANK('C1'!A265),"",'C1'!A265)</f>
        <v/>
      </c>
      <c r="B265" s="975" t="str">
        <f>IF(ISBLANK('C1'!B265),"",'C1'!B265)</f>
        <v/>
      </c>
      <c r="C265" s="263" t="str">
        <f>IF(ISBLANK('C1'!R265),"",'C1'!R265)</f>
        <v/>
      </c>
      <c r="D265" s="201"/>
      <c r="E265" s="202"/>
      <c r="F265" s="202"/>
      <c r="G265" s="202"/>
      <c r="H265" s="202"/>
      <c r="I265" s="202"/>
      <c r="J265" s="204"/>
      <c r="K265" s="478"/>
      <c r="L265" s="205"/>
      <c r="M265" s="203"/>
      <c r="N265" s="203"/>
      <c r="O265" s="203"/>
      <c r="P265" s="203"/>
      <c r="Q265" s="204"/>
      <c r="R265" s="202"/>
      <c r="S265" s="202"/>
      <c r="T265" s="202"/>
      <c r="U265" s="202"/>
      <c r="V265" s="205"/>
      <c r="X265" s="156">
        <f t="shared" si="33"/>
        <v>0</v>
      </c>
      <c r="Y265" s="152">
        <f t="shared" si="34"/>
        <v>0</v>
      </c>
      <c r="Z265" s="152">
        <f t="shared" si="35"/>
        <v>0</v>
      </c>
      <c r="AA265" s="900">
        <f t="shared" si="36"/>
        <v>0</v>
      </c>
      <c r="AC265" s="156">
        <f t="shared" si="37"/>
        <v>0</v>
      </c>
      <c r="AD265" s="152">
        <f t="shared" si="38"/>
        <v>0</v>
      </c>
      <c r="AE265" s="152">
        <f t="shared" si="39"/>
        <v>0</v>
      </c>
      <c r="AF265" s="157">
        <f t="shared" si="40"/>
        <v>0</v>
      </c>
    </row>
    <row r="266" spans="1:32" x14ac:dyDescent="0.25">
      <c r="A266" s="1020" t="str">
        <f>IF(ISBLANK('C1'!A266),"",'C1'!A266)</f>
        <v/>
      </c>
      <c r="B266" s="975" t="str">
        <f>IF(ISBLANK('C1'!B266),"",'C1'!B266)</f>
        <v/>
      </c>
      <c r="C266" s="263" t="str">
        <f>IF(ISBLANK('C1'!R266),"",'C1'!R266)</f>
        <v/>
      </c>
      <c r="D266" s="201"/>
      <c r="E266" s="202"/>
      <c r="F266" s="202"/>
      <c r="G266" s="202"/>
      <c r="H266" s="202"/>
      <c r="I266" s="202"/>
      <c r="J266" s="204"/>
      <c r="K266" s="478"/>
      <c r="L266" s="205"/>
      <c r="M266" s="203"/>
      <c r="N266" s="203"/>
      <c r="O266" s="203"/>
      <c r="P266" s="203"/>
      <c r="Q266" s="204"/>
      <c r="R266" s="202"/>
      <c r="S266" s="202"/>
      <c r="T266" s="202"/>
      <c r="U266" s="202"/>
      <c r="V266" s="205"/>
      <c r="X266" s="156">
        <f t="shared" si="33"/>
        <v>0</v>
      </c>
      <c r="Y266" s="152">
        <f t="shared" si="34"/>
        <v>0</v>
      </c>
      <c r="Z266" s="152">
        <f t="shared" si="35"/>
        <v>0</v>
      </c>
      <c r="AA266" s="900">
        <f t="shared" si="36"/>
        <v>0</v>
      </c>
      <c r="AC266" s="156">
        <f t="shared" si="37"/>
        <v>0</v>
      </c>
      <c r="AD266" s="152">
        <f t="shared" si="38"/>
        <v>0</v>
      </c>
      <c r="AE266" s="152">
        <f t="shared" si="39"/>
        <v>0</v>
      </c>
      <c r="AF266" s="157">
        <f t="shared" si="40"/>
        <v>0</v>
      </c>
    </row>
    <row r="267" spans="1:32" x14ac:dyDescent="0.25">
      <c r="A267" s="1020" t="str">
        <f>IF(ISBLANK('C1'!A267),"",'C1'!A267)</f>
        <v/>
      </c>
      <c r="B267" s="975" t="str">
        <f>IF(ISBLANK('C1'!B267),"",'C1'!B267)</f>
        <v/>
      </c>
      <c r="C267" s="263" t="str">
        <f>IF(ISBLANK('C1'!R267),"",'C1'!R267)</f>
        <v/>
      </c>
      <c r="D267" s="201"/>
      <c r="E267" s="202"/>
      <c r="F267" s="202"/>
      <c r="G267" s="202"/>
      <c r="H267" s="202"/>
      <c r="I267" s="202"/>
      <c r="J267" s="204"/>
      <c r="K267" s="478"/>
      <c r="L267" s="205"/>
      <c r="M267" s="203"/>
      <c r="N267" s="203"/>
      <c r="O267" s="203"/>
      <c r="P267" s="203"/>
      <c r="Q267" s="204"/>
      <c r="R267" s="202"/>
      <c r="S267" s="202"/>
      <c r="T267" s="202"/>
      <c r="U267" s="202"/>
      <c r="V267" s="205"/>
      <c r="X267" s="156">
        <f t="shared" si="33"/>
        <v>0</v>
      </c>
      <c r="Y267" s="152">
        <f t="shared" si="34"/>
        <v>0</v>
      </c>
      <c r="Z267" s="152">
        <f t="shared" si="35"/>
        <v>0</v>
      </c>
      <c r="AA267" s="900">
        <f t="shared" si="36"/>
        <v>0</v>
      </c>
      <c r="AC267" s="156">
        <f t="shared" si="37"/>
        <v>0</v>
      </c>
      <c r="AD267" s="152">
        <f t="shared" si="38"/>
        <v>0</v>
      </c>
      <c r="AE267" s="152">
        <f t="shared" si="39"/>
        <v>0</v>
      </c>
      <c r="AF267" s="157">
        <f t="shared" si="40"/>
        <v>0</v>
      </c>
    </row>
    <row r="268" spans="1:32" x14ac:dyDescent="0.25">
      <c r="A268" s="1020" t="str">
        <f>IF(ISBLANK('C1'!A268),"",'C1'!A268)</f>
        <v/>
      </c>
      <c r="B268" s="975" t="str">
        <f>IF(ISBLANK('C1'!B268),"",'C1'!B268)</f>
        <v/>
      </c>
      <c r="C268" s="263" t="str">
        <f>IF(ISBLANK('C1'!R268),"",'C1'!R268)</f>
        <v/>
      </c>
      <c r="D268" s="201"/>
      <c r="E268" s="202"/>
      <c r="F268" s="202"/>
      <c r="G268" s="202"/>
      <c r="H268" s="202"/>
      <c r="I268" s="202"/>
      <c r="J268" s="204"/>
      <c r="K268" s="478"/>
      <c r="L268" s="205"/>
      <c r="M268" s="203"/>
      <c r="N268" s="203"/>
      <c r="O268" s="203"/>
      <c r="P268" s="203"/>
      <c r="Q268" s="204"/>
      <c r="R268" s="202"/>
      <c r="S268" s="202"/>
      <c r="T268" s="202"/>
      <c r="U268" s="202"/>
      <c r="V268" s="205"/>
      <c r="X268" s="156">
        <f t="shared" si="33"/>
        <v>0</v>
      </c>
      <c r="Y268" s="152">
        <f t="shared" si="34"/>
        <v>0</v>
      </c>
      <c r="Z268" s="152">
        <f t="shared" si="35"/>
        <v>0</v>
      </c>
      <c r="AA268" s="900">
        <f t="shared" si="36"/>
        <v>0</v>
      </c>
      <c r="AC268" s="156">
        <f t="shared" si="37"/>
        <v>0</v>
      </c>
      <c r="AD268" s="152">
        <f t="shared" si="38"/>
        <v>0</v>
      </c>
      <c r="AE268" s="152">
        <f t="shared" si="39"/>
        <v>0</v>
      </c>
      <c r="AF268" s="157">
        <f t="shared" si="40"/>
        <v>0</v>
      </c>
    </row>
    <row r="269" spans="1:32" x14ac:dyDescent="0.25">
      <c r="A269" s="1020" t="str">
        <f>IF(ISBLANK('C1'!A269),"",'C1'!A269)</f>
        <v/>
      </c>
      <c r="B269" s="975" t="str">
        <f>IF(ISBLANK('C1'!B269),"",'C1'!B269)</f>
        <v/>
      </c>
      <c r="C269" s="263" t="str">
        <f>IF(ISBLANK('C1'!R269),"",'C1'!R269)</f>
        <v/>
      </c>
      <c r="D269" s="201"/>
      <c r="E269" s="202"/>
      <c r="F269" s="202"/>
      <c r="G269" s="202"/>
      <c r="H269" s="202"/>
      <c r="I269" s="202"/>
      <c r="J269" s="204"/>
      <c r="K269" s="478"/>
      <c r="L269" s="205"/>
      <c r="M269" s="203"/>
      <c r="N269" s="203"/>
      <c r="O269" s="203"/>
      <c r="P269" s="203"/>
      <c r="Q269" s="204"/>
      <c r="R269" s="202"/>
      <c r="S269" s="202"/>
      <c r="T269" s="202"/>
      <c r="U269" s="202"/>
      <c r="V269" s="205"/>
      <c r="X269" s="156">
        <f t="shared" si="33"/>
        <v>0</v>
      </c>
      <c r="Y269" s="152">
        <f t="shared" si="34"/>
        <v>0</v>
      </c>
      <c r="Z269" s="152">
        <f t="shared" si="35"/>
        <v>0</v>
      </c>
      <c r="AA269" s="900">
        <f t="shared" si="36"/>
        <v>0</v>
      </c>
      <c r="AC269" s="156">
        <f t="shared" si="37"/>
        <v>0</v>
      </c>
      <c r="AD269" s="152">
        <f t="shared" si="38"/>
        <v>0</v>
      </c>
      <c r="AE269" s="152">
        <f t="shared" si="39"/>
        <v>0</v>
      </c>
      <c r="AF269" s="157">
        <f t="shared" si="40"/>
        <v>0</v>
      </c>
    </row>
    <row r="270" spans="1:32" x14ac:dyDescent="0.25">
      <c r="A270" s="1020" t="str">
        <f>IF(ISBLANK('C1'!A270),"",'C1'!A270)</f>
        <v/>
      </c>
      <c r="B270" s="975" t="str">
        <f>IF(ISBLANK('C1'!B270),"",'C1'!B270)</f>
        <v/>
      </c>
      <c r="C270" s="263" t="str">
        <f>IF(ISBLANK('C1'!R270),"",'C1'!R270)</f>
        <v/>
      </c>
      <c r="D270" s="201"/>
      <c r="E270" s="202"/>
      <c r="F270" s="202"/>
      <c r="G270" s="202"/>
      <c r="H270" s="202"/>
      <c r="I270" s="202"/>
      <c r="J270" s="204"/>
      <c r="K270" s="478"/>
      <c r="L270" s="205"/>
      <c r="M270" s="203"/>
      <c r="N270" s="203"/>
      <c r="O270" s="203"/>
      <c r="P270" s="203"/>
      <c r="Q270" s="204"/>
      <c r="R270" s="202"/>
      <c r="S270" s="202"/>
      <c r="T270" s="202"/>
      <c r="U270" s="202"/>
      <c r="V270" s="205"/>
      <c r="X270" s="156">
        <f t="shared" si="33"/>
        <v>0</v>
      </c>
      <c r="Y270" s="152">
        <f t="shared" si="34"/>
        <v>0</v>
      </c>
      <c r="Z270" s="152">
        <f t="shared" si="35"/>
        <v>0</v>
      </c>
      <c r="AA270" s="900">
        <f t="shared" si="36"/>
        <v>0</v>
      </c>
      <c r="AC270" s="156">
        <f t="shared" si="37"/>
        <v>0</v>
      </c>
      <c r="AD270" s="152">
        <f t="shared" si="38"/>
        <v>0</v>
      </c>
      <c r="AE270" s="152">
        <f t="shared" si="39"/>
        <v>0</v>
      </c>
      <c r="AF270" s="157">
        <f t="shared" si="40"/>
        <v>0</v>
      </c>
    </row>
    <row r="271" spans="1:32" x14ac:dyDescent="0.25">
      <c r="A271" s="1020" t="str">
        <f>IF(ISBLANK('C1'!A271),"",'C1'!A271)</f>
        <v/>
      </c>
      <c r="B271" s="975" t="str">
        <f>IF(ISBLANK('C1'!B271),"",'C1'!B271)</f>
        <v/>
      </c>
      <c r="C271" s="263" t="str">
        <f>IF(ISBLANK('C1'!R271),"",'C1'!R271)</f>
        <v/>
      </c>
      <c r="D271" s="201"/>
      <c r="E271" s="202"/>
      <c r="F271" s="202"/>
      <c r="G271" s="202"/>
      <c r="H271" s="202"/>
      <c r="I271" s="202"/>
      <c r="J271" s="204"/>
      <c r="K271" s="478"/>
      <c r="L271" s="205"/>
      <c r="M271" s="203"/>
      <c r="N271" s="203"/>
      <c r="O271" s="203"/>
      <c r="P271" s="203"/>
      <c r="Q271" s="204"/>
      <c r="R271" s="202"/>
      <c r="S271" s="202"/>
      <c r="T271" s="202"/>
      <c r="U271" s="202"/>
      <c r="V271" s="205"/>
      <c r="X271" s="156">
        <f t="shared" si="33"/>
        <v>0</v>
      </c>
      <c r="Y271" s="152">
        <f t="shared" si="34"/>
        <v>0</v>
      </c>
      <c r="Z271" s="152">
        <f t="shared" si="35"/>
        <v>0</v>
      </c>
      <c r="AA271" s="900">
        <f t="shared" si="36"/>
        <v>0</v>
      </c>
      <c r="AC271" s="156">
        <f t="shared" si="37"/>
        <v>0</v>
      </c>
      <c r="AD271" s="152">
        <f t="shared" si="38"/>
        <v>0</v>
      </c>
      <c r="AE271" s="152">
        <f t="shared" si="39"/>
        <v>0</v>
      </c>
      <c r="AF271" s="157">
        <f t="shared" si="40"/>
        <v>0</v>
      </c>
    </row>
    <row r="272" spans="1:32" x14ac:dyDescent="0.25">
      <c r="A272" s="1020" t="str">
        <f>IF(ISBLANK('C1'!A272),"",'C1'!A272)</f>
        <v/>
      </c>
      <c r="B272" s="975" t="str">
        <f>IF(ISBLANK('C1'!B272),"",'C1'!B272)</f>
        <v/>
      </c>
      <c r="C272" s="263" t="str">
        <f>IF(ISBLANK('C1'!R272),"",'C1'!R272)</f>
        <v/>
      </c>
      <c r="D272" s="201"/>
      <c r="E272" s="202"/>
      <c r="F272" s="202"/>
      <c r="G272" s="202"/>
      <c r="H272" s="202"/>
      <c r="I272" s="202"/>
      <c r="J272" s="204"/>
      <c r="K272" s="478"/>
      <c r="L272" s="205"/>
      <c r="M272" s="203"/>
      <c r="N272" s="203"/>
      <c r="O272" s="203"/>
      <c r="P272" s="203"/>
      <c r="Q272" s="204"/>
      <c r="R272" s="202"/>
      <c r="S272" s="202"/>
      <c r="T272" s="202"/>
      <c r="U272" s="202"/>
      <c r="V272" s="205"/>
      <c r="X272" s="156">
        <f t="shared" si="33"/>
        <v>0</v>
      </c>
      <c r="Y272" s="152">
        <f t="shared" si="34"/>
        <v>0</v>
      </c>
      <c r="Z272" s="152">
        <f t="shared" si="35"/>
        <v>0</v>
      </c>
      <c r="AA272" s="900">
        <f t="shared" si="36"/>
        <v>0</v>
      </c>
      <c r="AC272" s="156">
        <f t="shared" si="37"/>
        <v>0</v>
      </c>
      <c r="AD272" s="152">
        <f t="shared" si="38"/>
        <v>0</v>
      </c>
      <c r="AE272" s="152">
        <f t="shared" si="39"/>
        <v>0</v>
      </c>
      <c r="AF272" s="157">
        <f t="shared" si="40"/>
        <v>0</v>
      </c>
    </row>
    <row r="273" spans="1:32" x14ac:dyDescent="0.25">
      <c r="A273" s="1020" t="str">
        <f>IF(ISBLANK('C1'!A273),"",'C1'!A273)</f>
        <v/>
      </c>
      <c r="B273" s="975" t="str">
        <f>IF(ISBLANK('C1'!B273),"",'C1'!B273)</f>
        <v/>
      </c>
      <c r="C273" s="263" t="str">
        <f>IF(ISBLANK('C1'!R273),"",'C1'!R273)</f>
        <v/>
      </c>
      <c r="D273" s="201"/>
      <c r="E273" s="202"/>
      <c r="F273" s="202"/>
      <c r="G273" s="202"/>
      <c r="H273" s="202"/>
      <c r="I273" s="202"/>
      <c r="J273" s="204"/>
      <c r="K273" s="478"/>
      <c r="L273" s="205"/>
      <c r="M273" s="203"/>
      <c r="N273" s="203"/>
      <c r="O273" s="203"/>
      <c r="P273" s="203"/>
      <c r="Q273" s="204"/>
      <c r="R273" s="202"/>
      <c r="S273" s="202"/>
      <c r="T273" s="202"/>
      <c r="U273" s="202"/>
      <c r="V273" s="205"/>
      <c r="X273" s="156">
        <f t="shared" si="33"/>
        <v>0</v>
      </c>
      <c r="Y273" s="152">
        <f t="shared" si="34"/>
        <v>0</v>
      </c>
      <c r="Z273" s="152">
        <f t="shared" si="35"/>
        <v>0</v>
      </c>
      <c r="AA273" s="900">
        <f t="shared" si="36"/>
        <v>0</v>
      </c>
      <c r="AC273" s="156">
        <f t="shared" si="37"/>
        <v>0</v>
      </c>
      <c r="AD273" s="152">
        <f t="shared" si="38"/>
        <v>0</v>
      </c>
      <c r="AE273" s="152">
        <f t="shared" si="39"/>
        <v>0</v>
      </c>
      <c r="AF273" s="157">
        <f t="shared" si="40"/>
        <v>0</v>
      </c>
    </row>
    <row r="274" spans="1:32" x14ac:dyDescent="0.25">
      <c r="A274" s="1020" t="str">
        <f>IF(ISBLANK('C1'!A274),"",'C1'!A274)</f>
        <v/>
      </c>
      <c r="B274" s="975" t="str">
        <f>IF(ISBLANK('C1'!B274),"",'C1'!B274)</f>
        <v/>
      </c>
      <c r="C274" s="263" t="str">
        <f>IF(ISBLANK('C1'!R274),"",'C1'!R274)</f>
        <v/>
      </c>
      <c r="D274" s="201"/>
      <c r="E274" s="202"/>
      <c r="F274" s="202"/>
      <c r="G274" s="202"/>
      <c r="H274" s="202"/>
      <c r="I274" s="202"/>
      <c r="J274" s="204"/>
      <c r="K274" s="478"/>
      <c r="L274" s="205"/>
      <c r="M274" s="203"/>
      <c r="N274" s="203"/>
      <c r="O274" s="203"/>
      <c r="P274" s="203"/>
      <c r="Q274" s="204"/>
      <c r="R274" s="202"/>
      <c r="S274" s="202"/>
      <c r="T274" s="202"/>
      <c r="U274" s="202"/>
      <c r="V274" s="205"/>
      <c r="X274" s="156">
        <f t="shared" si="33"/>
        <v>0</v>
      </c>
      <c r="Y274" s="152">
        <f t="shared" si="34"/>
        <v>0</v>
      </c>
      <c r="Z274" s="152">
        <f t="shared" si="35"/>
        <v>0</v>
      </c>
      <c r="AA274" s="900">
        <f t="shared" si="36"/>
        <v>0</v>
      </c>
      <c r="AC274" s="156">
        <f t="shared" si="37"/>
        <v>0</v>
      </c>
      <c r="AD274" s="152">
        <f t="shared" si="38"/>
        <v>0</v>
      </c>
      <c r="AE274" s="152">
        <f t="shared" si="39"/>
        <v>0</v>
      </c>
      <c r="AF274" s="157">
        <f t="shared" si="40"/>
        <v>0</v>
      </c>
    </row>
    <row r="275" spans="1:32" x14ac:dyDescent="0.25">
      <c r="A275" s="1020" t="str">
        <f>IF(ISBLANK('C1'!A275),"",'C1'!A275)</f>
        <v/>
      </c>
      <c r="B275" s="975" t="str">
        <f>IF(ISBLANK('C1'!B275),"",'C1'!B275)</f>
        <v/>
      </c>
      <c r="C275" s="263" t="str">
        <f>IF(ISBLANK('C1'!R275),"",'C1'!R275)</f>
        <v/>
      </c>
      <c r="D275" s="201"/>
      <c r="E275" s="202"/>
      <c r="F275" s="202"/>
      <c r="G275" s="202"/>
      <c r="H275" s="202"/>
      <c r="I275" s="202"/>
      <c r="J275" s="204"/>
      <c r="K275" s="478"/>
      <c r="L275" s="205"/>
      <c r="M275" s="203"/>
      <c r="N275" s="203"/>
      <c r="O275" s="203"/>
      <c r="P275" s="203"/>
      <c r="Q275" s="204"/>
      <c r="R275" s="202"/>
      <c r="S275" s="202"/>
      <c r="T275" s="202"/>
      <c r="U275" s="202"/>
      <c r="V275" s="205"/>
      <c r="X275" s="156">
        <f t="shared" si="33"/>
        <v>0</v>
      </c>
      <c r="Y275" s="152">
        <f t="shared" si="34"/>
        <v>0</v>
      </c>
      <c r="Z275" s="152">
        <f t="shared" si="35"/>
        <v>0</v>
      </c>
      <c r="AA275" s="900">
        <f t="shared" si="36"/>
        <v>0</v>
      </c>
      <c r="AC275" s="156">
        <f t="shared" si="37"/>
        <v>0</v>
      </c>
      <c r="AD275" s="152">
        <f t="shared" si="38"/>
        <v>0</v>
      </c>
      <c r="AE275" s="152">
        <f t="shared" si="39"/>
        <v>0</v>
      </c>
      <c r="AF275" s="157">
        <f t="shared" si="40"/>
        <v>0</v>
      </c>
    </row>
    <row r="276" spans="1:32" x14ac:dyDescent="0.25">
      <c r="A276" s="1020" t="str">
        <f>IF(ISBLANK('C1'!A276),"",'C1'!A276)</f>
        <v/>
      </c>
      <c r="B276" s="975" t="str">
        <f>IF(ISBLANK('C1'!B276),"",'C1'!B276)</f>
        <v/>
      </c>
      <c r="C276" s="263" t="str">
        <f>IF(ISBLANK('C1'!R276),"",'C1'!R276)</f>
        <v/>
      </c>
      <c r="D276" s="201"/>
      <c r="E276" s="202"/>
      <c r="F276" s="202"/>
      <c r="G276" s="202"/>
      <c r="H276" s="202"/>
      <c r="I276" s="202"/>
      <c r="J276" s="204"/>
      <c r="K276" s="478"/>
      <c r="L276" s="205"/>
      <c r="M276" s="203"/>
      <c r="N276" s="203"/>
      <c r="O276" s="203"/>
      <c r="P276" s="203"/>
      <c r="Q276" s="204"/>
      <c r="R276" s="202"/>
      <c r="S276" s="202"/>
      <c r="T276" s="202"/>
      <c r="U276" s="202"/>
      <c r="V276" s="205"/>
      <c r="X276" s="156">
        <f t="shared" si="33"/>
        <v>0</v>
      </c>
      <c r="Y276" s="152">
        <f t="shared" si="34"/>
        <v>0</v>
      </c>
      <c r="Z276" s="152">
        <f t="shared" si="35"/>
        <v>0</v>
      </c>
      <c r="AA276" s="900">
        <f t="shared" si="36"/>
        <v>0</v>
      </c>
      <c r="AC276" s="156">
        <f t="shared" si="37"/>
        <v>0</v>
      </c>
      <c r="AD276" s="152">
        <f t="shared" si="38"/>
        <v>0</v>
      </c>
      <c r="AE276" s="152">
        <f t="shared" si="39"/>
        <v>0</v>
      </c>
      <c r="AF276" s="157">
        <f t="shared" si="40"/>
        <v>0</v>
      </c>
    </row>
    <row r="277" spans="1:32" x14ac:dyDescent="0.25">
      <c r="A277" s="1020" t="str">
        <f>IF(ISBLANK('C1'!A277),"",'C1'!A277)</f>
        <v/>
      </c>
      <c r="B277" s="975" t="str">
        <f>IF(ISBLANK('C1'!B277),"",'C1'!B277)</f>
        <v/>
      </c>
      <c r="C277" s="263" t="str">
        <f>IF(ISBLANK('C1'!R277),"",'C1'!R277)</f>
        <v/>
      </c>
      <c r="D277" s="201"/>
      <c r="E277" s="202"/>
      <c r="F277" s="202"/>
      <c r="G277" s="202"/>
      <c r="H277" s="202"/>
      <c r="I277" s="202"/>
      <c r="J277" s="204"/>
      <c r="K277" s="478"/>
      <c r="L277" s="205"/>
      <c r="M277" s="203"/>
      <c r="N277" s="203"/>
      <c r="O277" s="203"/>
      <c r="P277" s="203"/>
      <c r="Q277" s="204"/>
      <c r="R277" s="202"/>
      <c r="S277" s="202"/>
      <c r="T277" s="202"/>
      <c r="U277" s="202"/>
      <c r="V277" s="205"/>
      <c r="X277" s="156">
        <f t="shared" si="33"/>
        <v>0</v>
      </c>
      <c r="Y277" s="152">
        <f t="shared" si="34"/>
        <v>0</v>
      </c>
      <c r="Z277" s="152">
        <f t="shared" si="35"/>
        <v>0</v>
      </c>
      <c r="AA277" s="900">
        <f t="shared" si="36"/>
        <v>0</v>
      </c>
      <c r="AC277" s="156">
        <f t="shared" si="37"/>
        <v>0</v>
      </c>
      <c r="AD277" s="152">
        <f t="shared" si="38"/>
        <v>0</v>
      </c>
      <c r="AE277" s="152">
        <f t="shared" si="39"/>
        <v>0</v>
      </c>
      <c r="AF277" s="157">
        <f t="shared" si="40"/>
        <v>0</v>
      </c>
    </row>
    <row r="278" spans="1:32" x14ac:dyDescent="0.25">
      <c r="A278" s="1020" t="str">
        <f>IF(ISBLANK('C1'!A278),"",'C1'!A278)</f>
        <v/>
      </c>
      <c r="B278" s="975" t="str">
        <f>IF(ISBLANK('C1'!B278),"",'C1'!B278)</f>
        <v/>
      </c>
      <c r="C278" s="263" t="str">
        <f>IF(ISBLANK('C1'!R278),"",'C1'!R278)</f>
        <v/>
      </c>
      <c r="D278" s="201"/>
      <c r="E278" s="202"/>
      <c r="F278" s="202"/>
      <c r="G278" s="202"/>
      <c r="H278" s="202"/>
      <c r="I278" s="202"/>
      <c r="J278" s="204"/>
      <c r="K278" s="478"/>
      <c r="L278" s="205"/>
      <c r="M278" s="203"/>
      <c r="N278" s="203"/>
      <c r="O278" s="203"/>
      <c r="P278" s="203"/>
      <c r="Q278" s="204"/>
      <c r="R278" s="202"/>
      <c r="S278" s="202"/>
      <c r="T278" s="202"/>
      <c r="U278" s="202"/>
      <c r="V278" s="205"/>
      <c r="X278" s="156">
        <f t="shared" si="33"/>
        <v>0</v>
      </c>
      <c r="Y278" s="152">
        <f t="shared" si="34"/>
        <v>0</v>
      </c>
      <c r="Z278" s="152">
        <f t="shared" si="35"/>
        <v>0</v>
      </c>
      <c r="AA278" s="900">
        <f t="shared" si="36"/>
        <v>0</v>
      </c>
      <c r="AC278" s="156">
        <f t="shared" si="37"/>
        <v>0</v>
      </c>
      <c r="AD278" s="152">
        <f t="shared" si="38"/>
        <v>0</v>
      </c>
      <c r="AE278" s="152">
        <f t="shared" si="39"/>
        <v>0</v>
      </c>
      <c r="AF278" s="157">
        <f t="shared" si="40"/>
        <v>0</v>
      </c>
    </row>
    <row r="279" spans="1:32" x14ac:dyDescent="0.25">
      <c r="A279" s="1020" t="str">
        <f>IF(ISBLANK('C1'!A279),"",'C1'!A279)</f>
        <v/>
      </c>
      <c r="B279" s="975" t="str">
        <f>IF(ISBLANK('C1'!B279),"",'C1'!B279)</f>
        <v/>
      </c>
      <c r="C279" s="263" t="str">
        <f>IF(ISBLANK('C1'!R279),"",'C1'!R279)</f>
        <v/>
      </c>
      <c r="D279" s="201"/>
      <c r="E279" s="202"/>
      <c r="F279" s="202"/>
      <c r="G279" s="202"/>
      <c r="H279" s="202"/>
      <c r="I279" s="202"/>
      <c r="J279" s="204"/>
      <c r="K279" s="478"/>
      <c r="L279" s="205"/>
      <c r="M279" s="203"/>
      <c r="N279" s="203"/>
      <c r="O279" s="203"/>
      <c r="P279" s="203"/>
      <c r="Q279" s="204"/>
      <c r="R279" s="202"/>
      <c r="S279" s="202"/>
      <c r="T279" s="202"/>
      <c r="U279" s="202"/>
      <c r="V279" s="205"/>
      <c r="X279" s="156">
        <f t="shared" si="33"/>
        <v>0</v>
      </c>
      <c r="Y279" s="152">
        <f t="shared" si="34"/>
        <v>0</v>
      </c>
      <c r="Z279" s="152">
        <f t="shared" si="35"/>
        <v>0</v>
      </c>
      <c r="AA279" s="900">
        <f t="shared" si="36"/>
        <v>0</v>
      </c>
      <c r="AC279" s="156">
        <f t="shared" si="37"/>
        <v>0</v>
      </c>
      <c r="AD279" s="152">
        <f t="shared" si="38"/>
        <v>0</v>
      </c>
      <c r="AE279" s="152">
        <f t="shared" si="39"/>
        <v>0</v>
      </c>
      <c r="AF279" s="157">
        <f t="shared" si="40"/>
        <v>0</v>
      </c>
    </row>
    <row r="280" spans="1:32" x14ac:dyDescent="0.25">
      <c r="A280" s="1020" t="str">
        <f>IF(ISBLANK('C1'!A280),"",'C1'!A280)</f>
        <v/>
      </c>
      <c r="B280" s="975" t="str">
        <f>IF(ISBLANK('C1'!B280),"",'C1'!B280)</f>
        <v/>
      </c>
      <c r="C280" s="263" t="str">
        <f>IF(ISBLANK('C1'!R280),"",'C1'!R280)</f>
        <v/>
      </c>
      <c r="D280" s="201"/>
      <c r="E280" s="202"/>
      <c r="F280" s="202"/>
      <c r="G280" s="202"/>
      <c r="H280" s="202"/>
      <c r="I280" s="202"/>
      <c r="J280" s="204"/>
      <c r="K280" s="478"/>
      <c r="L280" s="205"/>
      <c r="M280" s="203"/>
      <c r="N280" s="203"/>
      <c r="O280" s="203"/>
      <c r="P280" s="203"/>
      <c r="Q280" s="204"/>
      <c r="R280" s="202"/>
      <c r="S280" s="202"/>
      <c r="T280" s="202"/>
      <c r="U280" s="202"/>
      <c r="V280" s="205"/>
      <c r="X280" s="156">
        <f t="shared" si="33"/>
        <v>0</v>
      </c>
      <c r="Y280" s="152">
        <f t="shared" si="34"/>
        <v>0</v>
      </c>
      <c r="Z280" s="152">
        <f t="shared" si="35"/>
        <v>0</v>
      </c>
      <c r="AA280" s="900">
        <f t="shared" si="36"/>
        <v>0</v>
      </c>
      <c r="AC280" s="156">
        <f t="shared" si="37"/>
        <v>0</v>
      </c>
      <c r="AD280" s="152">
        <f t="shared" si="38"/>
        <v>0</v>
      </c>
      <c r="AE280" s="152">
        <f t="shared" si="39"/>
        <v>0</v>
      </c>
      <c r="AF280" s="157">
        <f t="shared" si="40"/>
        <v>0</v>
      </c>
    </row>
    <row r="281" spans="1:32" x14ac:dyDescent="0.25">
      <c r="A281" s="1020" t="str">
        <f>IF(ISBLANK('C1'!A281),"",'C1'!A281)</f>
        <v/>
      </c>
      <c r="B281" s="975" t="str">
        <f>IF(ISBLANK('C1'!B281),"",'C1'!B281)</f>
        <v/>
      </c>
      <c r="C281" s="263" t="str">
        <f>IF(ISBLANK('C1'!R281),"",'C1'!R281)</f>
        <v/>
      </c>
      <c r="D281" s="201"/>
      <c r="E281" s="202"/>
      <c r="F281" s="202"/>
      <c r="G281" s="202"/>
      <c r="H281" s="202"/>
      <c r="I281" s="202"/>
      <c r="J281" s="204"/>
      <c r="K281" s="478"/>
      <c r="L281" s="205"/>
      <c r="M281" s="203"/>
      <c r="N281" s="203"/>
      <c r="O281" s="203"/>
      <c r="P281" s="203"/>
      <c r="Q281" s="204"/>
      <c r="R281" s="202"/>
      <c r="S281" s="202"/>
      <c r="T281" s="202"/>
      <c r="U281" s="202"/>
      <c r="V281" s="205"/>
      <c r="X281" s="156">
        <f t="shared" si="33"/>
        <v>0</v>
      </c>
      <c r="Y281" s="152">
        <f t="shared" si="34"/>
        <v>0</v>
      </c>
      <c r="Z281" s="152">
        <f t="shared" si="35"/>
        <v>0</v>
      </c>
      <c r="AA281" s="900">
        <f t="shared" si="36"/>
        <v>0</v>
      </c>
      <c r="AC281" s="156">
        <f t="shared" si="37"/>
        <v>0</v>
      </c>
      <c r="AD281" s="152">
        <f t="shared" si="38"/>
        <v>0</v>
      </c>
      <c r="AE281" s="152">
        <f t="shared" si="39"/>
        <v>0</v>
      </c>
      <c r="AF281" s="157">
        <f t="shared" si="40"/>
        <v>0</v>
      </c>
    </row>
    <row r="282" spans="1:32" x14ac:dyDescent="0.25">
      <c r="A282" s="1020" t="str">
        <f>IF(ISBLANK('C1'!A282),"",'C1'!A282)</f>
        <v/>
      </c>
      <c r="B282" s="975" t="str">
        <f>IF(ISBLANK('C1'!B282),"",'C1'!B282)</f>
        <v/>
      </c>
      <c r="C282" s="263" t="str">
        <f>IF(ISBLANK('C1'!R282),"",'C1'!R282)</f>
        <v/>
      </c>
      <c r="D282" s="201"/>
      <c r="E282" s="202"/>
      <c r="F282" s="202"/>
      <c r="G282" s="202"/>
      <c r="H282" s="202"/>
      <c r="I282" s="202"/>
      <c r="J282" s="204"/>
      <c r="K282" s="478"/>
      <c r="L282" s="205"/>
      <c r="M282" s="203"/>
      <c r="N282" s="203"/>
      <c r="O282" s="203"/>
      <c r="P282" s="203"/>
      <c r="Q282" s="204"/>
      <c r="R282" s="202"/>
      <c r="S282" s="202"/>
      <c r="T282" s="202"/>
      <c r="U282" s="202"/>
      <c r="V282" s="205"/>
      <c r="X282" s="156">
        <f t="shared" si="33"/>
        <v>0</v>
      </c>
      <c r="Y282" s="152">
        <f t="shared" si="34"/>
        <v>0</v>
      </c>
      <c r="Z282" s="152">
        <f t="shared" si="35"/>
        <v>0</v>
      </c>
      <c r="AA282" s="900">
        <f t="shared" si="36"/>
        <v>0</v>
      </c>
      <c r="AC282" s="156">
        <f t="shared" si="37"/>
        <v>0</v>
      </c>
      <c r="AD282" s="152">
        <f t="shared" si="38"/>
        <v>0</v>
      </c>
      <c r="AE282" s="152">
        <f t="shared" si="39"/>
        <v>0</v>
      </c>
      <c r="AF282" s="157">
        <f t="shared" si="40"/>
        <v>0</v>
      </c>
    </row>
    <row r="283" spans="1:32" x14ac:dyDescent="0.25">
      <c r="A283" s="1020" t="str">
        <f>IF(ISBLANK('C1'!A283),"",'C1'!A283)</f>
        <v/>
      </c>
      <c r="B283" s="975" t="str">
        <f>IF(ISBLANK('C1'!B283),"",'C1'!B283)</f>
        <v/>
      </c>
      <c r="C283" s="263" t="str">
        <f>IF(ISBLANK('C1'!R283),"",'C1'!R283)</f>
        <v/>
      </c>
      <c r="D283" s="201"/>
      <c r="E283" s="202"/>
      <c r="F283" s="202"/>
      <c r="G283" s="202"/>
      <c r="H283" s="202"/>
      <c r="I283" s="202"/>
      <c r="J283" s="204"/>
      <c r="K283" s="478"/>
      <c r="L283" s="205"/>
      <c r="M283" s="203"/>
      <c r="N283" s="203"/>
      <c r="O283" s="203"/>
      <c r="P283" s="203"/>
      <c r="Q283" s="204"/>
      <c r="R283" s="202"/>
      <c r="S283" s="202"/>
      <c r="T283" s="202"/>
      <c r="U283" s="202"/>
      <c r="V283" s="205"/>
      <c r="X283" s="156">
        <f t="shared" si="33"/>
        <v>0</v>
      </c>
      <c r="Y283" s="152">
        <f t="shared" si="34"/>
        <v>0</v>
      </c>
      <c r="Z283" s="152">
        <f t="shared" si="35"/>
        <v>0</v>
      </c>
      <c r="AA283" s="900">
        <f t="shared" si="36"/>
        <v>0</v>
      </c>
      <c r="AC283" s="156">
        <f t="shared" si="37"/>
        <v>0</v>
      </c>
      <c r="AD283" s="152">
        <f t="shared" si="38"/>
        <v>0</v>
      </c>
      <c r="AE283" s="152">
        <f t="shared" si="39"/>
        <v>0</v>
      </c>
      <c r="AF283" s="157">
        <f t="shared" si="40"/>
        <v>0</v>
      </c>
    </row>
    <row r="284" spans="1:32" x14ac:dyDescent="0.25">
      <c r="A284" s="1020" t="str">
        <f>IF(ISBLANK('C1'!A284),"",'C1'!A284)</f>
        <v/>
      </c>
      <c r="B284" s="975" t="str">
        <f>IF(ISBLANK('C1'!B284),"",'C1'!B284)</f>
        <v/>
      </c>
      <c r="C284" s="263" t="str">
        <f>IF(ISBLANK('C1'!R284),"",'C1'!R284)</f>
        <v/>
      </c>
      <c r="D284" s="201"/>
      <c r="E284" s="202"/>
      <c r="F284" s="202"/>
      <c r="G284" s="202"/>
      <c r="H284" s="202"/>
      <c r="I284" s="202"/>
      <c r="J284" s="204"/>
      <c r="K284" s="478"/>
      <c r="L284" s="205"/>
      <c r="M284" s="203"/>
      <c r="N284" s="203"/>
      <c r="O284" s="203"/>
      <c r="P284" s="203"/>
      <c r="Q284" s="204"/>
      <c r="R284" s="202"/>
      <c r="S284" s="202"/>
      <c r="T284" s="202"/>
      <c r="U284" s="202"/>
      <c r="V284" s="205"/>
      <c r="X284" s="156">
        <f t="shared" si="33"/>
        <v>0</v>
      </c>
      <c r="Y284" s="152">
        <f t="shared" si="34"/>
        <v>0</v>
      </c>
      <c r="Z284" s="152">
        <f t="shared" si="35"/>
        <v>0</v>
      </c>
      <c r="AA284" s="900">
        <f t="shared" si="36"/>
        <v>0</v>
      </c>
      <c r="AC284" s="156">
        <f t="shared" si="37"/>
        <v>0</v>
      </c>
      <c r="AD284" s="152">
        <f t="shared" si="38"/>
        <v>0</v>
      </c>
      <c r="AE284" s="152">
        <f t="shared" si="39"/>
        <v>0</v>
      </c>
      <c r="AF284" s="157">
        <f t="shared" si="40"/>
        <v>0</v>
      </c>
    </row>
    <row r="285" spans="1:32" x14ac:dyDescent="0.25">
      <c r="A285" s="1020" t="str">
        <f>IF(ISBLANK('C1'!A285),"",'C1'!A285)</f>
        <v/>
      </c>
      <c r="B285" s="975" t="str">
        <f>IF(ISBLANK('C1'!B285),"",'C1'!B285)</f>
        <v/>
      </c>
      <c r="C285" s="263" t="str">
        <f>IF(ISBLANK('C1'!R285),"",'C1'!R285)</f>
        <v/>
      </c>
      <c r="D285" s="201"/>
      <c r="E285" s="202"/>
      <c r="F285" s="202"/>
      <c r="G285" s="202"/>
      <c r="H285" s="202"/>
      <c r="I285" s="202"/>
      <c r="J285" s="204"/>
      <c r="K285" s="478"/>
      <c r="L285" s="205"/>
      <c r="M285" s="203"/>
      <c r="N285" s="203"/>
      <c r="O285" s="203"/>
      <c r="P285" s="203"/>
      <c r="Q285" s="204"/>
      <c r="R285" s="202"/>
      <c r="S285" s="202"/>
      <c r="T285" s="202"/>
      <c r="U285" s="202"/>
      <c r="V285" s="205"/>
      <c r="X285" s="156">
        <f t="shared" si="33"/>
        <v>0</v>
      </c>
      <c r="Y285" s="152">
        <f t="shared" si="34"/>
        <v>0</v>
      </c>
      <c r="Z285" s="152">
        <f t="shared" si="35"/>
        <v>0</v>
      </c>
      <c r="AA285" s="900">
        <f t="shared" si="36"/>
        <v>0</v>
      </c>
      <c r="AC285" s="156">
        <f t="shared" si="37"/>
        <v>0</v>
      </c>
      <c r="AD285" s="152">
        <f t="shared" si="38"/>
        <v>0</v>
      </c>
      <c r="AE285" s="152">
        <f t="shared" si="39"/>
        <v>0</v>
      </c>
      <c r="AF285" s="157">
        <f t="shared" si="40"/>
        <v>0</v>
      </c>
    </row>
    <row r="286" spans="1:32" x14ac:dyDescent="0.25">
      <c r="A286" s="1020" t="str">
        <f>IF(ISBLANK('C1'!A286),"",'C1'!A286)</f>
        <v/>
      </c>
      <c r="B286" s="975" t="str">
        <f>IF(ISBLANK('C1'!B286),"",'C1'!B286)</f>
        <v/>
      </c>
      <c r="C286" s="263" t="str">
        <f>IF(ISBLANK('C1'!R286),"",'C1'!R286)</f>
        <v/>
      </c>
      <c r="D286" s="201"/>
      <c r="E286" s="202"/>
      <c r="F286" s="202"/>
      <c r="G286" s="202"/>
      <c r="H286" s="202"/>
      <c r="I286" s="202"/>
      <c r="J286" s="204"/>
      <c r="K286" s="478"/>
      <c r="L286" s="205"/>
      <c r="M286" s="203"/>
      <c r="N286" s="203"/>
      <c r="O286" s="203"/>
      <c r="P286" s="203"/>
      <c r="Q286" s="204"/>
      <c r="R286" s="202"/>
      <c r="S286" s="202"/>
      <c r="T286" s="202"/>
      <c r="U286" s="202"/>
      <c r="V286" s="205"/>
      <c r="X286" s="156">
        <f t="shared" si="33"/>
        <v>0</v>
      </c>
      <c r="Y286" s="152">
        <f t="shared" si="34"/>
        <v>0</v>
      </c>
      <c r="Z286" s="152">
        <f t="shared" si="35"/>
        <v>0</v>
      </c>
      <c r="AA286" s="900">
        <f t="shared" si="36"/>
        <v>0</v>
      </c>
      <c r="AC286" s="156">
        <f t="shared" si="37"/>
        <v>0</v>
      </c>
      <c r="AD286" s="152">
        <f t="shared" si="38"/>
        <v>0</v>
      </c>
      <c r="AE286" s="152">
        <f t="shared" si="39"/>
        <v>0</v>
      </c>
      <c r="AF286" s="157">
        <f t="shared" si="40"/>
        <v>0</v>
      </c>
    </row>
    <row r="287" spans="1:32" x14ac:dyDescent="0.25">
      <c r="A287" s="1020" t="str">
        <f>IF(ISBLANK('C1'!A287),"",'C1'!A287)</f>
        <v/>
      </c>
      <c r="B287" s="975" t="str">
        <f>IF(ISBLANK('C1'!B287),"",'C1'!B287)</f>
        <v/>
      </c>
      <c r="C287" s="263" t="str">
        <f>IF(ISBLANK('C1'!R287),"",'C1'!R287)</f>
        <v/>
      </c>
      <c r="D287" s="201"/>
      <c r="E287" s="202"/>
      <c r="F287" s="202"/>
      <c r="G287" s="202"/>
      <c r="H287" s="202"/>
      <c r="I287" s="202"/>
      <c r="J287" s="204"/>
      <c r="K287" s="478"/>
      <c r="L287" s="205"/>
      <c r="M287" s="203"/>
      <c r="N287" s="203"/>
      <c r="O287" s="203"/>
      <c r="P287" s="203"/>
      <c r="Q287" s="204"/>
      <c r="R287" s="202"/>
      <c r="S287" s="202"/>
      <c r="T287" s="202"/>
      <c r="U287" s="202"/>
      <c r="V287" s="205"/>
      <c r="X287" s="156">
        <f t="shared" si="33"/>
        <v>0</v>
      </c>
      <c r="Y287" s="152">
        <f t="shared" si="34"/>
        <v>0</v>
      </c>
      <c r="Z287" s="152">
        <f t="shared" si="35"/>
        <v>0</v>
      </c>
      <c r="AA287" s="900">
        <f t="shared" si="36"/>
        <v>0</v>
      </c>
      <c r="AC287" s="156">
        <f t="shared" si="37"/>
        <v>0</v>
      </c>
      <c r="AD287" s="152">
        <f t="shared" si="38"/>
        <v>0</v>
      </c>
      <c r="AE287" s="152">
        <f t="shared" si="39"/>
        <v>0</v>
      </c>
      <c r="AF287" s="157">
        <f t="shared" si="40"/>
        <v>0</v>
      </c>
    </row>
    <row r="288" spans="1:32" x14ac:dyDescent="0.25">
      <c r="A288" s="1020" t="str">
        <f>IF(ISBLANK('C1'!A288),"",'C1'!A288)</f>
        <v/>
      </c>
      <c r="B288" s="975" t="str">
        <f>IF(ISBLANK('C1'!B288),"",'C1'!B288)</f>
        <v/>
      </c>
      <c r="C288" s="263" t="str">
        <f>IF(ISBLANK('C1'!R288),"",'C1'!R288)</f>
        <v/>
      </c>
      <c r="D288" s="201"/>
      <c r="E288" s="202"/>
      <c r="F288" s="202"/>
      <c r="G288" s="202"/>
      <c r="H288" s="202"/>
      <c r="I288" s="202"/>
      <c r="J288" s="204"/>
      <c r="K288" s="478"/>
      <c r="L288" s="205"/>
      <c r="M288" s="203"/>
      <c r="N288" s="203"/>
      <c r="O288" s="203"/>
      <c r="P288" s="203"/>
      <c r="Q288" s="204"/>
      <c r="R288" s="202"/>
      <c r="S288" s="202"/>
      <c r="T288" s="202"/>
      <c r="U288" s="202"/>
      <c r="V288" s="205"/>
      <c r="X288" s="156">
        <f t="shared" si="33"/>
        <v>0</v>
      </c>
      <c r="Y288" s="152">
        <f t="shared" si="34"/>
        <v>0</v>
      </c>
      <c r="Z288" s="152">
        <f t="shared" si="35"/>
        <v>0</v>
      </c>
      <c r="AA288" s="900">
        <f t="shared" si="36"/>
        <v>0</v>
      </c>
      <c r="AC288" s="156">
        <f t="shared" si="37"/>
        <v>0</v>
      </c>
      <c r="AD288" s="152">
        <f t="shared" si="38"/>
        <v>0</v>
      </c>
      <c r="AE288" s="152">
        <f t="shared" si="39"/>
        <v>0</v>
      </c>
      <c r="AF288" s="157">
        <f t="shared" si="40"/>
        <v>0</v>
      </c>
    </row>
    <row r="289" spans="1:32" x14ac:dyDescent="0.25">
      <c r="A289" s="1020" t="str">
        <f>IF(ISBLANK('C1'!A289),"",'C1'!A289)</f>
        <v/>
      </c>
      <c r="B289" s="975" t="str">
        <f>IF(ISBLANK('C1'!B289),"",'C1'!B289)</f>
        <v/>
      </c>
      <c r="C289" s="263" t="str">
        <f>IF(ISBLANK('C1'!R289),"",'C1'!R289)</f>
        <v/>
      </c>
      <c r="D289" s="201"/>
      <c r="E289" s="202"/>
      <c r="F289" s="202"/>
      <c r="G289" s="202"/>
      <c r="H289" s="202"/>
      <c r="I289" s="202"/>
      <c r="J289" s="204"/>
      <c r="K289" s="478"/>
      <c r="L289" s="205"/>
      <c r="M289" s="203"/>
      <c r="N289" s="203"/>
      <c r="O289" s="203"/>
      <c r="P289" s="203"/>
      <c r="Q289" s="204"/>
      <c r="R289" s="202"/>
      <c r="S289" s="202"/>
      <c r="T289" s="202"/>
      <c r="U289" s="202"/>
      <c r="V289" s="205"/>
      <c r="X289" s="156">
        <f t="shared" si="33"/>
        <v>0</v>
      </c>
      <c r="Y289" s="152">
        <f t="shared" si="34"/>
        <v>0</v>
      </c>
      <c r="Z289" s="152">
        <f t="shared" si="35"/>
        <v>0</v>
      </c>
      <c r="AA289" s="900">
        <f t="shared" si="36"/>
        <v>0</v>
      </c>
      <c r="AC289" s="156">
        <f t="shared" si="37"/>
        <v>0</v>
      </c>
      <c r="AD289" s="152">
        <f t="shared" si="38"/>
        <v>0</v>
      </c>
      <c r="AE289" s="152">
        <f t="shared" si="39"/>
        <v>0</v>
      </c>
      <c r="AF289" s="157">
        <f t="shared" si="40"/>
        <v>0</v>
      </c>
    </row>
    <row r="290" spans="1:32" x14ac:dyDescent="0.25">
      <c r="A290" s="1020" t="str">
        <f>IF(ISBLANK('C1'!A290),"",'C1'!A290)</f>
        <v/>
      </c>
      <c r="B290" s="975" t="str">
        <f>IF(ISBLANK('C1'!B290),"",'C1'!B290)</f>
        <v/>
      </c>
      <c r="C290" s="263" t="str">
        <f>IF(ISBLANK('C1'!R290),"",'C1'!R290)</f>
        <v/>
      </c>
      <c r="D290" s="201"/>
      <c r="E290" s="202"/>
      <c r="F290" s="202"/>
      <c r="G290" s="202"/>
      <c r="H290" s="202"/>
      <c r="I290" s="202"/>
      <c r="J290" s="204"/>
      <c r="K290" s="478"/>
      <c r="L290" s="205"/>
      <c r="M290" s="203"/>
      <c r="N290" s="203"/>
      <c r="O290" s="203"/>
      <c r="P290" s="203"/>
      <c r="Q290" s="204"/>
      <c r="R290" s="202"/>
      <c r="S290" s="202"/>
      <c r="T290" s="202"/>
      <c r="U290" s="202"/>
      <c r="V290" s="205"/>
      <c r="X290" s="156">
        <f t="shared" si="33"/>
        <v>0</v>
      </c>
      <c r="Y290" s="152">
        <f t="shared" si="34"/>
        <v>0</v>
      </c>
      <c r="Z290" s="152">
        <f t="shared" si="35"/>
        <v>0</v>
      </c>
      <c r="AA290" s="900">
        <f t="shared" si="36"/>
        <v>0</v>
      </c>
      <c r="AC290" s="156">
        <f t="shared" si="37"/>
        <v>0</v>
      </c>
      <c r="AD290" s="152">
        <f t="shared" si="38"/>
        <v>0</v>
      </c>
      <c r="AE290" s="152">
        <f t="shared" si="39"/>
        <v>0</v>
      </c>
      <c r="AF290" s="157">
        <f t="shared" si="40"/>
        <v>0</v>
      </c>
    </row>
    <row r="291" spans="1:32" x14ac:dyDescent="0.25">
      <c r="A291" s="1020" t="str">
        <f>IF(ISBLANK('C1'!A291),"",'C1'!A291)</f>
        <v/>
      </c>
      <c r="B291" s="975" t="str">
        <f>IF(ISBLANK('C1'!B291),"",'C1'!B291)</f>
        <v/>
      </c>
      <c r="C291" s="263" t="str">
        <f>IF(ISBLANK('C1'!R291),"",'C1'!R291)</f>
        <v/>
      </c>
      <c r="D291" s="201"/>
      <c r="E291" s="202"/>
      <c r="F291" s="202"/>
      <c r="G291" s="202"/>
      <c r="H291" s="202"/>
      <c r="I291" s="202"/>
      <c r="J291" s="204"/>
      <c r="K291" s="478"/>
      <c r="L291" s="205"/>
      <c r="M291" s="203"/>
      <c r="N291" s="203"/>
      <c r="O291" s="203"/>
      <c r="P291" s="203"/>
      <c r="Q291" s="204"/>
      <c r="R291" s="202"/>
      <c r="S291" s="202"/>
      <c r="T291" s="202"/>
      <c r="U291" s="202"/>
      <c r="V291" s="205"/>
      <c r="X291" s="156">
        <f t="shared" si="33"/>
        <v>0</v>
      </c>
      <c r="Y291" s="152">
        <f t="shared" si="34"/>
        <v>0</v>
      </c>
      <c r="Z291" s="152">
        <f t="shared" si="35"/>
        <v>0</v>
      </c>
      <c r="AA291" s="900">
        <f t="shared" si="36"/>
        <v>0</v>
      </c>
      <c r="AC291" s="156">
        <f t="shared" si="37"/>
        <v>0</v>
      </c>
      <c r="AD291" s="152">
        <f t="shared" si="38"/>
        <v>0</v>
      </c>
      <c r="AE291" s="152">
        <f t="shared" si="39"/>
        <v>0</v>
      </c>
      <c r="AF291" s="157">
        <f t="shared" si="40"/>
        <v>0</v>
      </c>
    </row>
    <row r="292" spans="1:32" x14ac:dyDescent="0.25">
      <c r="A292" s="1020" t="str">
        <f>IF(ISBLANK('C1'!A292),"",'C1'!A292)</f>
        <v/>
      </c>
      <c r="B292" s="975" t="str">
        <f>IF(ISBLANK('C1'!B292),"",'C1'!B292)</f>
        <v/>
      </c>
      <c r="C292" s="263" t="str">
        <f>IF(ISBLANK('C1'!R292),"",'C1'!R292)</f>
        <v/>
      </c>
      <c r="D292" s="201"/>
      <c r="E292" s="202"/>
      <c r="F292" s="202"/>
      <c r="G292" s="202"/>
      <c r="H292" s="202"/>
      <c r="I292" s="202"/>
      <c r="J292" s="204"/>
      <c r="K292" s="478"/>
      <c r="L292" s="205"/>
      <c r="M292" s="203"/>
      <c r="N292" s="203"/>
      <c r="O292" s="203"/>
      <c r="P292" s="203"/>
      <c r="Q292" s="204"/>
      <c r="R292" s="202"/>
      <c r="S292" s="202"/>
      <c r="T292" s="202"/>
      <c r="U292" s="202"/>
      <c r="V292" s="205"/>
      <c r="X292" s="156">
        <f t="shared" si="33"/>
        <v>0</v>
      </c>
      <c r="Y292" s="152">
        <f t="shared" si="34"/>
        <v>0</v>
      </c>
      <c r="Z292" s="152">
        <f t="shared" si="35"/>
        <v>0</v>
      </c>
      <c r="AA292" s="900">
        <f t="shared" si="36"/>
        <v>0</v>
      </c>
      <c r="AC292" s="156">
        <f t="shared" si="37"/>
        <v>0</v>
      </c>
      <c r="AD292" s="152">
        <f t="shared" si="38"/>
        <v>0</v>
      </c>
      <c r="AE292" s="152">
        <f t="shared" si="39"/>
        <v>0</v>
      </c>
      <c r="AF292" s="157">
        <f t="shared" si="40"/>
        <v>0</v>
      </c>
    </row>
    <row r="293" spans="1:32" x14ac:dyDescent="0.25">
      <c r="A293" s="1020" t="str">
        <f>IF(ISBLANK('C1'!A293),"",'C1'!A293)</f>
        <v/>
      </c>
      <c r="B293" s="975" t="str">
        <f>IF(ISBLANK('C1'!B293),"",'C1'!B293)</f>
        <v/>
      </c>
      <c r="C293" s="263" t="str">
        <f>IF(ISBLANK('C1'!R293),"",'C1'!R293)</f>
        <v/>
      </c>
      <c r="D293" s="201"/>
      <c r="E293" s="202"/>
      <c r="F293" s="202"/>
      <c r="G293" s="202"/>
      <c r="H293" s="202"/>
      <c r="I293" s="202"/>
      <c r="J293" s="204"/>
      <c r="K293" s="478"/>
      <c r="L293" s="205"/>
      <c r="M293" s="203"/>
      <c r="N293" s="203"/>
      <c r="O293" s="203"/>
      <c r="P293" s="203"/>
      <c r="Q293" s="204"/>
      <c r="R293" s="202"/>
      <c r="S293" s="202"/>
      <c r="T293" s="202"/>
      <c r="U293" s="202"/>
      <c r="V293" s="205"/>
      <c r="X293" s="156">
        <f t="shared" si="33"/>
        <v>0</v>
      </c>
      <c r="Y293" s="152">
        <f t="shared" si="34"/>
        <v>0</v>
      </c>
      <c r="Z293" s="152">
        <f t="shared" si="35"/>
        <v>0</v>
      </c>
      <c r="AA293" s="900">
        <f t="shared" si="36"/>
        <v>0</v>
      </c>
      <c r="AC293" s="156">
        <f t="shared" si="37"/>
        <v>0</v>
      </c>
      <c r="AD293" s="152">
        <f t="shared" si="38"/>
        <v>0</v>
      </c>
      <c r="AE293" s="152">
        <f t="shared" si="39"/>
        <v>0</v>
      </c>
      <c r="AF293" s="157">
        <f t="shared" si="40"/>
        <v>0</v>
      </c>
    </row>
    <row r="294" spans="1:32" x14ac:dyDescent="0.25">
      <c r="A294" s="1020" t="str">
        <f>IF(ISBLANK('C1'!A294),"",'C1'!A294)</f>
        <v/>
      </c>
      <c r="B294" s="975" t="str">
        <f>IF(ISBLANK('C1'!B294),"",'C1'!B294)</f>
        <v/>
      </c>
      <c r="C294" s="263" t="str">
        <f>IF(ISBLANK('C1'!R294),"",'C1'!R294)</f>
        <v/>
      </c>
      <c r="D294" s="201"/>
      <c r="E294" s="202"/>
      <c r="F294" s="202"/>
      <c r="G294" s="202"/>
      <c r="H294" s="202"/>
      <c r="I294" s="202"/>
      <c r="J294" s="204"/>
      <c r="K294" s="478"/>
      <c r="L294" s="205"/>
      <c r="M294" s="203"/>
      <c r="N294" s="203"/>
      <c r="O294" s="203"/>
      <c r="P294" s="203"/>
      <c r="Q294" s="204"/>
      <c r="R294" s="202"/>
      <c r="S294" s="202"/>
      <c r="T294" s="202"/>
      <c r="U294" s="202"/>
      <c r="V294" s="205"/>
      <c r="X294" s="156">
        <f t="shared" si="33"/>
        <v>0</v>
      </c>
      <c r="Y294" s="152">
        <f t="shared" si="34"/>
        <v>0</v>
      </c>
      <c r="Z294" s="152">
        <f t="shared" si="35"/>
        <v>0</v>
      </c>
      <c r="AA294" s="900">
        <f t="shared" si="36"/>
        <v>0</v>
      </c>
      <c r="AC294" s="156">
        <f t="shared" si="37"/>
        <v>0</v>
      </c>
      <c r="AD294" s="152">
        <f t="shared" si="38"/>
        <v>0</v>
      </c>
      <c r="AE294" s="152">
        <f t="shared" si="39"/>
        <v>0</v>
      </c>
      <c r="AF294" s="157">
        <f t="shared" si="40"/>
        <v>0</v>
      </c>
    </row>
    <row r="295" spans="1:32" x14ac:dyDescent="0.25">
      <c r="A295" s="1020" t="str">
        <f>IF(ISBLANK('C1'!A295),"",'C1'!A295)</f>
        <v/>
      </c>
      <c r="B295" s="975" t="str">
        <f>IF(ISBLANK('C1'!B295),"",'C1'!B295)</f>
        <v/>
      </c>
      <c r="C295" s="263" t="str">
        <f>IF(ISBLANK('C1'!R295),"",'C1'!R295)</f>
        <v/>
      </c>
      <c r="D295" s="201"/>
      <c r="E295" s="202"/>
      <c r="F295" s="202"/>
      <c r="G295" s="202"/>
      <c r="H295" s="202"/>
      <c r="I295" s="202"/>
      <c r="J295" s="204"/>
      <c r="K295" s="478"/>
      <c r="L295" s="205"/>
      <c r="M295" s="203"/>
      <c r="N295" s="203"/>
      <c r="O295" s="203"/>
      <c r="P295" s="203"/>
      <c r="Q295" s="204"/>
      <c r="R295" s="202"/>
      <c r="S295" s="202"/>
      <c r="T295" s="202"/>
      <c r="U295" s="202"/>
      <c r="V295" s="205"/>
      <c r="X295" s="156">
        <f t="shared" si="33"/>
        <v>0</v>
      </c>
      <c r="Y295" s="152">
        <f t="shared" si="34"/>
        <v>0</v>
      </c>
      <c r="Z295" s="152">
        <f t="shared" si="35"/>
        <v>0</v>
      </c>
      <c r="AA295" s="900">
        <f t="shared" si="36"/>
        <v>0</v>
      </c>
      <c r="AC295" s="156">
        <f t="shared" si="37"/>
        <v>0</v>
      </c>
      <c r="AD295" s="152">
        <f t="shared" si="38"/>
        <v>0</v>
      </c>
      <c r="AE295" s="152">
        <f t="shared" si="39"/>
        <v>0</v>
      </c>
      <c r="AF295" s="157">
        <f t="shared" si="40"/>
        <v>0</v>
      </c>
    </row>
    <row r="296" spans="1:32" x14ac:dyDescent="0.25">
      <c r="A296" s="1020" t="str">
        <f>IF(ISBLANK('C1'!A296),"",'C1'!A296)</f>
        <v/>
      </c>
      <c r="B296" s="975" t="str">
        <f>IF(ISBLANK('C1'!B296),"",'C1'!B296)</f>
        <v/>
      </c>
      <c r="C296" s="263" t="str">
        <f>IF(ISBLANK('C1'!R296),"",'C1'!R296)</f>
        <v/>
      </c>
      <c r="D296" s="201"/>
      <c r="E296" s="202"/>
      <c r="F296" s="202"/>
      <c r="G296" s="202"/>
      <c r="H296" s="202"/>
      <c r="I296" s="202"/>
      <c r="J296" s="204"/>
      <c r="K296" s="478"/>
      <c r="L296" s="205"/>
      <c r="M296" s="203"/>
      <c r="N296" s="203"/>
      <c r="O296" s="203"/>
      <c r="P296" s="203"/>
      <c r="Q296" s="204"/>
      <c r="R296" s="202"/>
      <c r="S296" s="202"/>
      <c r="T296" s="202"/>
      <c r="U296" s="202"/>
      <c r="V296" s="205"/>
      <c r="X296" s="156">
        <f t="shared" si="33"/>
        <v>0</v>
      </c>
      <c r="Y296" s="152">
        <f t="shared" si="34"/>
        <v>0</v>
      </c>
      <c r="Z296" s="152">
        <f t="shared" si="35"/>
        <v>0</v>
      </c>
      <c r="AA296" s="900">
        <f t="shared" si="36"/>
        <v>0</v>
      </c>
      <c r="AC296" s="156">
        <f t="shared" si="37"/>
        <v>0</v>
      </c>
      <c r="AD296" s="152">
        <f t="shared" si="38"/>
        <v>0</v>
      </c>
      <c r="AE296" s="152">
        <f t="shared" si="39"/>
        <v>0</v>
      </c>
      <c r="AF296" s="157">
        <f t="shared" si="40"/>
        <v>0</v>
      </c>
    </row>
    <row r="297" spans="1:32" x14ac:dyDescent="0.25">
      <c r="A297" s="1020" t="str">
        <f>IF(ISBLANK('C1'!A297),"",'C1'!A297)</f>
        <v/>
      </c>
      <c r="B297" s="975" t="str">
        <f>IF(ISBLANK('C1'!B297),"",'C1'!B297)</f>
        <v/>
      </c>
      <c r="C297" s="263" t="str">
        <f>IF(ISBLANK('C1'!R297),"",'C1'!R297)</f>
        <v/>
      </c>
      <c r="D297" s="201"/>
      <c r="E297" s="202"/>
      <c r="F297" s="202"/>
      <c r="G297" s="202"/>
      <c r="H297" s="202"/>
      <c r="I297" s="202"/>
      <c r="J297" s="204"/>
      <c r="K297" s="478"/>
      <c r="L297" s="205"/>
      <c r="M297" s="203"/>
      <c r="N297" s="203"/>
      <c r="O297" s="203"/>
      <c r="P297" s="203"/>
      <c r="Q297" s="204"/>
      <c r="R297" s="202"/>
      <c r="S297" s="202"/>
      <c r="T297" s="202"/>
      <c r="U297" s="202"/>
      <c r="V297" s="205"/>
      <c r="X297" s="156">
        <f t="shared" si="33"/>
        <v>0</v>
      </c>
      <c r="Y297" s="152">
        <f t="shared" si="34"/>
        <v>0</v>
      </c>
      <c r="Z297" s="152">
        <f t="shared" si="35"/>
        <v>0</v>
      </c>
      <c r="AA297" s="900">
        <f t="shared" si="36"/>
        <v>0</v>
      </c>
      <c r="AC297" s="156">
        <f t="shared" si="37"/>
        <v>0</v>
      </c>
      <c r="AD297" s="152">
        <f t="shared" si="38"/>
        <v>0</v>
      </c>
      <c r="AE297" s="152">
        <f t="shared" si="39"/>
        <v>0</v>
      </c>
      <c r="AF297" s="157">
        <f t="shared" si="40"/>
        <v>0</v>
      </c>
    </row>
    <row r="298" spans="1:32" x14ac:dyDescent="0.25">
      <c r="A298" s="1020" t="str">
        <f>IF(ISBLANK('C1'!A298),"",'C1'!A298)</f>
        <v/>
      </c>
      <c r="B298" s="975" t="str">
        <f>IF(ISBLANK('C1'!B298),"",'C1'!B298)</f>
        <v/>
      </c>
      <c r="C298" s="263" t="str">
        <f>IF(ISBLANK('C1'!R298),"",'C1'!R298)</f>
        <v/>
      </c>
      <c r="D298" s="201"/>
      <c r="E298" s="202"/>
      <c r="F298" s="202"/>
      <c r="G298" s="202"/>
      <c r="H298" s="202"/>
      <c r="I298" s="202"/>
      <c r="J298" s="204"/>
      <c r="K298" s="478"/>
      <c r="L298" s="205"/>
      <c r="M298" s="203"/>
      <c r="N298" s="203"/>
      <c r="O298" s="203"/>
      <c r="P298" s="203"/>
      <c r="Q298" s="204"/>
      <c r="R298" s="202"/>
      <c r="S298" s="202"/>
      <c r="T298" s="202"/>
      <c r="U298" s="202"/>
      <c r="V298" s="205"/>
      <c r="X298" s="156">
        <f t="shared" si="33"/>
        <v>0</v>
      </c>
      <c r="Y298" s="152">
        <f t="shared" si="34"/>
        <v>0</v>
      </c>
      <c r="Z298" s="152">
        <f t="shared" si="35"/>
        <v>0</v>
      </c>
      <c r="AA298" s="900">
        <f t="shared" si="36"/>
        <v>0</v>
      </c>
      <c r="AC298" s="156">
        <f t="shared" si="37"/>
        <v>0</v>
      </c>
      <c r="AD298" s="152">
        <f t="shared" si="38"/>
        <v>0</v>
      </c>
      <c r="AE298" s="152">
        <f t="shared" si="39"/>
        <v>0</v>
      </c>
      <c r="AF298" s="157">
        <f t="shared" si="40"/>
        <v>0</v>
      </c>
    </row>
    <row r="299" spans="1:32" x14ac:dyDescent="0.25">
      <c r="A299" s="1020" t="str">
        <f>IF(ISBLANK('C1'!A299),"",'C1'!A299)</f>
        <v/>
      </c>
      <c r="B299" s="975" t="str">
        <f>IF(ISBLANK('C1'!B299),"",'C1'!B299)</f>
        <v/>
      </c>
      <c r="C299" s="263" t="str">
        <f>IF(ISBLANK('C1'!R299),"",'C1'!R299)</f>
        <v/>
      </c>
      <c r="D299" s="201"/>
      <c r="E299" s="202"/>
      <c r="F299" s="202"/>
      <c r="G299" s="202"/>
      <c r="H299" s="202"/>
      <c r="I299" s="202"/>
      <c r="J299" s="204"/>
      <c r="K299" s="478"/>
      <c r="L299" s="205"/>
      <c r="M299" s="203"/>
      <c r="N299" s="203"/>
      <c r="O299" s="203"/>
      <c r="P299" s="203"/>
      <c r="Q299" s="204"/>
      <c r="R299" s="202"/>
      <c r="S299" s="202"/>
      <c r="T299" s="202"/>
      <c r="U299" s="202"/>
      <c r="V299" s="205"/>
      <c r="X299" s="156">
        <f t="shared" si="33"/>
        <v>0</v>
      </c>
      <c r="Y299" s="152">
        <f t="shared" si="34"/>
        <v>0</v>
      </c>
      <c r="Z299" s="152">
        <f t="shared" si="35"/>
        <v>0</v>
      </c>
      <c r="AA299" s="900">
        <f t="shared" si="36"/>
        <v>0</v>
      </c>
      <c r="AC299" s="156">
        <f t="shared" si="37"/>
        <v>0</v>
      </c>
      <c r="AD299" s="152">
        <f t="shared" si="38"/>
        <v>0</v>
      </c>
      <c r="AE299" s="152">
        <f t="shared" si="39"/>
        <v>0</v>
      </c>
      <c r="AF299" s="157">
        <f t="shared" si="40"/>
        <v>0</v>
      </c>
    </row>
    <row r="300" spans="1:32" x14ac:dyDescent="0.25">
      <c r="A300" s="1020" t="str">
        <f>IF(ISBLANK('C1'!A300),"",'C1'!A300)</f>
        <v/>
      </c>
      <c r="B300" s="975" t="str">
        <f>IF(ISBLANK('C1'!B300),"",'C1'!B300)</f>
        <v/>
      </c>
      <c r="C300" s="263" t="str">
        <f>IF(ISBLANK('C1'!R300),"",'C1'!R300)</f>
        <v/>
      </c>
      <c r="D300" s="201"/>
      <c r="E300" s="202"/>
      <c r="F300" s="202"/>
      <c r="G300" s="202"/>
      <c r="H300" s="202"/>
      <c r="I300" s="202"/>
      <c r="J300" s="204"/>
      <c r="K300" s="478"/>
      <c r="L300" s="205"/>
      <c r="M300" s="203"/>
      <c r="N300" s="203"/>
      <c r="O300" s="203"/>
      <c r="P300" s="203"/>
      <c r="Q300" s="204"/>
      <c r="R300" s="202"/>
      <c r="S300" s="202"/>
      <c r="T300" s="202"/>
      <c r="U300" s="202"/>
      <c r="V300" s="205"/>
      <c r="X300" s="156">
        <f t="shared" si="33"/>
        <v>0</v>
      </c>
      <c r="Y300" s="152">
        <f t="shared" si="34"/>
        <v>0</v>
      </c>
      <c r="Z300" s="152">
        <f t="shared" si="35"/>
        <v>0</v>
      </c>
      <c r="AA300" s="900">
        <f t="shared" si="36"/>
        <v>0</v>
      </c>
      <c r="AC300" s="156">
        <f t="shared" si="37"/>
        <v>0</v>
      </c>
      <c r="AD300" s="152">
        <f t="shared" si="38"/>
        <v>0</v>
      </c>
      <c r="AE300" s="152">
        <f t="shared" si="39"/>
        <v>0</v>
      </c>
      <c r="AF300" s="157">
        <f t="shared" si="40"/>
        <v>0</v>
      </c>
    </row>
    <row r="301" spans="1:32" x14ac:dyDescent="0.25">
      <c r="A301" s="1020" t="str">
        <f>IF(ISBLANK('C1'!A301),"",'C1'!A301)</f>
        <v/>
      </c>
      <c r="B301" s="975" t="str">
        <f>IF(ISBLANK('C1'!B301),"",'C1'!B301)</f>
        <v/>
      </c>
      <c r="C301" s="263" t="str">
        <f>IF(ISBLANK('C1'!R301),"",'C1'!R301)</f>
        <v/>
      </c>
      <c r="D301" s="201"/>
      <c r="E301" s="202"/>
      <c r="F301" s="202"/>
      <c r="G301" s="202"/>
      <c r="H301" s="202"/>
      <c r="I301" s="202"/>
      <c r="J301" s="204"/>
      <c r="K301" s="478"/>
      <c r="L301" s="205"/>
      <c r="M301" s="203"/>
      <c r="N301" s="203"/>
      <c r="O301" s="203"/>
      <c r="P301" s="203"/>
      <c r="Q301" s="204"/>
      <c r="R301" s="202"/>
      <c r="S301" s="202"/>
      <c r="T301" s="202"/>
      <c r="U301" s="202"/>
      <c r="V301" s="205"/>
      <c r="X301" s="156">
        <f t="shared" si="33"/>
        <v>0</v>
      </c>
      <c r="Y301" s="152">
        <f t="shared" si="34"/>
        <v>0</v>
      </c>
      <c r="Z301" s="152">
        <f t="shared" si="35"/>
        <v>0</v>
      </c>
      <c r="AA301" s="900">
        <f t="shared" si="36"/>
        <v>0</v>
      </c>
      <c r="AC301" s="156">
        <f t="shared" si="37"/>
        <v>0</v>
      </c>
      <c r="AD301" s="152">
        <f t="shared" si="38"/>
        <v>0</v>
      </c>
      <c r="AE301" s="152">
        <f t="shared" si="39"/>
        <v>0</v>
      </c>
      <c r="AF301" s="157">
        <f t="shared" si="40"/>
        <v>0</v>
      </c>
    </row>
    <row r="302" spans="1:32" x14ac:dyDescent="0.25">
      <c r="A302" s="1020" t="str">
        <f>IF(ISBLANK('C1'!A302),"",'C1'!A302)</f>
        <v/>
      </c>
      <c r="B302" s="975" t="str">
        <f>IF(ISBLANK('C1'!B302),"",'C1'!B302)</f>
        <v/>
      </c>
      <c r="C302" s="263" t="str">
        <f>IF(ISBLANK('C1'!R302),"",'C1'!R302)</f>
        <v/>
      </c>
      <c r="D302" s="201"/>
      <c r="E302" s="202"/>
      <c r="F302" s="202"/>
      <c r="G302" s="202"/>
      <c r="H302" s="202"/>
      <c r="I302" s="202"/>
      <c r="J302" s="204"/>
      <c r="K302" s="478"/>
      <c r="L302" s="205"/>
      <c r="M302" s="203"/>
      <c r="N302" s="203"/>
      <c r="O302" s="203"/>
      <c r="P302" s="203"/>
      <c r="Q302" s="204"/>
      <c r="R302" s="202"/>
      <c r="S302" s="202"/>
      <c r="T302" s="202"/>
      <c r="U302" s="202"/>
      <c r="V302" s="205"/>
      <c r="X302" s="156">
        <f t="shared" si="33"/>
        <v>0</v>
      </c>
      <c r="Y302" s="152">
        <f t="shared" si="34"/>
        <v>0</v>
      </c>
      <c r="Z302" s="152">
        <f t="shared" si="35"/>
        <v>0</v>
      </c>
      <c r="AA302" s="900">
        <f t="shared" si="36"/>
        <v>0</v>
      </c>
      <c r="AC302" s="156">
        <f t="shared" si="37"/>
        <v>0</v>
      </c>
      <c r="AD302" s="152">
        <f t="shared" si="38"/>
        <v>0</v>
      </c>
      <c r="AE302" s="152">
        <f t="shared" si="39"/>
        <v>0</v>
      </c>
      <c r="AF302" s="157">
        <f t="shared" si="40"/>
        <v>0</v>
      </c>
    </row>
    <row r="303" spans="1:32" x14ac:dyDescent="0.25">
      <c r="A303" s="1020" t="str">
        <f>IF(ISBLANK('C1'!A303),"",'C1'!A303)</f>
        <v/>
      </c>
      <c r="B303" s="975" t="str">
        <f>IF(ISBLANK('C1'!B303),"",'C1'!B303)</f>
        <v/>
      </c>
      <c r="C303" s="263" t="str">
        <f>IF(ISBLANK('C1'!R303),"",'C1'!R303)</f>
        <v/>
      </c>
      <c r="D303" s="201"/>
      <c r="E303" s="202"/>
      <c r="F303" s="202"/>
      <c r="G303" s="202"/>
      <c r="H303" s="202"/>
      <c r="I303" s="202"/>
      <c r="J303" s="204"/>
      <c r="K303" s="478"/>
      <c r="L303" s="205"/>
      <c r="M303" s="203"/>
      <c r="N303" s="203"/>
      <c r="O303" s="203"/>
      <c r="P303" s="203"/>
      <c r="Q303" s="204"/>
      <c r="R303" s="202"/>
      <c r="S303" s="202"/>
      <c r="T303" s="202"/>
      <c r="U303" s="202"/>
      <c r="V303" s="205"/>
      <c r="X303" s="156">
        <f t="shared" si="33"/>
        <v>0</v>
      </c>
      <c r="Y303" s="152">
        <f t="shared" si="34"/>
        <v>0</v>
      </c>
      <c r="Z303" s="152">
        <f t="shared" si="35"/>
        <v>0</v>
      </c>
      <c r="AA303" s="900">
        <f t="shared" si="36"/>
        <v>0</v>
      </c>
      <c r="AC303" s="156">
        <f t="shared" si="37"/>
        <v>0</v>
      </c>
      <c r="AD303" s="152">
        <f t="shared" si="38"/>
        <v>0</v>
      </c>
      <c r="AE303" s="152">
        <f t="shared" si="39"/>
        <v>0</v>
      </c>
      <c r="AF303" s="157">
        <f t="shared" si="40"/>
        <v>0</v>
      </c>
    </row>
    <row r="304" spans="1:32" x14ac:dyDescent="0.25">
      <c r="A304" s="1020" t="str">
        <f>IF(ISBLANK('C1'!A304),"",'C1'!A304)</f>
        <v/>
      </c>
      <c r="B304" s="975" t="str">
        <f>IF(ISBLANK('C1'!B304),"",'C1'!B304)</f>
        <v/>
      </c>
      <c r="C304" s="263" t="str">
        <f>IF(ISBLANK('C1'!R304),"",'C1'!R304)</f>
        <v/>
      </c>
      <c r="D304" s="201"/>
      <c r="E304" s="202"/>
      <c r="F304" s="202"/>
      <c r="G304" s="202"/>
      <c r="H304" s="202"/>
      <c r="I304" s="202"/>
      <c r="J304" s="204"/>
      <c r="K304" s="478"/>
      <c r="L304" s="205"/>
      <c r="M304" s="203"/>
      <c r="N304" s="203"/>
      <c r="O304" s="203"/>
      <c r="P304" s="203"/>
      <c r="Q304" s="204"/>
      <c r="R304" s="202"/>
      <c r="S304" s="202"/>
      <c r="T304" s="202"/>
      <c r="U304" s="202"/>
      <c r="V304" s="205"/>
      <c r="X304" s="156">
        <f t="shared" si="33"/>
        <v>0</v>
      </c>
      <c r="Y304" s="152">
        <f t="shared" si="34"/>
        <v>0</v>
      </c>
      <c r="Z304" s="152">
        <f t="shared" si="35"/>
        <v>0</v>
      </c>
      <c r="AA304" s="900">
        <f t="shared" si="36"/>
        <v>0</v>
      </c>
      <c r="AC304" s="156">
        <f t="shared" si="37"/>
        <v>0</v>
      </c>
      <c r="AD304" s="152">
        <f t="shared" si="38"/>
        <v>0</v>
      </c>
      <c r="AE304" s="152">
        <f t="shared" si="39"/>
        <v>0</v>
      </c>
      <c r="AF304" s="157">
        <f t="shared" si="40"/>
        <v>0</v>
      </c>
    </row>
    <row r="305" spans="1:32" x14ac:dyDescent="0.25">
      <c r="A305" s="1020" t="str">
        <f>IF(ISBLANK('C1'!A305),"",'C1'!A305)</f>
        <v/>
      </c>
      <c r="B305" s="975" t="str">
        <f>IF(ISBLANK('C1'!B305),"",'C1'!B305)</f>
        <v/>
      </c>
      <c r="C305" s="263" t="str">
        <f>IF(ISBLANK('C1'!R305),"",'C1'!R305)</f>
        <v/>
      </c>
      <c r="D305" s="201"/>
      <c r="E305" s="202"/>
      <c r="F305" s="202"/>
      <c r="G305" s="202"/>
      <c r="H305" s="202"/>
      <c r="I305" s="202"/>
      <c r="J305" s="204"/>
      <c r="K305" s="478"/>
      <c r="L305" s="205"/>
      <c r="M305" s="203"/>
      <c r="N305" s="203"/>
      <c r="O305" s="203"/>
      <c r="P305" s="203"/>
      <c r="Q305" s="204"/>
      <c r="R305" s="202"/>
      <c r="S305" s="202"/>
      <c r="T305" s="202"/>
      <c r="U305" s="202"/>
      <c r="V305" s="205"/>
      <c r="X305" s="156">
        <f t="shared" si="33"/>
        <v>0</v>
      </c>
      <c r="Y305" s="152">
        <f t="shared" si="34"/>
        <v>0</v>
      </c>
      <c r="Z305" s="152">
        <f t="shared" si="35"/>
        <v>0</v>
      </c>
      <c r="AA305" s="900">
        <f t="shared" si="36"/>
        <v>0</v>
      </c>
      <c r="AC305" s="156">
        <f t="shared" si="37"/>
        <v>0</v>
      </c>
      <c r="AD305" s="152">
        <f t="shared" si="38"/>
        <v>0</v>
      </c>
      <c r="AE305" s="152">
        <f t="shared" si="39"/>
        <v>0</v>
      </c>
      <c r="AF305" s="157">
        <f t="shared" si="40"/>
        <v>0</v>
      </c>
    </row>
    <row r="306" spans="1:32" x14ac:dyDescent="0.25">
      <c r="A306" s="1020" t="str">
        <f>IF(ISBLANK('C1'!A306),"",'C1'!A306)</f>
        <v/>
      </c>
      <c r="B306" s="975" t="str">
        <f>IF(ISBLANK('C1'!B306),"",'C1'!B306)</f>
        <v/>
      </c>
      <c r="C306" s="263" t="str">
        <f>IF(ISBLANK('C1'!R306),"",'C1'!R306)</f>
        <v/>
      </c>
      <c r="D306" s="201"/>
      <c r="E306" s="202"/>
      <c r="F306" s="202"/>
      <c r="G306" s="202"/>
      <c r="H306" s="202"/>
      <c r="I306" s="202"/>
      <c r="J306" s="204"/>
      <c r="K306" s="478"/>
      <c r="L306" s="205"/>
      <c r="M306" s="203"/>
      <c r="N306" s="203"/>
      <c r="O306" s="203"/>
      <c r="P306" s="203"/>
      <c r="Q306" s="204"/>
      <c r="R306" s="202"/>
      <c r="S306" s="202"/>
      <c r="T306" s="202"/>
      <c r="U306" s="202"/>
      <c r="V306" s="205"/>
      <c r="X306" s="156">
        <f t="shared" si="33"/>
        <v>0</v>
      </c>
      <c r="Y306" s="152">
        <f t="shared" si="34"/>
        <v>0</v>
      </c>
      <c r="Z306" s="152">
        <f t="shared" si="35"/>
        <v>0</v>
      </c>
      <c r="AA306" s="900">
        <f t="shared" si="36"/>
        <v>0</v>
      </c>
      <c r="AC306" s="156">
        <f t="shared" si="37"/>
        <v>0</v>
      </c>
      <c r="AD306" s="152">
        <f t="shared" si="38"/>
        <v>0</v>
      </c>
      <c r="AE306" s="152">
        <f t="shared" si="39"/>
        <v>0</v>
      </c>
      <c r="AF306" s="157">
        <f t="shared" si="40"/>
        <v>0</v>
      </c>
    </row>
    <row r="307" spans="1:32" x14ac:dyDescent="0.25">
      <c r="A307" s="1020" t="str">
        <f>IF(ISBLANK('C1'!A307),"",'C1'!A307)</f>
        <v/>
      </c>
      <c r="B307" s="975" t="str">
        <f>IF(ISBLANK('C1'!B307),"",'C1'!B307)</f>
        <v/>
      </c>
      <c r="C307" s="263" t="str">
        <f>IF(ISBLANK('C1'!R307),"",'C1'!R307)</f>
        <v/>
      </c>
      <c r="D307" s="201"/>
      <c r="E307" s="202"/>
      <c r="F307" s="202"/>
      <c r="G307" s="202"/>
      <c r="H307" s="202"/>
      <c r="I307" s="202"/>
      <c r="J307" s="204"/>
      <c r="K307" s="478"/>
      <c r="L307" s="205"/>
      <c r="M307" s="203"/>
      <c r="N307" s="203"/>
      <c r="O307" s="203"/>
      <c r="P307" s="203"/>
      <c r="Q307" s="204"/>
      <c r="R307" s="202"/>
      <c r="S307" s="202"/>
      <c r="T307" s="202"/>
      <c r="U307" s="202"/>
      <c r="V307" s="205"/>
      <c r="X307" s="156">
        <f t="shared" si="33"/>
        <v>0</v>
      </c>
      <c r="Y307" s="152">
        <f t="shared" si="34"/>
        <v>0</v>
      </c>
      <c r="Z307" s="152">
        <f t="shared" si="35"/>
        <v>0</v>
      </c>
      <c r="AA307" s="900">
        <f t="shared" si="36"/>
        <v>0</v>
      </c>
      <c r="AC307" s="156">
        <f t="shared" si="37"/>
        <v>0</v>
      </c>
      <c r="AD307" s="152">
        <f t="shared" si="38"/>
        <v>0</v>
      </c>
      <c r="AE307" s="152">
        <f t="shared" si="39"/>
        <v>0</v>
      </c>
      <c r="AF307" s="157">
        <f t="shared" si="40"/>
        <v>0</v>
      </c>
    </row>
    <row r="308" spans="1:32" x14ac:dyDescent="0.25">
      <c r="A308" s="1020" t="str">
        <f>IF(ISBLANK('C1'!A308),"",'C1'!A308)</f>
        <v/>
      </c>
      <c r="B308" s="975" t="str">
        <f>IF(ISBLANK('C1'!B308),"",'C1'!B308)</f>
        <v/>
      </c>
      <c r="C308" s="263" t="str">
        <f>IF(ISBLANK('C1'!R308),"",'C1'!R308)</f>
        <v/>
      </c>
      <c r="D308" s="201"/>
      <c r="E308" s="202"/>
      <c r="F308" s="202"/>
      <c r="G308" s="202"/>
      <c r="H308" s="202"/>
      <c r="I308" s="202"/>
      <c r="J308" s="204"/>
      <c r="K308" s="478"/>
      <c r="L308" s="205"/>
      <c r="M308" s="203"/>
      <c r="N308" s="203"/>
      <c r="O308" s="203"/>
      <c r="P308" s="203"/>
      <c r="Q308" s="204"/>
      <c r="R308" s="202"/>
      <c r="S308" s="202"/>
      <c r="T308" s="202"/>
      <c r="U308" s="202"/>
      <c r="V308" s="205"/>
      <c r="X308" s="156">
        <f t="shared" si="33"/>
        <v>0</v>
      </c>
      <c r="Y308" s="152">
        <f t="shared" si="34"/>
        <v>0</v>
      </c>
      <c r="Z308" s="152">
        <f t="shared" si="35"/>
        <v>0</v>
      </c>
      <c r="AA308" s="900">
        <f t="shared" si="36"/>
        <v>0</v>
      </c>
      <c r="AC308" s="156">
        <f t="shared" si="37"/>
        <v>0</v>
      </c>
      <c r="AD308" s="152">
        <f t="shared" si="38"/>
        <v>0</v>
      </c>
      <c r="AE308" s="152">
        <f t="shared" si="39"/>
        <v>0</v>
      </c>
      <c r="AF308" s="157">
        <f t="shared" si="40"/>
        <v>0</v>
      </c>
    </row>
    <row r="309" spans="1:32" x14ac:dyDescent="0.25">
      <c r="A309" s="1020" t="str">
        <f>IF(ISBLANK('C1'!A309),"",'C1'!A309)</f>
        <v/>
      </c>
      <c r="B309" s="975" t="str">
        <f>IF(ISBLANK('C1'!B309),"",'C1'!B309)</f>
        <v/>
      </c>
      <c r="C309" s="263" t="str">
        <f>IF(ISBLANK('C1'!R309),"",'C1'!R309)</f>
        <v/>
      </c>
      <c r="D309" s="201"/>
      <c r="E309" s="202"/>
      <c r="F309" s="202"/>
      <c r="G309" s="202"/>
      <c r="H309" s="202"/>
      <c r="I309" s="202"/>
      <c r="J309" s="204"/>
      <c r="K309" s="478"/>
      <c r="L309" s="205"/>
      <c r="M309" s="203"/>
      <c r="N309" s="203"/>
      <c r="O309" s="203"/>
      <c r="P309" s="203"/>
      <c r="Q309" s="204"/>
      <c r="R309" s="202"/>
      <c r="S309" s="202"/>
      <c r="T309" s="202"/>
      <c r="U309" s="202"/>
      <c r="V309" s="205"/>
      <c r="X309" s="156">
        <f t="shared" si="33"/>
        <v>0</v>
      </c>
      <c r="Y309" s="152">
        <f t="shared" si="34"/>
        <v>0</v>
      </c>
      <c r="Z309" s="152">
        <f t="shared" si="35"/>
        <v>0</v>
      </c>
      <c r="AA309" s="900">
        <f t="shared" si="36"/>
        <v>0</v>
      </c>
      <c r="AC309" s="156">
        <f t="shared" si="37"/>
        <v>0</v>
      </c>
      <c r="AD309" s="152">
        <f t="shared" si="38"/>
        <v>0</v>
      </c>
      <c r="AE309" s="152">
        <f t="shared" si="39"/>
        <v>0</v>
      </c>
      <c r="AF309" s="157">
        <f t="shared" si="40"/>
        <v>0</v>
      </c>
    </row>
    <row r="310" spans="1:32" x14ac:dyDescent="0.25">
      <c r="A310" s="1020" t="str">
        <f>IF(ISBLANK('C1'!A310),"",'C1'!A310)</f>
        <v/>
      </c>
      <c r="B310" s="975" t="str">
        <f>IF(ISBLANK('C1'!B310),"",'C1'!B310)</f>
        <v/>
      </c>
      <c r="C310" s="263" t="str">
        <f>IF(ISBLANK('C1'!R310),"",'C1'!R310)</f>
        <v/>
      </c>
      <c r="D310" s="201"/>
      <c r="E310" s="202"/>
      <c r="F310" s="202"/>
      <c r="G310" s="202"/>
      <c r="H310" s="202"/>
      <c r="I310" s="202"/>
      <c r="J310" s="204"/>
      <c r="K310" s="478"/>
      <c r="L310" s="205"/>
      <c r="M310" s="203"/>
      <c r="N310" s="203"/>
      <c r="O310" s="203"/>
      <c r="P310" s="203"/>
      <c r="Q310" s="204"/>
      <c r="R310" s="202"/>
      <c r="S310" s="202"/>
      <c r="T310" s="202"/>
      <c r="U310" s="202"/>
      <c r="V310" s="205"/>
      <c r="X310" s="156">
        <f t="shared" si="33"/>
        <v>0</v>
      </c>
      <c r="Y310" s="152">
        <f t="shared" si="34"/>
        <v>0</v>
      </c>
      <c r="Z310" s="152">
        <f t="shared" si="35"/>
        <v>0</v>
      </c>
      <c r="AA310" s="900">
        <f t="shared" si="36"/>
        <v>0</v>
      </c>
      <c r="AC310" s="156">
        <f t="shared" si="37"/>
        <v>0</v>
      </c>
      <c r="AD310" s="152">
        <f t="shared" si="38"/>
        <v>0</v>
      </c>
      <c r="AE310" s="152">
        <f t="shared" si="39"/>
        <v>0</v>
      </c>
      <c r="AF310" s="157">
        <f t="shared" si="40"/>
        <v>0</v>
      </c>
    </row>
    <row r="311" spans="1:32" x14ac:dyDescent="0.25">
      <c r="A311" s="1020" t="str">
        <f>IF(ISBLANK('C1'!A311),"",'C1'!A311)</f>
        <v/>
      </c>
      <c r="B311" s="975" t="str">
        <f>IF(ISBLANK('C1'!B311),"",'C1'!B311)</f>
        <v/>
      </c>
      <c r="C311" s="263" t="str">
        <f>IF(ISBLANK('C1'!R311),"",'C1'!R311)</f>
        <v/>
      </c>
      <c r="D311" s="201"/>
      <c r="E311" s="202"/>
      <c r="F311" s="202"/>
      <c r="G311" s="202"/>
      <c r="H311" s="202"/>
      <c r="I311" s="202"/>
      <c r="J311" s="204"/>
      <c r="K311" s="478"/>
      <c r="L311" s="205"/>
      <c r="M311" s="203"/>
      <c r="N311" s="203"/>
      <c r="O311" s="203"/>
      <c r="P311" s="203"/>
      <c r="Q311" s="204"/>
      <c r="R311" s="202"/>
      <c r="S311" s="202"/>
      <c r="T311" s="202"/>
      <c r="U311" s="202"/>
      <c r="V311" s="205"/>
      <c r="X311" s="156">
        <f t="shared" si="33"/>
        <v>0</v>
      </c>
      <c r="Y311" s="152">
        <f t="shared" si="34"/>
        <v>0</v>
      </c>
      <c r="Z311" s="152">
        <f t="shared" si="35"/>
        <v>0</v>
      </c>
      <c r="AA311" s="900">
        <f t="shared" si="36"/>
        <v>0</v>
      </c>
      <c r="AC311" s="156">
        <f t="shared" si="37"/>
        <v>0</v>
      </c>
      <c r="AD311" s="152">
        <f t="shared" si="38"/>
        <v>0</v>
      </c>
      <c r="AE311" s="152">
        <f t="shared" si="39"/>
        <v>0</v>
      </c>
      <c r="AF311" s="157">
        <f t="shared" si="40"/>
        <v>0</v>
      </c>
    </row>
    <row r="312" spans="1:32" x14ac:dyDescent="0.25">
      <c r="A312" s="1020" t="str">
        <f>IF(ISBLANK('C1'!A312),"",'C1'!A312)</f>
        <v/>
      </c>
      <c r="B312" s="975" t="str">
        <f>IF(ISBLANK('C1'!B312),"",'C1'!B312)</f>
        <v/>
      </c>
      <c r="C312" s="263" t="str">
        <f>IF(ISBLANK('C1'!R312),"",'C1'!R312)</f>
        <v/>
      </c>
      <c r="D312" s="201"/>
      <c r="E312" s="202"/>
      <c r="F312" s="202"/>
      <c r="G312" s="202"/>
      <c r="H312" s="202"/>
      <c r="I312" s="202"/>
      <c r="J312" s="204"/>
      <c r="K312" s="478"/>
      <c r="L312" s="205"/>
      <c r="M312" s="203"/>
      <c r="N312" s="203"/>
      <c r="O312" s="203"/>
      <c r="P312" s="203"/>
      <c r="Q312" s="204"/>
      <c r="R312" s="202"/>
      <c r="S312" s="202"/>
      <c r="T312" s="202"/>
      <c r="U312" s="202"/>
      <c r="V312" s="205"/>
      <c r="X312" s="156">
        <f t="shared" si="33"/>
        <v>0</v>
      </c>
      <c r="Y312" s="152">
        <f t="shared" si="34"/>
        <v>0</v>
      </c>
      <c r="Z312" s="152">
        <f t="shared" si="35"/>
        <v>0</v>
      </c>
      <c r="AA312" s="900">
        <f t="shared" si="36"/>
        <v>0</v>
      </c>
      <c r="AC312" s="156">
        <f t="shared" si="37"/>
        <v>0</v>
      </c>
      <c r="AD312" s="152">
        <f t="shared" si="38"/>
        <v>0</v>
      </c>
      <c r="AE312" s="152">
        <f t="shared" si="39"/>
        <v>0</v>
      </c>
      <c r="AF312" s="157">
        <f t="shared" si="40"/>
        <v>0</v>
      </c>
    </row>
    <row r="313" spans="1:32" x14ac:dyDescent="0.25">
      <c r="A313" s="1020" t="str">
        <f>IF(ISBLANK('C1'!A313),"",'C1'!A313)</f>
        <v/>
      </c>
      <c r="B313" s="975" t="str">
        <f>IF(ISBLANK('C1'!B313),"",'C1'!B313)</f>
        <v/>
      </c>
      <c r="C313" s="263" t="str">
        <f>IF(ISBLANK('C1'!R313),"",'C1'!R313)</f>
        <v/>
      </c>
      <c r="D313" s="201"/>
      <c r="E313" s="202"/>
      <c r="F313" s="202"/>
      <c r="G313" s="202"/>
      <c r="H313" s="202"/>
      <c r="I313" s="202"/>
      <c r="J313" s="204"/>
      <c r="K313" s="478"/>
      <c r="L313" s="205"/>
      <c r="M313" s="203"/>
      <c r="N313" s="203"/>
      <c r="O313" s="203"/>
      <c r="P313" s="203"/>
      <c r="Q313" s="204"/>
      <c r="R313" s="202"/>
      <c r="S313" s="202"/>
      <c r="T313" s="202"/>
      <c r="U313" s="202"/>
      <c r="V313" s="205"/>
      <c r="X313" s="156">
        <f t="shared" si="33"/>
        <v>0</v>
      </c>
      <c r="Y313" s="152">
        <f t="shared" si="34"/>
        <v>0</v>
      </c>
      <c r="Z313" s="152">
        <f t="shared" si="35"/>
        <v>0</v>
      </c>
      <c r="AA313" s="900">
        <f t="shared" si="36"/>
        <v>0</v>
      </c>
      <c r="AC313" s="156">
        <f t="shared" si="37"/>
        <v>0</v>
      </c>
      <c r="AD313" s="152">
        <f t="shared" si="38"/>
        <v>0</v>
      </c>
      <c r="AE313" s="152">
        <f t="shared" si="39"/>
        <v>0</v>
      </c>
      <c r="AF313" s="157">
        <f t="shared" si="40"/>
        <v>0</v>
      </c>
    </row>
    <row r="314" spans="1:32" x14ac:dyDescent="0.25">
      <c r="A314" s="1020" t="str">
        <f>IF(ISBLANK('C1'!A314),"",'C1'!A314)</f>
        <v/>
      </c>
      <c r="B314" s="975" t="str">
        <f>IF(ISBLANK('C1'!B314),"",'C1'!B314)</f>
        <v/>
      </c>
      <c r="C314" s="263" t="str">
        <f>IF(ISBLANK('C1'!R314),"",'C1'!R314)</f>
        <v/>
      </c>
      <c r="D314" s="201"/>
      <c r="E314" s="202"/>
      <c r="F314" s="202"/>
      <c r="G314" s="202"/>
      <c r="H314" s="202"/>
      <c r="I314" s="202"/>
      <c r="J314" s="204"/>
      <c r="K314" s="478"/>
      <c r="L314" s="205"/>
      <c r="M314" s="203"/>
      <c r="N314" s="203"/>
      <c r="O314" s="203"/>
      <c r="P314" s="203"/>
      <c r="Q314" s="204"/>
      <c r="R314" s="202"/>
      <c r="S314" s="202"/>
      <c r="T314" s="202"/>
      <c r="U314" s="202"/>
      <c r="V314" s="205"/>
      <c r="X314" s="156">
        <f t="shared" si="33"/>
        <v>0</v>
      </c>
      <c r="Y314" s="152">
        <f t="shared" si="34"/>
        <v>0</v>
      </c>
      <c r="Z314" s="152">
        <f t="shared" si="35"/>
        <v>0</v>
      </c>
      <c r="AA314" s="900">
        <f t="shared" si="36"/>
        <v>0</v>
      </c>
      <c r="AC314" s="156">
        <f t="shared" si="37"/>
        <v>0</v>
      </c>
      <c r="AD314" s="152">
        <f t="shared" si="38"/>
        <v>0</v>
      </c>
      <c r="AE314" s="152">
        <f t="shared" si="39"/>
        <v>0</v>
      </c>
      <c r="AF314" s="157">
        <f t="shared" si="40"/>
        <v>0</v>
      </c>
    </row>
    <row r="315" spans="1:32" x14ac:dyDescent="0.25">
      <c r="A315" s="1020" t="str">
        <f>IF(ISBLANK('C1'!A315),"",'C1'!A315)</f>
        <v/>
      </c>
      <c r="B315" s="975" t="str">
        <f>IF(ISBLANK('C1'!B315),"",'C1'!B315)</f>
        <v/>
      </c>
      <c r="C315" s="263" t="str">
        <f>IF(ISBLANK('C1'!R315),"",'C1'!R315)</f>
        <v/>
      </c>
      <c r="D315" s="201"/>
      <c r="E315" s="202"/>
      <c r="F315" s="202"/>
      <c r="G315" s="202"/>
      <c r="H315" s="202"/>
      <c r="I315" s="202"/>
      <c r="J315" s="204"/>
      <c r="K315" s="478"/>
      <c r="L315" s="205"/>
      <c r="M315" s="203"/>
      <c r="N315" s="203"/>
      <c r="O315" s="203"/>
      <c r="P315" s="203"/>
      <c r="Q315" s="204"/>
      <c r="R315" s="202"/>
      <c r="S315" s="202"/>
      <c r="T315" s="202"/>
      <c r="U315" s="202"/>
      <c r="V315" s="205"/>
      <c r="X315" s="156">
        <f t="shared" si="33"/>
        <v>0</v>
      </c>
      <c r="Y315" s="152">
        <f t="shared" si="34"/>
        <v>0</v>
      </c>
      <c r="Z315" s="152">
        <f t="shared" si="35"/>
        <v>0</v>
      </c>
      <c r="AA315" s="900">
        <f t="shared" si="36"/>
        <v>0</v>
      </c>
      <c r="AC315" s="156">
        <f t="shared" si="37"/>
        <v>0</v>
      </c>
      <c r="AD315" s="152">
        <f t="shared" si="38"/>
        <v>0</v>
      </c>
      <c r="AE315" s="152">
        <f t="shared" si="39"/>
        <v>0</v>
      </c>
      <c r="AF315" s="157">
        <f t="shared" si="40"/>
        <v>0</v>
      </c>
    </row>
    <row r="316" spans="1:32" x14ac:dyDescent="0.25">
      <c r="A316" s="1020" t="str">
        <f>IF(ISBLANK('C1'!A316),"",'C1'!A316)</f>
        <v/>
      </c>
      <c r="B316" s="975" t="str">
        <f>IF(ISBLANK('C1'!B316),"",'C1'!B316)</f>
        <v/>
      </c>
      <c r="C316" s="263" t="str">
        <f>IF(ISBLANK('C1'!R316),"",'C1'!R316)</f>
        <v/>
      </c>
      <c r="D316" s="201"/>
      <c r="E316" s="202"/>
      <c r="F316" s="202"/>
      <c r="G316" s="202"/>
      <c r="H316" s="202"/>
      <c r="I316" s="202"/>
      <c r="J316" s="204"/>
      <c r="K316" s="478"/>
      <c r="L316" s="205"/>
      <c r="M316" s="203"/>
      <c r="N316" s="203"/>
      <c r="O316" s="203"/>
      <c r="P316" s="203"/>
      <c r="Q316" s="204"/>
      <c r="R316" s="202"/>
      <c r="S316" s="202"/>
      <c r="T316" s="202"/>
      <c r="U316" s="202"/>
      <c r="V316" s="205"/>
      <c r="X316" s="156">
        <f t="shared" si="33"/>
        <v>0</v>
      </c>
      <c r="Y316" s="152">
        <f t="shared" si="34"/>
        <v>0</v>
      </c>
      <c r="Z316" s="152">
        <f t="shared" si="35"/>
        <v>0</v>
      </c>
      <c r="AA316" s="900">
        <f t="shared" si="36"/>
        <v>0</v>
      </c>
      <c r="AC316" s="156">
        <f t="shared" si="37"/>
        <v>0</v>
      </c>
      <c r="AD316" s="152">
        <f t="shared" si="38"/>
        <v>0</v>
      </c>
      <c r="AE316" s="152">
        <f t="shared" si="39"/>
        <v>0</v>
      </c>
      <c r="AF316" s="157">
        <f t="shared" si="40"/>
        <v>0</v>
      </c>
    </row>
    <row r="317" spans="1:32" x14ac:dyDescent="0.25">
      <c r="A317" s="1020" t="str">
        <f>IF(ISBLANK('C1'!A317),"",'C1'!A317)</f>
        <v/>
      </c>
      <c r="B317" s="975" t="str">
        <f>IF(ISBLANK('C1'!B317),"",'C1'!B317)</f>
        <v/>
      </c>
      <c r="C317" s="263" t="str">
        <f>IF(ISBLANK('C1'!R317),"",'C1'!R317)</f>
        <v/>
      </c>
      <c r="D317" s="201"/>
      <c r="E317" s="202"/>
      <c r="F317" s="202"/>
      <c r="G317" s="202"/>
      <c r="H317" s="202"/>
      <c r="I317" s="202"/>
      <c r="J317" s="204"/>
      <c r="K317" s="478"/>
      <c r="L317" s="205"/>
      <c r="M317" s="203"/>
      <c r="N317" s="203"/>
      <c r="O317" s="203"/>
      <c r="P317" s="203"/>
      <c r="Q317" s="204"/>
      <c r="R317" s="202"/>
      <c r="S317" s="202"/>
      <c r="T317" s="202"/>
      <c r="U317" s="202"/>
      <c r="V317" s="205"/>
      <c r="X317" s="156">
        <f t="shared" si="33"/>
        <v>0</v>
      </c>
      <c r="Y317" s="152">
        <f t="shared" si="34"/>
        <v>0</v>
      </c>
      <c r="Z317" s="152">
        <f t="shared" si="35"/>
        <v>0</v>
      </c>
      <c r="AA317" s="900">
        <f t="shared" si="36"/>
        <v>0</v>
      </c>
      <c r="AC317" s="156">
        <f t="shared" si="37"/>
        <v>0</v>
      </c>
      <c r="AD317" s="152">
        <f t="shared" si="38"/>
        <v>0</v>
      </c>
      <c r="AE317" s="152">
        <f t="shared" si="39"/>
        <v>0</v>
      </c>
      <c r="AF317" s="157">
        <f t="shared" si="40"/>
        <v>0</v>
      </c>
    </row>
    <row r="318" spans="1:32" x14ac:dyDescent="0.25">
      <c r="A318" s="1020" t="str">
        <f>IF(ISBLANK('C1'!A318),"",'C1'!A318)</f>
        <v/>
      </c>
      <c r="B318" s="975" t="str">
        <f>IF(ISBLANK('C1'!B318),"",'C1'!B318)</f>
        <v/>
      </c>
      <c r="C318" s="263" t="str">
        <f>IF(ISBLANK('C1'!R318),"",'C1'!R318)</f>
        <v/>
      </c>
      <c r="D318" s="201"/>
      <c r="E318" s="202"/>
      <c r="F318" s="202"/>
      <c r="G318" s="202"/>
      <c r="H318" s="202"/>
      <c r="I318" s="202"/>
      <c r="J318" s="204"/>
      <c r="K318" s="478"/>
      <c r="L318" s="205"/>
      <c r="M318" s="203"/>
      <c r="N318" s="203"/>
      <c r="O318" s="203"/>
      <c r="P318" s="203"/>
      <c r="Q318" s="204"/>
      <c r="R318" s="202"/>
      <c r="S318" s="202"/>
      <c r="T318" s="202"/>
      <c r="U318" s="202"/>
      <c r="V318" s="205"/>
      <c r="X318" s="156">
        <f t="shared" si="33"/>
        <v>0</v>
      </c>
      <c r="Y318" s="152">
        <f t="shared" si="34"/>
        <v>0</v>
      </c>
      <c r="Z318" s="152">
        <f t="shared" si="35"/>
        <v>0</v>
      </c>
      <c r="AA318" s="900">
        <f t="shared" si="36"/>
        <v>0</v>
      </c>
      <c r="AC318" s="156">
        <f t="shared" si="37"/>
        <v>0</v>
      </c>
      <c r="AD318" s="152">
        <f t="shared" si="38"/>
        <v>0</v>
      </c>
      <c r="AE318" s="152">
        <f t="shared" si="39"/>
        <v>0</v>
      </c>
      <c r="AF318" s="157">
        <f t="shared" si="40"/>
        <v>0</v>
      </c>
    </row>
    <row r="319" spans="1:32" x14ac:dyDescent="0.25">
      <c r="A319" s="1020" t="str">
        <f>IF(ISBLANK('C1'!A319),"",'C1'!A319)</f>
        <v/>
      </c>
      <c r="B319" s="975" t="str">
        <f>IF(ISBLANK('C1'!B319),"",'C1'!B319)</f>
        <v/>
      </c>
      <c r="C319" s="263" t="str">
        <f>IF(ISBLANK('C1'!R319),"",'C1'!R319)</f>
        <v/>
      </c>
      <c r="D319" s="201"/>
      <c r="E319" s="202"/>
      <c r="F319" s="202"/>
      <c r="G319" s="202"/>
      <c r="H319" s="202"/>
      <c r="I319" s="202"/>
      <c r="J319" s="204"/>
      <c r="K319" s="478"/>
      <c r="L319" s="205"/>
      <c r="M319" s="203"/>
      <c r="N319" s="203"/>
      <c r="O319" s="203"/>
      <c r="P319" s="203"/>
      <c r="Q319" s="204"/>
      <c r="R319" s="202"/>
      <c r="S319" s="202"/>
      <c r="T319" s="202"/>
      <c r="U319" s="202"/>
      <c r="V319" s="205"/>
      <c r="X319" s="156">
        <f t="shared" si="33"/>
        <v>0</v>
      </c>
      <c r="Y319" s="152">
        <f t="shared" si="34"/>
        <v>0</v>
      </c>
      <c r="Z319" s="152">
        <f t="shared" si="35"/>
        <v>0</v>
      </c>
      <c r="AA319" s="900">
        <f t="shared" si="36"/>
        <v>0</v>
      </c>
      <c r="AC319" s="156">
        <f t="shared" si="37"/>
        <v>0</v>
      </c>
      <c r="AD319" s="152">
        <f t="shared" si="38"/>
        <v>0</v>
      </c>
      <c r="AE319" s="152">
        <f t="shared" si="39"/>
        <v>0</v>
      </c>
      <c r="AF319" s="157">
        <f t="shared" si="40"/>
        <v>0</v>
      </c>
    </row>
    <row r="320" spans="1:32" x14ac:dyDescent="0.25">
      <c r="A320" s="1020" t="str">
        <f>IF(ISBLANK('C1'!A320),"",'C1'!A320)</f>
        <v/>
      </c>
      <c r="B320" s="975" t="str">
        <f>IF(ISBLANK('C1'!B320),"",'C1'!B320)</f>
        <v/>
      </c>
      <c r="C320" s="263" t="str">
        <f>IF(ISBLANK('C1'!R320),"",'C1'!R320)</f>
        <v/>
      </c>
      <c r="D320" s="201"/>
      <c r="E320" s="202"/>
      <c r="F320" s="202"/>
      <c r="G320" s="202"/>
      <c r="H320" s="202"/>
      <c r="I320" s="202"/>
      <c r="J320" s="204"/>
      <c r="K320" s="478"/>
      <c r="L320" s="205"/>
      <c r="M320" s="203"/>
      <c r="N320" s="203"/>
      <c r="O320" s="203"/>
      <c r="P320" s="203"/>
      <c r="Q320" s="204"/>
      <c r="R320" s="202"/>
      <c r="S320" s="202"/>
      <c r="T320" s="202"/>
      <c r="U320" s="202"/>
      <c r="V320" s="205"/>
      <c r="X320" s="156">
        <f t="shared" si="33"/>
        <v>0</v>
      </c>
      <c r="Y320" s="152">
        <f t="shared" si="34"/>
        <v>0</v>
      </c>
      <c r="Z320" s="152">
        <f t="shared" si="35"/>
        <v>0</v>
      </c>
      <c r="AA320" s="900">
        <f t="shared" si="36"/>
        <v>0</v>
      </c>
      <c r="AC320" s="156">
        <f t="shared" si="37"/>
        <v>0</v>
      </c>
      <c r="AD320" s="152">
        <f t="shared" si="38"/>
        <v>0</v>
      </c>
      <c r="AE320" s="152">
        <f t="shared" si="39"/>
        <v>0</v>
      </c>
      <c r="AF320" s="157">
        <f t="shared" si="40"/>
        <v>0</v>
      </c>
    </row>
    <row r="321" spans="1:32" x14ac:dyDescent="0.25">
      <c r="A321" s="1020" t="str">
        <f>IF(ISBLANK('C1'!A321),"",'C1'!A321)</f>
        <v/>
      </c>
      <c r="B321" s="975" t="str">
        <f>IF(ISBLANK('C1'!B321),"",'C1'!B321)</f>
        <v/>
      </c>
      <c r="C321" s="263" t="str">
        <f>IF(ISBLANK('C1'!R321),"",'C1'!R321)</f>
        <v/>
      </c>
      <c r="D321" s="201"/>
      <c r="E321" s="202"/>
      <c r="F321" s="202"/>
      <c r="G321" s="202"/>
      <c r="H321" s="202"/>
      <c r="I321" s="202"/>
      <c r="J321" s="204"/>
      <c r="K321" s="478"/>
      <c r="L321" s="205"/>
      <c r="M321" s="203"/>
      <c r="N321" s="203"/>
      <c r="O321" s="203"/>
      <c r="P321" s="203"/>
      <c r="Q321" s="204"/>
      <c r="R321" s="202"/>
      <c r="S321" s="202"/>
      <c r="T321" s="202"/>
      <c r="U321" s="202"/>
      <c r="V321" s="205"/>
      <c r="X321" s="156">
        <f t="shared" si="33"/>
        <v>0</v>
      </c>
      <c r="Y321" s="152">
        <f t="shared" si="34"/>
        <v>0</v>
      </c>
      <c r="Z321" s="152">
        <f t="shared" si="35"/>
        <v>0</v>
      </c>
      <c r="AA321" s="900">
        <f t="shared" si="36"/>
        <v>0</v>
      </c>
      <c r="AC321" s="156">
        <f t="shared" si="37"/>
        <v>0</v>
      </c>
      <c r="AD321" s="152">
        <f t="shared" si="38"/>
        <v>0</v>
      </c>
      <c r="AE321" s="152">
        <f t="shared" si="39"/>
        <v>0</v>
      </c>
      <c r="AF321" s="157">
        <f t="shared" si="40"/>
        <v>0</v>
      </c>
    </row>
    <row r="322" spans="1:32" x14ac:dyDescent="0.25">
      <c r="A322" s="1020" t="str">
        <f>IF(ISBLANK('C1'!A322),"",'C1'!A322)</f>
        <v/>
      </c>
      <c r="B322" s="975" t="str">
        <f>IF(ISBLANK('C1'!B322),"",'C1'!B322)</f>
        <v/>
      </c>
      <c r="C322" s="263" t="str">
        <f>IF(ISBLANK('C1'!R322),"",'C1'!R322)</f>
        <v/>
      </c>
      <c r="D322" s="201"/>
      <c r="E322" s="202"/>
      <c r="F322" s="202"/>
      <c r="G322" s="202"/>
      <c r="H322" s="202"/>
      <c r="I322" s="202"/>
      <c r="J322" s="204"/>
      <c r="K322" s="478"/>
      <c r="L322" s="205"/>
      <c r="M322" s="203"/>
      <c r="N322" s="203"/>
      <c r="O322" s="203"/>
      <c r="P322" s="203"/>
      <c r="Q322" s="204"/>
      <c r="R322" s="202"/>
      <c r="S322" s="202"/>
      <c r="T322" s="202"/>
      <c r="U322" s="202"/>
      <c r="V322" s="205"/>
      <c r="X322" s="156">
        <f t="shared" si="33"/>
        <v>0</v>
      </c>
      <c r="Y322" s="152">
        <f t="shared" si="34"/>
        <v>0</v>
      </c>
      <c r="Z322" s="152">
        <f t="shared" si="35"/>
        <v>0</v>
      </c>
      <c r="AA322" s="900">
        <f t="shared" si="36"/>
        <v>0</v>
      </c>
      <c r="AC322" s="156">
        <f t="shared" si="37"/>
        <v>0</v>
      </c>
      <c r="AD322" s="152">
        <f t="shared" si="38"/>
        <v>0</v>
      </c>
      <c r="AE322" s="152">
        <f t="shared" si="39"/>
        <v>0</v>
      </c>
      <c r="AF322" s="157">
        <f t="shared" si="40"/>
        <v>0</v>
      </c>
    </row>
    <row r="323" spans="1:32" x14ac:dyDescent="0.25">
      <c r="A323" s="1020" t="str">
        <f>IF(ISBLANK('C1'!A323),"",'C1'!A323)</f>
        <v/>
      </c>
      <c r="B323" s="975" t="str">
        <f>IF(ISBLANK('C1'!B323),"",'C1'!B323)</f>
        <v/>
      </c>
      <c r="C323" s="263" t="str">
        <f>IF(ISBLANK('C1'!R323),"",'C1'!R323)</f>
        <v/>
      </c>
      <c r="D323" s="201"/>
      <c r="E323" s="202"/>
      <c r="F323" s="202"/>
      <c r="G323" s="202"/>
      <c r="H323" s="202"/>
      <c r="I323" s="202"/>
      <c r="J323" s="204"/>
      <c r="K323" s="478"/>
      <c r="L323" s="205"/>
      <c r="M323" s="203"/>
      <c r="N323" s="203"/>
      <c r="O323" s="203"/>
      <c r="P323" s="203"/>
      <c r="Q323" s="204"/>
      <c r="R323" s="202"/>
      <c r="S323" s="202"/>
      <c r="T323" s="202"/>
      <c r="U323" s="202"/>
      <c r="V323" s="205"/>
      <c r="X323" s="156">
        <f t="shared" si="33"/>
        <v>0</v>
      </c>
      <c r="Y323" s="152">
        <f t="shared" si="34"/>
        <v>0</v>
      </c>
      <c r="Z323" s="152">
        <f t="shared" si="35"/>
        <v>0</v>
      </c>
      <c r="AA323" s="900">
        <f t="shared" si="36"/>
        <v>0</v>
      </c>
      <c r="AC323" s="156">
        <f t="shared" si="37"/>
        <v>0</v>
      </c>
      <c r="AD323" s="152">
        <f t="shared" si="38"/>
        <v>0</v>
      </c>
      <c r="AE323" s="152">
        <f t="shared" si="39"/>
        <v>0</v>
      </c>
      <c r="AF323" s="157">
        <f t="shared" si="40"/>
        <v>0</v>
      </c>
    </row>
    <row r="324" spans="1:32" x14ac:dyDescent="0.25">
      <c r="A324" s="1020" t="str">
        <f>IF(ISBLANK('C1'!A324),"",'C1'!A324)</f>
        <v/>
      </c>
      <c r="B324" s="975" t="str">
        <f>IF(ISBLANK('C1'!B324),"",'C1'!B324)</f>
        <v/>
      </c>
      <c r="C324" s="263" t="str">
        <f>IF(ISBLANK('C1'!R324),"",'C1'!R324)</f>
        <v/>
      </c>
      <c r="D324" s="201"/>
      <c r="E324" s="202"/>
      <c r="F324" s="202"/>
      <c r="G324" s="202"/>
      <c r="H324" s="202"/>
      <c r="I324" s="202"/>
      <c r="J324" s="204"/>
      <c r="K324" s="478"/>
      <c r="L324" s="205"/>
      <c r="M324" s="203"/>
      <c r="N324" s="203"/>
      <c r="O324" s="203"/>
      <c r="P324" s="203"/>
      <c r="Q324" s="204"/>
      <c r="R324" s="202"/>
      <c r="S324" s="202"/>
      <c r="T324" s="202"/>
      <c r="U324" s="202"/>
      <c r="V324" s="205"/>
      <c r="X324" s="156">
        <f t="shared" si="33"/>
        <v>0</v>
      </c>
      <c r="Y324" s="152">
        <f t="shared" si="34"/>
        <v>0</v>
      </c>
      <c r="Z324" s="152">
        <f t="shared" si="35"/>
        <v>0</v>
      </c>
      <c r="AA324" s="900">
        <f t="shared" si="36"/>
        <v>0</v>
      </c>
      <c r="AC324" s="156">
        <f t="shared" si="37"/>
        <v>0</v>
      </c>
      <c r="AD324" s="152">
        <f t="shared" si="38"/>
        <v>0</v>
      </c>
      <c r="AE324" s="152">
        <f t="shared" si="39"/>
        <v>0</v>
      </c>
      <c r="AF324" s="157">
        <f t="shared" si="40"/>
        <v>0</v>
      </c>
    </row>
    <row r="325" spans="1:32" x14ac:dyDescent="0.25">
      <c r="A325" s="1020" t="str">
        <f>IF(ISBLANK('C1'!A325),"",'C1'!A325)</f>
        <v/>
      </c>
      <c r="B325" s="975" t="str">
        <f>IF(ISBLANK('C1'!B325),"",'C1'!B325)</f>
        <v/>
      </c>
      <c r="C325" s="263" t="str">
        <f>IF(ISBLANK('C1'!R325),"",'C1'!R325)</f>
        <v/>
      </c>
      <c r="D325" s="201"/>
      <c r="E325" s="202"/>
      <c r="F325" s="202"/>
      <c r="G325" s="202"/>
      <c r="H325" s="202"/>
      <c r="I325" s="202"/>
      <c r="J325" s="204"/>
      <c r="K325" s="478"/>
      <c r="L325" s="205"/>
      <c r="M325" s="203"/>
      <c r="N325" s="203"/>
      <c r="O325" s="203"/>
      <c r="P325" s="203"/>
      <c r="Q325" s="204"/>
      <c r="R325" s="202"/>
      <c r="S325" s="202"/>
      <c r="T325" s="202"/>
      <c r="U325" s="202"/>
      <c r="V325" s="205"/>
      <c r="X325" s="156">
        <f t="shared" si="33"/>
        <v>0</v>
      </c>
      <c r="Y325" s="152">
        <f t="shared" si="34"/>
        <v>0</v>
      </c>
      <c r="Z325" s="152">
        <f t="shared" si="35"/>
        <v>0</v>
      </c>
      <c r="AA325" s="900">
        <f t="shared" si="36"/>
        <v>0</v>
      </c>
      <c r="AC325" s="156">
        <f t="shared" si="37"/>
        <v>0</v>
      </c>
      <c r="AD325" s="152">
        <f t="shared" si="38"/>
        <v>0</v>
      </c>
      <c r="AE325" s="152">
        <f t="shared" si="39"/>
        <v>0</v>
      </c>
      <c r="AF325" s="157">
        <f t="shared" si="40"/>
        <v>0</v>
      </c>
    </row>
    <row r="326" spans="1:32" x14ac:dyDescent="0.25">
      <c r="A326" s="1020" t="str">
        <f>IF(ISBLANK('C1'!A326),"",'C1'!A326)</f>
        <v/>
      </c>
      <c r="B326" s="975" t="str">
        <f>IF(ISBLANK('C1'!B326),"",'C1'!B326)</f>
        <v/>
      </c>
      <c r="C326" s="263" t="str">
        <f>IF(ISBLANK('C1'!R326),"",'C1'!R326)</f>
        <v/>
      </c>
      <c r="D326" s="201"/>
      <c r="E326" s="202"/>
      <c r="F326" s="202"/>
      <c r="G326" s="202"/>
      <c r="H326" s="202"/>
      <c r="I326" s="202"/>
      <c r="J326" s="204"/>
      <c r="K326" s="478"/>
      <c r="L326" s="205"/>
      <c r="M326" s="203"/>
      <c r="N326" s="203"/>
      <c r="O326" s="203"/>
      <c r="P326" s="203"/>
      <c r="Q326" s="204"/>
      <c r="R326" s="202"/>
      <c r="S326" s="202"/>
      <c r="T326" s="202"/>
      <c r="U326" s="202"/>
      <c r="V326" s="205"/>
      <c r="X326" s="156">
        <f t="shared" ref="X326:X350" si="41">SUM(D326:I326)</f>
        <v>0</v>
      </c>
      <c r="Y326" s="152">
        <f t="shared" ref="Y326:Y350" si="42">SUM(J326:L326)</f>
        <v>0</v>
      </c>
      <c r="Z326" s="152">
        <f t="shared" ref="Z326:Z350" si="43">SUM(M326:P326)</f>
        <v>0</v>
      </c>
      <c r="AA326" s="900">
        <f t="shared" ref="AA326:AA350" si="44">SUM(Q326:V326)</f>
        <v>0</v>
      </c>
      <c r="AC326" s="156">
        <f t="shared" ref="AC326:AC350" si="45">IF(C326="",X326,C326-X326)</f>
        <v>0</v>
      </c>
      <c r="AD326" s="152">
        <f t="shared" ref="AD326:AD350" si="46">IF(C326="",Y326,C326-Y326)</f>
        <v>0</v>
      </c>
      <c r="AE326" s="152">
        <f t="shared" ref="AE326:AE350" si="47">IF(C326="",Z326,C326-Z326)</f>
        <v>0</v>
      </c>
      <c r="AF326" s="157">
        <f t="shared" ref="AF326:AF350" si="48">IF(C326="",AA326,C326-AA326)</f>
        <v>0</v>
      </c>
    </row>
    <row r="327" spans="1:32" x14ac:dyDescent="0.25">
      <c r="A327" s="1020" t="str">
        <f>IF(ISBLANK('C1'!A327),"",'C1'!A327)</f>
        <v/>
      </c>
      <c r="B327" s="975" t="str">
        <f>IF(ISBLANK('C1'!B327),"",'C1'!B327)</f>
        <v/>
      </c>
      <c r="C327" s="263" t="str">
        <f>IF(ISBLANK('C1'!R327),"",'C1'!R327)</f>
        <v/>
      </c>
      <c r="D327" s="201"/>
      <c r="E327" s="202"/>
      <c r="F327" s="202"/>
      <c r="G327" s="202"/>
      <c r="H327" s="202"/>
      <c r="I327" s="202"/>
      <c r="J327" s="204"/>
      <c r="K327" s="478"/>
      <c r="L327" s="205"/>
      <c r="M327" s="203"/>
      <c r="N327" s="203"/>
      <c r="O327" s="203"/>
      <c r="P327" s="203"/>
      <c r="Q327" s="204"/>
      <c r="R327" s="202"/>
      <c r="S327" s="202"/>
      <c r="T327" s="202"/>
      <c r="U327" s="202"/>
      <c r="V327" s="205"/>
      <c r="X327" s="156">
        <f t="shared" si="41"/>
        <v>0</v>
      </c>
      <c r="Y327" s="152">
        <f t="shared" si="42"/>
        <v>0</v>
      </c>
      <c r="Z327" s="152">
        <f t="shared" si="43"/>
        <v>0</v>
      </c>
      <c r="AA327" s="900">
        <f t="shared" si="44"/>
        <v>0</v>
      </c>
      <c r="AC327" s="156">
        <f t="shared" si="45"/>
        <v>0</v>
      </c>
      <c r="AD327" s="152">
        <f t="shared" si="46"/>
        <v>0</v>
      </c>
      <c r="AE327" s="152">
        <f t="shared" si="47"/>
        <v>0</v>
      </c>
      <c r="AF327" s="157">
        <f t="shared" si="48"/>
        <v>0</v>
      </c>
    </row>
    <row r="328" spans="1:32" x14ac:dyDescent="0.25">
      <c r="A328" s="1020" t="str">
        <f>IF(ISBLANK('C1'!A328),"",'C1'!A328)</f>
        <v/>
      </c>
      <c r="B328" s="975" t="str">
        <f>IF(ISBLANK('C1'!B328),"",'C1'!B328)</f>
        <v/>
      </c>
      <c r="C328" s="263" t="str">
        <f>IF(ISBLANK('C1'!R328),"",'C1'!R328)</f>
        <v/>
      </c>
      <c r="D328" s="201"/>
      <c r="E328" s="202"/>
      <c r="F328" s="202"/>
      <c r="G328" s="202"/>
      <c r="H328" s="202"/>
      <c r="I328" s="202"/>
      <c r="J328" s="204"/>
      <c r="K328" s="478"/>
      <c r="L328" s="205"/>
      <c r="M328" s="203"/>
      <c r="N328" s="203"/>
      <c r="O328" s="203"/>
      <c r="P328" s="203"/>
      <c r="Q328" s="204"/>
      <c r="R328" s="202"/>
      <c r="S328" s="202"/>
      <c r="T328" s="202"/>
      <c r="U328" s="202"/>
      <c r="V328" s="205"/>
      <c r="X328" s="156">
        <f t="shared" si="41"/>
        <v>0</v>
      </c>
      <c r="Y328" s="152">
        <f t="shared" si="42"/>
        <v>0</v>
      </c>
      <c r="Z328" s="152">
        <f t="shared" si="43"/>
        <v>0</v>
      </c>
      <c r="AA328" s="900">
        <f t="shared" si="44"/>
        <v>0</v>
      </c>
      <c r="AC328" s="156">
        <f t="shared" si="45"/>
        <v>0</v>
      </c>
      <c r="AD328" s="152">
        <f t="shared" si="46"/>
        <v>0</v>
      </c>
      <c r="AE328" s="152">
        <f t="shared" si="47"/>
        <v>0</v>
      </c>
      <c r="AF328" s="157">
        <f t="shared" si="48"/>
        <v>0</v>
      </c>
    </row>
    <row r="329" spans="1:32" x14ac:dyDescent="0.25">
      <c r="A329" s="1020" t="str">
        <f>IF(ISBLANK('C1'!A329),"",'C1'!A329)</f>
        <v/>
      </c>
      <c r="B329" s="975" t="str">
        <f>IF(ISBLANK('C1'!B329),"",'C1'!B329)</f>
        <v/>
      </c>
      <c r="C329" s="263" t="str">
        <f>IF(ISBLANK('C1'!R329),"",'C1'!R329)</f>
        <v/>
      </c>
      <c r="D329" s="201"/>
      <c r="E329" s="202"/>
      <c r="F329" s="202"/>
      <c r="G329" s="202"/>
      <c r="H329" s="202"/>
      <c r="I329" s="202"/>
      <c r="J329" s="204"/>
      <c r="K329" s="478"/>
      <c r="L329" s="205"/>
      <c r="M329" s="203"/>
      <c r="N329" s="203"/>
      <c r="O329" s="203"/>
      <c r="P329" s="203"/>
      <c r="Q329" s="204"/>
      <c r="R329" s="202"/>
      <c r="S329" s="202"/>
      <c r="T329" s="202"/>
      <c r="U329" s="202"/>
      <c r="V329" s="205"/>
      <c r="X329" s="156">
        <f t="shared" si="41"/>
        <v>0</v>
      </c>
      <c r="Y329" s="152">
        <f t="shared" si="42"/>
        <v>0</v>
      </c>
      <c r="Z329" s="152">
        <f t="shared" si="43"/>
        <v>0</v>
      </c>
      <c r="AA329" s="900">
        <f t="shared" si="44"/>
        <v>0</v>
      </c>
      <c r="AC329" s="156">
        <f t="shared" si="45"/>
        <v>0</v>
      </c>
      <c r="AD329" s="152">
        <f t="shared" si="46"/>
        <v>0</v>
      </c>
      <c r="AE329" s="152">
        <f t="shared" si="47"/>
        <v>0</v>
      </c>
      <c r="AF329" s="157">
        <f t="shared" si="48"/>
        <v>0</v>
      </c>
    </row>
    <row r="330" spans="1:32" x14ac:dyDescent="0.25">
      <c r="A330" s="1020" t="str">
        <f>IF(ISBLANK('C1'!A330),"",'C1'!A330)</f>
        <v/>
      </c>
      <c r="B330" s="975" t="str">
        <f>IF(ISBLANK('C1'!B330),"",'C1'!B330)</f>
        <v/>
      </c>
      <c r="C330" s="263" t="str">
        <f>IF(ISBLANK('C1'!R330),"",'C1'!R330)</f>
        <v/>
      </c>
      <c r="D330" s="201"/>
      <c r="E330" s="202"/>
      <c r="F330" s="202"/>
      <c r="G330" s="202"/>
      <c r="H330" s="202"/>
      <c r="I330" s="202"/>
      <c r="J330" s="204"/>
      <c r="K330" s="478"/>
      <c r="L330" s="205"/>
      <c r="M330" s="203"/>
      <c r="N330" s="203"/>
      <c r="O330" s="203"/>
      <c r="P330" s="203"/>
      <c r="Q330" s="204"/>
      <c r="R330" s="202"/>
      <c r="S330" s="202"/>
      <c r="T330" s="202"/>
      <c r="U330" s="202"/>
      <c r="V330" s="205"/>
      <c r="X330" s="156">
        <f t="shared" si="41"/>
        <v>0</v>
      </c>
      <c r="Y330" s="152">
        <f t="shared" si="42"/>
        <v>0</v>
      </c>
      <c r="Z330" s="152">
        <f t="shared" si="43"/>
        <v>0</v>
      </c>
      <c r="AA330" s="900">
        <f t="shared" si="44"/>
        <v>0</v>
      </c>
      <c r="AC330" s="156">
        <f t="shared" si="45"/>
        <v>0</v>
      </c>
      <c r="AD330" s="152">
        <f t="shared" si="46"/>
        <v>0</v>
      </c>
      <c r="AE330" s="152">
        <f t="shared" si="47"/>
        <v>0</v>
      </c>
      <c r="AF330" s="157">
        <f t="shared" si="48"/>
        <v>0</v>
      </c>
    </row>
    <row r="331" spans="1:32" x14ac:dyDescent="0.25">
      <c r="A331" s="1020" t="str">
        <f>IF(ISBLANK('C1'!A331),"",'C1'!A331)</f>
        <v/>
      </c>
      <c r="B331" s="975" t="str">
        <f>IF(ISBLANK('C1'!B331),"",'C1'!B331)</f>
        <v/>
      </c>
      <c r="C331" s="263" t="str">
        <f>IF(ISBLANK('C1'!R331),"",'C1'!R331)</f>
        <v/>
      </c>
      <c r="D331" s="201"/>
      <c r="E331" s="202"/>
      <c r="F331" s="202"/>
      <c r="G331" s="202"/>
      <c r="H331" s="202"/>
      <c r="I331" s="202"/>
      <c r="J331" s="204"/>
      <c r="K331" s="478"/>
      <c r="L331" s="205"/>
      <c r="M331" s="203"/>
      <c r="N331" s="203"/>
      <c r="O331" s="203"/>
      <c r="P331" s="203"/>
      <c r="Q331" s="204"/>
      <c r="R331" s="202"/>
      <c r="S331" s="202"/>
      <c r="T331" s="202"/>
      <c r="U331" s="202"/>
      <c r="V331" s="205"/>
      <c r="X331" s="156">
        <f t="shared" si="41"/>
        <v>0</v>
      </c>
      <c r="Y331" s="152">
        <f t="shared" si="42"/>
        <v>0</v>
      </c>
      <c r="Z331" s="152">
        <f t="shared" si="43"/>
        <v>0</v>
      </c>
      <c r="AA331" s="900">
        <f t="shared" si="44"/>
        <v>0</v>
      </c>
      <c r="AC331" s="156">
        <f t="shared" si="45"/>
        <v>0</v>
      </c>
      <c r="AD331" s="152">
        <f t="shared" si="46"/>
        <v>0</v>
      </c>
      <c r="AE331" s="152">
        <f t="shared" si="47"/>
        <v>0</v>
      </c>
      <c r="AF331" s="157">
        <f t="shared" si="48"/>
        <v>0</v>
      </c>
    </row>
    <row r="332" spans="1:32" x14ac:dyDescent="0.25">
      <c r="A332" s="1020" t="str">
        <f>IF(ISBLANK('C1'!A332),"",'C1'!A332)</f>
        <v/>
      </c>
      <c r="B332" s="975" t="str">
        <f>IF(ISBLANK('C1'!B332),"",'C1'!B332)</f>
        <v/>
      </c>
      <c r="C332" s="263" t="str">
        <f>IF(ISBLANK('C1'!R332),"",'C1'!R332)</f>
        <v/>
      </c>
      <c r="D332" s="201"/>
      <c r="E332" s="202"/>
      <c r="F332" s="202"/>
      <c r="G332" s="202"/>
      <c r="H332" s="202"/>
      <c r="I332" s="202"/>
      <c r="J332" s="204"/>
      <c r="K332" s="478"/>
      <c r="L332" s="205"/>
      <c r="M332" s="203"/>
      <c r="N332" s="203"/>
      <c r="O332" s="203"/>
      <c r="P332" s="203"/>
      <c r="Q332" s="204"/>
      <c r="R332" s="202"/>
      <c r="S332" s="202"/>
      <c r="T332" s="202"/>
      <c r="U332" s="202"/>
      <c r="V332" s="205"/>
      <c r="X332" s="156">
        <f t="shared" si="41"/>
        <v>0</v>
      </c>
      <c r="Y332" s="152">
        <f t="shared" si="42"/>
        <v>0</v>
      </c>
      <c r="Z332" s="152">
        <f t="shared" si="43"/>
        <v>0</v>
      </c>
      <c r="AA332" s="900">
        <f t="shared" si="44"/>
        <v>0</v>
      </c>
      <c r="AC332" s="156">
        <f t="shared" si="45"/>
        <v>0</v>
      </c>
      <c r="AD332" s="152">
        <f t="shared" si="46"/>
        <v>0</v>
      </c>
      <c r="AE332" s="152">
        <f t="shared" si="47"/>
        <v>0</v>
      </c>
      <c r="AF332" s="157">
        <f t="shared" si="48"/>
        <v>0</v>
      </c>
    </row>
    <row r="333" spans="1:32" x14ac:dyDescent="0.25">
      <c r="A333" s="1020" t="str">
        <f>IF(ISBLANK('C1'!A333),"",'C1'!A333)</f>
        <v/>
      </c>
      <c r="B333" s="975" t="str">
        <f>IF(ISBLANK('C1'!B333),"",'C1'!B333)</f>
        <v/>
      </c>
      <c r="C333" s="263" t="str">
        <f>IF(ISBLANK('C1'!R333),"",'C1'!R333)</f>
        <v/>
      </c>
      <c r="D333" s="201"/>
      <c r="E333" s="202"/>
      <c r="F333" s="202"/>
      <c r="G333" s="202"/>
      <c r="H333" s="202"/>
      <c r="I333" s="202"/>
      <c r="J333" s="204"/>
      <c r="K333" s="478"/>
      <c r="L333" s="205"/>
      <c r="M333" s="203"/>
      <c r="N333" s="203"/>
      <c r="O333" s="203"/>
      <c r="P333" s="203"/>
      <c r="Q333" s="204"/>
      <c r="R333" s="202"/>
      <c r="S333" s="202"/>
      <c r="T333" s="202"/>
      <c r="U333" s="202"/>
      <c r="V333" s="205"/>
      <c r="X333" s="156">
        <f t="shared" si="41"/>
        <v>0</v>
      </c>
      <c r="Y333" s="152">
        <f t="shared" si="42"/>
        <v>0</v>
      </c>
      <c r="Z333" s="152">
        <f t="shared" si="43"/>
        <v>0</v>
      </c>
      <c r="AA333" s="900">
        <f t="shared" si="44"/>
        <v>0</v>
      </c>
      <c r="AC333" s="156">
        <f t="shared" si="45"/>
        <v>0</v>
      </c>
      <c r="AD333" s="152">
        <f t="shared" si="46"/>
        <v>0</v>
      </c>
      <c r="AE333" s="152">
        <f t="shared" si="47"/>
        <v>0</v>
      </c>
      <c r="AF333" s="157">
        <f t="shared" si="48"/>
        <v>0</v>
      </c>
    </row>
    <row r="334" spans="1:32" x14ac:dyDescent="0.25">
      <c r="A334" s="1020" t="str">
        <f>IF(ISBLANK('C1'!A334),"",'C1'!A334)</f>
        <v/>
      </c>
      <c r="B334" s="975" t="str">
        <f>IF(ISBLANK('C1'!B334),"",'C1'!B334)</f>
        <v/>
      </c>
      <c r="C334" s="263" t="str">
        <f>IF(ISBLANK('C1'!R334),"",'C1'!R334)</f>
        <v/>
      </c>
      <c r="D334" s="201"/>
      <c r="E334" s="202"/>
      <c r="F334" s="202"/>
      <c r="G334" s="202"/>
      <c r="H334" s="202"/>
      <c r="I334" s="202"/>
      <c r="J334" s="204"/>
      <c r="K334" s="478"/>
      <c r="L334" s="205"/>
      <c r="M334" s="203"/>
      <c r="N334" s="203"/>
      <c r="O334" s="203"/>
      <c r="P334" s="203"/>
      <c r="Q334" s="204"/>
      <c r="R334" s="202"/>
      <c r="S334" s="202"/>
      <c r="T334" s="202"/>
      <c r="U334" s="202"/>
      <c r="V334" s="205"/>
      <c r="X334" s="156">
        <f t="shared" si="41"/>
        <v>0</v>
      </c>
      <c r="Y334" s="152">
        <f t="shared" si="42"/>
        <v>0</v>
      </c>
      <c r="Z334" s="152">
        <f t="shared" si="43"/>
        <v>0</v>
      </c>
      <c r="AA334" s="900">
        <f t="shared" si="44"/>
        <v>0</v>
      </c>
      <c r="AC334" s="156">
        <f t="shared" si="45"/>
        <v>0</v>
      </c>
      <c r="AD334" s="152">
        <f t="shared" si="46"/>
        <v>0</v>
      </c>
      <c r="AE334" s="152">
        <f t="shared" si="47"/>
        <v>0</v>
      </c>
      <c r="AF334" s="157">
        <f t="shared" si="48"/>
        <v>0</v>
      </c>
    </row>
    <row r="335" spans="1:32" x14ac:dyDescent="0.25">
      <c r="A335" s="1020" t="str">
        <f>IF(ISBLANK('C1'!A335),"",'C1'!A335)</f>
        <v/>
      </c>
      <c r="B335" s="975" t="str">
        <f>IF(ISBLANK('C1'!B335),"",'C1'!B335)</f>
        <v/>
      </c>
      <c r="C335" s="263" t="str">
        <f>IF(ISBLANK('C1'!R335),"",'C1'!R335)</f>
        <v/>
      </c>
      <c r="D335" s="201"/>
      <c r="E335" s="202"/>
      <c r="F335" s="202"/>
      <c r="G335" s="202"/>
      <c r="H335" s="202"/>
      <c r="I335" s="202"/>
      <c r="J335" s="204"/>
      <c r="K335" s="478"/>
      <c r="L335" s="205"/>
      <c r="M335" s="203"/>
      <c r="N335" s="203"/>
      <c r="O335" s="203"/>
      <c r="P335" s="203"/>
      <c r="Q335" s="204"/>
      <c r="R335" s="202"/>
      <c r="S335" s="202"/>
      <c r="T335" s="202"/>
      <c r="U335" s="202"/>
      <c r="V335" s="205"/>
      <c r="X335" s="156">
        <f t="shared" si="41"/>
        <v>0</v>
      </c>
      <c r="Y335" s="152">
        <f t="shared" si="42"/>
        <v>0</v>
      </c>
      <c r="Z335" s="152">
        <f t="shared" si="43"/>
        <v>0</v>
      </c>
      <c r="AA335" s="900">
        <f t="shared" si="44"/>
        <v>0</v>
      </c>
      <c r="AC335" s="156">
        <f t="shared" si="45"/>
        <v>0</v>
      </c>
      <c r="AD335" s="152">
        <f t="shared" si="46"/>
        <v>0</v>
      </c>
      <c r="AE335" s="152">
        <f t="shared" si="47"/>
        <v>0</v>
      </c>
      <c r="AF335" s="157">
        <f t="shared" si="48"/>
        <v>0</v>
      </c>
    </row>
    <row r="336" spans="1:32" x14ac:dyDescent="0.25">
      <c r="A336" s="1020" t="str">
        <f>IF(ISBLANK('C1'!A336),"",'C1'!A336)</f>
        <v/>
      </c>
      <c r="B336" s="975" t="str">
        <f>IF(ISBLANK('C1'!B336),"",'C1'!B336)</f>
        <v/>
      </c>
      <c r="C336" s="263" t="str">
        <f>IF(ISBLANK('C1'!R336),"",'C1'!R336)</f>
        <v/>
      </c>
      <c r="D336" s="201"/>
      <c r="E336" s="202"/>
      <c r="F336" s="202"/>
      <c r="G336" s="202"/>
      <c r="H336" s="202"/>
      <c r="I336" s="202"/>
      <c r="J336" s="204"/>
      <c r="K336" s="478"/>
      <c r="L336" s="205"/>
      <c r="M336" s="203"/>
      <c r="N336" s="203"/>
      <c r="O336" s="203"/>
      <c r="P336" s="203"/>
      <c r="Q336" s="204"/>
      <c r="R336" s="202"/>
      <c r="S336" s="202"/>
      <c r="T336" s="202"/>
      <c r="U336" s="202"/>
      <c r="V336" s="205"/>
      <c r="X336" s="156">
        <f t="shared" si="41"/>
        <v>0</v>
      </c>
      <c r="Y336" s="152">
        <f t="shared" si="42"/>
        <v>0</v>
      </c>
      <c r="Z336" s="152">
        <f t="shared" si="43"/>
        <v>0</v>
      </c>
      <c r="AA336" s="900">
        <f t="shared" si="44"/>
        <v>0</v>
      </c>
      <c r="AC336" s="156">
        <f t="shared" si="45"/>
        <v>0</v>
      </c>
      <c r="AD336" s="152">
        <f t="shared" si="46"/>
        <v>0</v>
      </c>
      <c r="AE336" s="152">
        <f t="shared" si="47"/>
        <v>0</v>
      </c>
      <c r="AF336" s="157">
        <f t="shared" si="48"/>
        <v>0</v>
      </c>
    </row>
    <row r="337" spans="1:32" x14ac:dyDescent="0.25">
      <c r="A337" s="1020" t="str">
        <f>IF(ISBLANK('C1'!A337),"",'C1'!A337)</f>
        <v/>
      </c>
      <c r="B337" s="975" t="str">
        <f>IF(ISBLANK('C1'!B337),"",'C1'!B337)</f>
        <v/>
      </c>
      <c r="C337" s="263" t="str">
        <f>IF(ISBLANK('C1'!R337),"",'C1'!R337)</f>
        <v/>
      </c>
      <c r="D337" s="201"/>
      <c r="E337" s="202"/>
      <c r="F337" s="202"/>
      <c r="G337" s="202"/>
      <c r="H337" s="202"/>
      <c r="I337" s="202"/>
      <c r="J337" s="204"/>
      <c r="K337" s="478"/>
      <c r="L337" s="205"/>
      <c r="M337" s="203"/>
      <c r="N337" s="203"/>
      <c r="O337" s="203"/>
      <c r="P337" s="203"/>
      <c r="Q337" s="204"/>
      <c r="R337" s="202"/>
      <c r="S337" s="202"/>
      <c r="T337" s="202"/>
      <c r="U337" s="202"/>
      <c r="V337" s="205"/>
      <c r="X337" s="156">
        <f t="shared" si="41"/>
        <v>0</v>
      </c>
      <c r="Y337" s="152">
        <f t="shared" si="42"/>
        <v>0</v>
      </c>
      <c r="Z337" s="152">
        <f t="shared" si="43"/>
        <v>0</v>
      </c>
      <c r="AA337" s="900">
        <f t="shared" si="44"/>
        <v>0</v>
      </c>
      <c r="AC337" s="156">
        <f t="shared" si="45"/>
        <v>0</v>
      </c>
      <c r="AD337" s="152">
        <f t="shared" si="46"/>
        <v>0</v>
      </c>
      <c r="AE337" s="152">
        <f t="shared" si="47"/>
        <v>0</v>
      </c>
      <c r="AF337" s="157">
        <f t="shared" si="48"/>
        <v>0</v>
      </c>
    </row>
    <row r="338" spans="1:32" x14ac:dyDescent="0.25">
      <c r="A338" s="1020" t="str">
        <f>IF(ISBLANK('C1'!A338),"",'C1'!A338)</f>
        <v/>
      </c>
      <c r="B338" s="975" t="str">
        <f>IF(ISBLANK('C1'!B338),"",'C1'!B338)</f>
        <v/>
      </c>
      <c r="C338" s="263" t="str">
        <f>IF(ISBLANK('C1'!R338),"",'C1'!R338)</f>
        <v/>
      </c>
      <c r="D338" s="201"/>
      <c r="E338" s="202"/>
      <c r="F338" s="202"/>
      <c r="G338" s="202"/>
      <c r="H338" s="202"/>
      <c r="I338" s="202"/>
      <c r="J338" s="204"/>
      <c r="K338" s="478"/>
      <c r="L338" s="205"/>
      <c r="M338" s="203"/>
      <c r="N338" s="203"/>
      <c r="O338" s="203"/>
      <c r="P338" s="203"/>
      <c r="Q338" s="204"/>
      <c r="R338" s="202"/>
      <c r="S338" s="202"/>
      <c r="T338" s="202"/>
      <c r="U338" s="202"/>
      <c r="V338" s="205"/>
      <c r="X338" s="156">
        <f t="shared" si="41"/>
        <v>0</v>
      </c>
      <c r="Y338" s="152">
        <f t="shared" si="42"/>
        <v>0</v>
      </c>
      <c r="Z338" s="152">
        <f t="shared" si="43"/>
        <v>0</v>
      </c>
      <c r="AA338" s="900">
        <f t="shared" si="44"/>
        <v>0</v>
      </c>
      <c r="AC338" s="156">
        <f t="shared" si="45"/>
        <v>0</v>
      </c>
      <c r="AD338" s="152">
        <f t="shared" si="46"/>
        <v>0</v>
      </c>
      <c r="AE338" s="152">
        <f t="shared" si="47"/>
        <v>0</v>
      </c>
      <c r="AF338" s="157">
        <f t="shared" si="48"/>
        <v>0</v>
      </c>
    </row>
    <row r="339" spans="1:32" x14ac:dyDescent="0.25">
      <c r="A339" s="1020" t="str">
        <f>IF(ISBLANK('C1'!A339),"",'C1'!A339)</f>
        <v/>
      </c>
      <c r="B339" s="975" t="str">
        <f>IF(ISBLANK('C1'!B339),"",'C1'!B339)</f>
        <v/>
      </c>
      <c r="C339" s="263" t="str">
        <f>IF(ISBLANK('C1'!R339),"",'C1'!R339)</f>
        <v/>
      </c>
      <c r="D339" s="201"/>
      <c r="E339" s="202"/>
      <c r="F339" s="202"/>
      <c r="G339" s="202"/>
      <c r="H339" s="202"/>
      <c r="I339" s="202"/>
      <c r="J339" s="204"/>
      <c r="K339" s="478"/>
      <c r="L339" s="205"/>
      <c r="M339" s="203"/>
      <c r="N339" s="203"/>
      <c r="O339" s="203"/>
      <c r="P339" s="203"/>
      <c r="Q339" s="204"/>
      <c r="R339" s="202"/>
      <c r="S339" s="202"/>
      <c r="T339" s="202"/>
      <c r="U339" s="202"/>
      <c r="V339" s="205"/>
      <c r="X339" s="156">
        <f t="shared" si="41"/>
        <v>0</v>
      </c>
      <c r="Y339" s="152">
        <f t="shared" si="42"/>
        <v>0</v>
      </c>
      <c r="Z339" s="152">
        <f t="shared" si="43"/>
        <v>0</v>
      </c>
      <c r="AA339" s="900">
        <f t="shared" si="44"/>
        <v>0</v>
      </c>
      <c r="AC339" s="156">
        <f t="shared" si="45"/>
        <v>0</v>
      </c>
      <c r="AD339" s="152">
        <f t="shared" si="46"/>
        <v>0</v>
      </c>
      <c r="AE339" s="152">
        <f t="shared" si="47"/>
        <v>0</v>
      </c>
      <c r="AF339" s="157">
        <f t="shared" si="48"/>
        <v>0</v>
      </c>
    </row>
    <row r="340" spans="1:32" x14ac:dyDescent="0.25">
      <c r="A340" s="1020" t="str">
        <f>IF(ISBLANK('C1'!A340),"",'C1'!A340)</f>
        <v/>
      </c>
      <c r="B340" s="975" t="str">
        <f>IF(ISBLANK('C1'!B340),"",'C1'!B340)</f>
        <v/>
      </c>
      <c r="C340" s="263" t="str">
        <f>IF(ISBLANK('C1'!R340),"",'C1'!R340)</f>
        <v/>
      </c>
      <c r="D340" s="201"/>
      <c r="E340" s="202"/>
      <c r="F340" s="202"/>
      <c r="G340" s="202"/>
      <c r="H340" s="202"/>
      <c r="I340" s="202"/>
      <c r="J340" s="204"/>
      <c r="K340" s="478"/>
      <c r="L340" s="205"/>
      <c r="M340" s="203"/>
      <c r="N340" s="203"/>
      <c r="O340" s="203"/>
      <c r="P340" s="203"/>
      <c r="Q340" s="204"/>
      <c r="R340" s="202"/>
      <c r="S340" s="202"/>
      <c r="T340" s="202"/>
      <c r="U340" s="202"/>
      <c r="V340" s="205"/>
      <c r="X340" s="156">
        <f t="shared" si="41"/>
        <v>0</v>
      </c>
      <c r="Y340" s="152">
        <f t="shared" si="42"/>
        <v>0</v>
      </c>
      <c r="Z340" s="152">
        <f t="shared" si="43"/>
        <v>0</v>
      </c>
      <c r="AA340" s="900">
        <f t="shared" si="44"/>
        <v>0</v>
      </c>
      <c r="AC340" s="156">
        <f t="shared" si="45"/>
        <v>0</v>
      </c>
      <c r="AD340" s="152">
        <f t="shared" si="46"/>
        <v>0</v>
      </c>
      <c r="AE340" s="152">
        <f t="shared" si="47"/>
        <v>0</v>
      </c>
      <c r="AF340" s="157">
        <f t="shared" si="48"/>
        <v>0</v>
      </c>
    </row>
    <row r="341" spans="1:32" x14ac:dyDescent="0.25">
      <c r="A341" s="1020" t="str">
        <f>IF(ISBLANK('C1'!A341),"",'C1'!A341)</f>
        <v/>
      </c>
      <c r="B341" s="975" t="str">
        <f>IF(ISBLANK('C1'!B341),"",'C1'!B341)</f>
        <v/>
      </c>
      <c r="C341" s="263" t="str">
        <f>IF(ISBLANK('C1'!R341),"",'C1'!R341)</f>
        <v/>
      </c>
      <c r="D341" s="201"/>
      <c r="E341" s="202"/>
      <c r="F341" s="202"/>
      <c r="G341" s="202"/>
      <c r="H341" s="202"/>
      <c r="I341" s="202"/>
      <c r="J341" s="204"/>
      <c r="K341" s="478"/>
      <c r="L341" s="205"/>
      <c r="M341" s="203"/>
      <c r="N341" s="203"/>
      <c r="O341" s="203"/>
      <c r="P341" s="203"/>
      <c r="Q341" s="204"/>
      <c r="R341" s="202"/>
      <c r="S341" s="202"/>
      <c r="T341" s="202"/>
      <c r="U341" s="202"/>
      <c r="V341" s="205"/>
      <c r="X341" s="156">
        <f t="shared" si="41"/>
        <v>0</v>
      </c>
      <c r="Y341" s="152">
        <f t="shared" si="42"/>
        <v>0</v>
      </c>
      <c r="Z341" s="152">
        <f t="shared" si="43"/>
        <v>0</v>
      </c>
      <c r="AA341" s="900">
        <f t="shared" si="44"/>
        <v>0</v>
      </c>
      <c r="AC341" s="156">
        <f t="shared" si="45"/>
        <v>0</v>
      </c>
      <c r="AD341" s="152">
        <f t="shared" si="46"/>
        <v>0</v>
      </c>
      <c r="AE341" s="152">
        <f t="shared" si="47"/>
        <v>0</v>
      </c>
      <c r="AF341" s="157">
        <f t="shared" si="48"/>
        <v>0</v>
      </c>
    </row>
    <row r="342" spans="1:32" x14ac:dyDescent="0.25">
      <c r="A342" s="1020" t="str">
        <f>IF(ISBLANK('C1'!A342),"",'C1'!A342)</f>
        <v/>
      </c>
      <c r="B342" s="975" t="str">
        <f>IF(ISBLANK('C1'!B342),"",'C1'!B342)</f>
        <v/>
      </c>
      <c r="C342" s="263" t="str">
        <f>IF(ISBLANK('C1'!R342),"",'C1'!R342)</f>
        <v/>
      </c>
      <c r="D342" s="201"/>
      <c r="E342" s="202"/>
      <c r="F342" s="202"/>
      <c r="G342" s="202"/>
      <c r="H342" s="202"/>
      <c r="I342" s="202"/>
      <c r="J342" s="204"/>
      <c r="K342" s="478"/>
      <c r="L342" s="205"/>
      <c r="M342" s="203"/>
      <c r="N342" s="203"/>
      <c r="O342" s="203"/>
      <c r="P342" s="203"/>
      <c r="Q342" s="204"/>
      <c r="R342" s="202"/>
      <c r="S342" s="202"/>
      <c r="T342" s="202"/>
      <c r="U342" s="202"/>
      <c r="V342" s="205"/>
      <c r="X342" s="156">
        <f t="shared" si="41"/>
        <v>0</v>
      </c>
      <c r="Y342" s="152">
        <f t="shared" si="42"/>
        <v>0</v>
      </c>
      <c r="Z342" s="152">
        <f t="shared" si="43"/>
        <v>0</v>
      </c>
      <c r="AA342" s="900">
        <f t="shared" si="44"/>
        <v>0</v>
      </c>
      <c r="AC342" s="156">
        <f t="shared" si="45"/>
        <v>0</v>
      </c>
      <c r="AD342" s="152">
        <f t="shared" si="46"/>
        <v>0</v>
      </c>
      <c r="AE342" s="152">
        <f t="shared" si="47"/>
        <v>0</v>
      </c>
      <c r="AF342" s="157">
        <f t="shared" si="48"/>
        <v>0</v>
      </c>
    </row>
    <row r="343" spans="1:32" x14ac:dyDescent="0.25">
      <c r="A343" s="1020" t="str">
        <f>IF(ISBLANK('C1'!A343),"",'C1'!A343)</f>
        <v/>
      </c>
      <c r="B343" s="975" t="str">
        <f>IF(ISBLANK('C1'!B343),"",'C1'!B343)</f>
        <v/>
      </c>
      <c r="C343" s="263" t="str">
        <f>IF(ISBLANK('C1'!R343),"",'C1'!R343)</f>
        <v/>
      </c>
      <c r="D343" s="201"/>
      <c r="E343" s="202"/>
      <c r="F343" s="202"/>
      <c r="G343" s="202"/>
      <c r="H343" s="202"/>
      <c r="I343" s="202"/>
      <c r="J343" s="204"/>
      <c r="K343" s="478"/>
      <c r="L343" s="205"/>
      <c r="M343" s="203"/>
      <c r="N343" s="203"/>
      <c r="O343" s="203"/>
      <c r="P343" s="203"/>
      <c r="Q343" s="204"/>
      <c r="R343" s="202"/>
      <c r="S343" s="202"/>
      <c r="T343" s="202"/>
      <c r="U343" s="202"/>
      <c r="V343" s="205"/>
      <c r="X343" s="156">
        <f t="shared" si="41"/>
        <v>0</v>
      </c>
      <c r="Y343" s="152">
        <f t="shared" si="42"/>
        <v>0</v>
      </c>
      <c r="Z343" s="152">
        <f t="shared" si="43"/>
        <v>0</v>
      </c>
      <c r="AA343" s="900">
        <f t="shared" si="44"/>
        <v>0</v>
      </c>
      <c r="AC343" s="156">
        <f t="shared" si="45"/>
        <v>0</v>
      </c>
      <c r="AD343" s="152">
        <f t="shared" si="46"/>
        <v>0</v>
      </c>
      <c r="AE343" s="152">
        <f t="shared" si="47"/>
        <v>0</v>
      </c>
      <c r="AF343" s="157">
        <f t="shared" si="48"/>
        <v>0</v>
      </c>
    </row>
    <row r="344" spans="1:32" x14ac:dyDescent="0.25">
      <c r="A344" s="1020" t="str">
        <f>IF(ISBLANK('C1'!A344),"",'C1'!A344)</f>
        <v/>
      </c>
      <c r="B344" s="975" t="str">
        <f>IF(ISBLANK('C1'!B344),"",'C1'!B344)</f>
        <v/>
      </c>
      <c r="C344" s="263" t="str">
        <f>IF(ISBLANK('C1'!R344),"",'C1'!R344)</f>
        <v/>
      </c>
      <c r="D344" s="201"/>
      <c r="E344" s="202"/>
      <c r="F344" s="202"/>
      <c r="G344" s="202"/>
      <c r="H344" s="202"/>
      <c r="I344" s="202"/>
      <c r="J344" s="204"/>
      <c r="K344" s="478"/>
      <c r="L344" s="205"/>
      <c r="M344" s="203"/>
      <c r="N344" s="203"/>
      <c r="O344" s="203"/>
      <c r="P344" s="203"/>
      <c r="Q344" s="204"/>
      <c r="R344" s="202"/>
      <c r="S344" s="202"/>
      <c r="T344" s="202"/>
      <c r="U344" s="202"/>
      <c r="V344" s="205"/>
      <c r="X344" s="156">
        <f t="shared" si="41"/>
        <v>0</v>
      </c>
      <c r="Y344" s="152">
        <f t="shared" si="42"/>
        <v>0</v>
      </c>
      <c r="Z344" s="152">
        <f t="shared" si="43"/>
        <v>0</v>
      </c>
      <c r="AA344" s="900">
        <f t="shared" si="44"/>
        <v>0</v>
      </c>
      <c r="AC344" s="156">
        <f t="shared" si="45"/>
        <v>0</v>
      </c>
      <c r="AD344" s="152">
        <f t="shared" si="46"/>
        <v>0</v>
      </c>
      <c r="AE344" s="152">
        <f t="shared" si="47"/>
        <v>0</v>
      </c>
      <c r="AF344" s="157">
        <f t="shared" si="48"/>
        <v>0</v>
      </c>
    </row>
    <row r="345" spans="1:32" x14ac:dyDescent="0.25">
      <c r="A345" s="1020" t="str">
        <f>IF(ISBLANK('C1'!A345),"",'C1'!A345)</f>
        <v/>
      </c>
      <c r="B345" s="975" t="str">
        <f>IF(ISBLANK('C1'!B345),"",'C1'!B345)</f>
        <v/>
      </c>
      <c r="C345" s="263" t="str">
        <f>IF(ISBLANK('C1'!R345),"",'C1'!R345)</f>
        <v/>
      </c>
      <c r="D345" s="201"/>
      <c r="E345" s="202"/>
      <c r="F345" s="202"/>
      <c r="G345" s="202"/>
      <c r="H345" s="202"/>
      <c r="I345" s="202"/>
      <c r="J345" s="204"/>
      <c r="K345" s="478"/>
      <c r="L345" s="205"/>
      <c r="M345" s="203"/>
      <c r="N345" s="203"/>
      <c r="O345" s="203"/>
      <c r="P345" s="203"/>
      <c r="Q345" s="204"/>
      <c r="R345" s="202"/>
      <c r="S345" s="202"/>
      <c r="T345" s="202"/>
      <c r="U345" s="202"/>
      <c r="V345" s="205"/>
      <c r="X345" s="156">
        <f t="shared" si="41"/>
        <v>0</v>
      </c>
      <c r="Y345" s="152">
        <f t="shared" si="42"/>
        <v>0</v>
      </c>
      <c r="Z345" s="152">
        <f t="shared" si="43"/>
        <v>0</v>
      </c>
      <c r="AA345" s="900">
        <f t="shared" si="44"/>
        <v>0</v>
      </c>
      <c r="AC345" s="156">
        <f t="shared" si="45"/>
        <v>0</v>
      </c>
      <c r="AD345" s="152">
        <f t="shared" si="46"/>
        <v>0</v>
      </c>
      <c r="AE345" s="152">
        <f t="shared" si="47"/>
        <v>0</v>
      </c>
      <c r="AF345" s="157">
        <f t="shared" si="48"/>
        <v>0</v>
      </c>
    </row>
    <row r="346" spans="1:32" x14ac:dyDescent="0.25">
      <c r="A346" s="1020" t="str">
        <f>IF(ISBLANK('C1'!A346),"",'C1'!A346)</f>
        <v/>
      </c>
      <c r="B346" s="975" t="str">
        <f>IF(ISBLANK('C1'!B346),"",'C1'!B346)</f>
        <v/>
      </c>
      <c r="C346" s="263" t="str">
        <f>IF(ISBLANK('C1'!R346),"",'C1'!R346)</f>
        <v/>
      </c>
      <c r="D346" s="201"/>
      <c r="E346" s="202"/>
      <c r="F346" s="202"/>
      <c r="G346" s="202"/>
      <c r="H346" s="202"/>
      <c r="I346" s="202"/>
      <c r="J346" s="204"/>
      <c r="K346" s="478"/>
      <c r="L346" s="205"/>
      <c r="M346" s="203"/>
      <c r="N346" s="203"/>
      <c r="O346" s="203"/>
      <c r="P346" s="203"/>
      <c r="Q346" s="204"/>
      <c r="R346" s="202"/>
      <c r="S346" s="202"/>
      <c r="T346" s="202"/>
      <c r="U346" s="202"/>
      <c r="V346" s="205"/>
      <c r="X346" s="156">
        <f t="shared" si="41"/>
        <v>0</v>
      </c>
      <c r="Y346" s="152">
        <f t="shared" si="42"/>
        <v>0</v>
      </c>
      <c r="Z346" s="152">
        <f t="shared" si="43"/>
        <v>0</v>
      </c>
      <c r="AA346" s="900">
        <f t="shared" si="44"/>
        <v>0</v>
      </c>
      <c r="AC346" s="156">
        <f t="shared" si="45"/>
        <v>0</v>
      </c>
      <c r="AD346" s="152">
        <f t="shared" si="46"/>
        <v>0</v>
      </c>
      <c r="AE346" s="152">
        <f t="shared" si="47"/>
        <v>0</v>
      </c>
      <c r="AF346" s="157">
        <f t="shared" si="48"/>
        <v>0</v>
      </c>
    </row>
    <row r="347" spans="1:32" x14ac:dyDescent="0.25">
      <c r="A347" s="1020" t="str">
        <f>IF(ISBLANK('C1'!A347),"",'C1'!A347)</f>
        <v/>
      </c>
      <c r="B347" s="975" t="str">
        <f>IF(ISBLANK('C1'!B347),"",'C1'!B347)</f>
        <v/>
      </c>
      <c r="C347" s="263" t="str">
        <f>IF(ISBLANK('C1'!R347),"",'C1'!R347)</f>
        <v/>
      </c>
      <c r="D347" s="201"/>
      <c r="E347" s="202"/>
      <c r="F347" s="202"/>
      <c r="G347" s="202"/>
      <c r="H347" s="202"/>
      <c r="I347" s="202"/>
      <c r="J347" s="204"/>
      <c r="K347" s="478"/>
      <c r="L347" s="205"/>
      <c r="M347" s="203"/>
      <c r="N347" s="203"/>
      <c r="O347" s="203"/>
      <c r="P347" s="203"/>
      <c r="Q347" s="204"/>
      <c r="R347" s="202"/>
      <c r="S347" s="202"/>
      <c r="T347" s="202"/>
      <c r="U347" s="202"/>
      <c r="V347" s="205"/>
      <c r="X347" s="156">
        <f t="shared" si="41"/>
        <v>0</v>
      </c>
      <c r="Y347" s="152">
        <f t="shared" si="42"/>
        <v>0</v>
      </c>
      <c r="Z347" s="152">
        <f t="shared" si="43"/>
        <v>0</v>
      </c>
      <c r="AA347" s="900">
        <f t="shared" si="44"/>
        <v>0</v>
      </c>
      <c r="AC347" s="156">
        <f t="shared" si="45"/>
        <v>0</v>
      </c>
      <c r="AD347" s="152">
        <f t="shared" si="46"/>
        <v>0</v>
      </c>
      <c r="AE347" s="152">
        <f t="shared" si="47"/>
        <v>0</v>
      </c>
      <c r="AF347" s="157">
        <f t="shared" si="48"/>
        <v>0</v>
      </c>
    </row>
    <row r="348" spans="1:32" x14ac:dyDescent="0.25">
      <c r="A348" s="1020" t="str">
        <f>IF(ISBLANK('C1'!A348),"",'C1'!A348)</f>
        <v/>
      </c>
      <c r="B348" s="975" t="str">
        <f>IF(ISBLANK('C1'!B348),"",'C1'!B348)</f>
        <v/>
      </c>
      <c r="C348" s="263" t="str">
        <f>IF(ISBLANK('C1'!R348),"",'C1'!R348)</f>
        <v/>
      </c>
      <c r="D348" s="201"/>
      <c r="E348" s="202"/>
      <c r="F348" s="202"/>
      <c r="G348" s="202"/>
      <c r="H348" s="202"/>
      <c r="I348" s="202"/>
      <c r="J348" s="204"/>
      <c r="K348" s="478"/>
      <c r="L348" s="205"/>
      <c r="M348" s="203"/>
      <c r="N348" s="203"/>
      <c r="O348" s="203"/>
      <c r="P348" s="203"/>
      <c r="Q348" s="204"/>
      <c r="R348" s="202"/>
      <c r="S348" s="202"/>
      <c r="T348" s="202"/>
      <c r="U348" s="202"/>
      <c r="V348" s="205"/>
      <c r="X348" s="156">
        <f t="shared" si="41"/>
        <v>0</v>
      </c>
      <c r="Y348" s="152">
        <f t="shared" si="42"/>
        <v>0</v>
      </c>
      <c r="Z348" s="152">
        <f t="shared" si="43"/>
        <v>0</v>
      </c>
      <c r="AA348" s="900">
        <f t="shared" si="44"/>
        <v>0</v>
      </c>
      <c r="AC348" s="156">
        <f t="shared" si="45"/>
        <v>0</v>
      </c>
      <c r="AD348" s="152">
        <f t="shared" si="46"/>
        <v>0</v>
      </c>
      <c r="AE348" s="152">
        <f t="shared" si="47"/>
        <v>0</v>
      </c>
      <c r="AF348" s="157">
        <f t="shared" si="48"/>
        <v>0</v>
      </c>
    </row>
    <row r="349" spans="1:32" x14ac:dyDescent="0.25">
      <c r="A349" s="1020" t="str">
        <f>IF(ISBLANK('C1'!A349),"",'C1'!A349)</f>
        <v/>
      </c>
      <c r="B349" s="975" t="str">
        <f>IF(ISBLANK('C1'!B349),"",'C1'!B349)</f>
        <v/>
      </c>
      <c r="C349" s="263" t="str">
        <f>IF(ISBLANK('C1'!R349),"",'C1'!R349)</f>
        <v/>
      </c>
      <c r="D349" s="201"/>
      <c r="E349" s="202"/>
      <c r="F349" s="202"/>
      <c r="G349" s="202"/>
      <c r="H349" s="202"/>
      <c r="I349" s="202"/>
      <c r="J349" s="204"/>
      <c r="K349" s="478"/>
      <c r="L349" s="205"/>
      <c r="M349" s="203"/>
      <c r="N349" s="203"/>
      <c r="O349" s="203"/>
      <c r="P349" s="203"/>
      <c r="Q349" s="204"/>
      <c r="R349" s="202"/>
      <c r="S349" s="202"/>
      <c r="T349" s="202"/>
      <c r="U349" s="202"/>
      <c r="V349" s="205"/>
      <c r="X349" s="156">
        <f t="shared" si="41"/>
        <v>0</v>
      </c>
      <c r="Y349" s="152">
        <f t="shared" si="42"/>
        <v>0</v>
      </c>
      <c r="Z349" s="152">
        <f t="shared" si="43"/>
        <v>0</v>
      </c>
      <c r="AA349" s="900">
        <f t="shared" si="44"/>
        <v>0</v>
      </c>
      <c r="AC349" s="156">
        <f t="shared" si="45"/>
        <v>0</v>
      </c>
      <c r="AD349" s="152">
        <f t="shared" si="46"/>
        <v>0</v>
      </c>
      <c r="AE349" s="152">
        <f t="shared" si="47"/>
        <v>0</v>
      </c>
      <c r="AF349" s="157">
        <f t="shared" si="48"/>
        <v>0</v>
      </c>
    </row>
    <row r="350" spans="1:32" ht="15.75" thickBot="1" x14ac:dyDescent="0.3">
      <c r="A350" s="1021" t="str">
        <f>IF(ISBLANK('C1'!A350),"",'C1'!A350)</f>
        <v/>
      </c>
      <c r="B350" s="976" t="str">
        <f>IF(ISBLANK('C1'!B350),"",'C1'!B350)</f>
        <v/>
      </c>
      <c r="C350" s="264" t="str">
        <f>IF(ISBLANK('C1'!R350),"",'C1'!R350)</f>
        <v/>
      </c>
      <c r="D350" s="207"/>
      <c r="E350" s="208"/>
      <c r="F350" s="208"/>
      <c r="G350" s="208"/>
      <c r="H350" s="208"/>
      <c r="I350" s="208"/>
      <c r="J350" s="210"/>
      <c r="K350" s="479"/>
      <c r="L350" s="211"/>
      <c r="M350" s="209"/>
      <c r="N350" s="209"/>
      <c r="O350" s="209"/>
      <c r="P350" s="209"/>
      <c r="Q350" s="210"/>
      <c r="R350" s="208"/>
      <c r="S350" s="208"/>
      <c r="T350" s="208"/>
      <c r="U350" s="208"/>
      <c r="V350" s="211"/>
      <c r="X350" s="156">
        <f t="shared" si="41"/>
        <v>0</v>
      </c>
      <c r="Y350" s="152">
        <f t="shared" si="42"/>
        <v>0</v>
      </c>
      <c r="Z350" s="152">
        <f t="shared" si="43"/>
        <v>0</v>
      </c>
      <c r="AA350" s="900">
        <f t="shared" si="44"/>
        <v>0</v>
      </c>
      <c r="AC350" s="156">
        <f t="shared" si="45"/>
        <v>0</v>
      </c>
      <c r="AD350" s="152">
        <f t="shared" si="46"/>
        <v>0</v>
      </c>
      <c r="AE350" s="152">
        <f t="shared" si="47"/>
        <v>0</v>
      </c>
      <c r="AF350" s="157">
        <f t="shared" si="48"/>
        <v>0</v>
      </c>
    </row>
  </sheetData>
  <mergeCells count="10">
    <mergeCell ref="D13:I13"/>
    <mergeCell ref="J13:L13"/>
    <mergeCell ref="M13:P13"/>
    <mergeCell ref="D12:V12"/>
    <mergeCell ref="Q13:V13"/>
    <mergeCell ref="A9:C9"/>
    <mergeCell ref="A10:C10"/>
    <mergeCell ref="A12:A15"/>
    <mergeCell ref="B12:B15"/>
    <mergeCell ref="C12:C15"/>
  </mergeCells>
  <conditionalFormatting sqref="D17:I350">
    <cfRule type="expression" dxfId="13" priority="8">
      <formula>IF($AC17=0,FALSE,TRUE)</formula>
    </cfRule>
  </conditionalFormatting>
  <conditionalFormatting sqref="J17:L350">
    <cfRule type="expression" dxfId="12" priority="7">
      <formula>IF($AD17=0,FALSE,TRUE)</formula>
    </cfRule>
  </conditionalFormatting>
  <conditionalFormatting sqref="M17:P350">
    <cfRule type="expression" dxfId="11" priority="6">
      <formula>IF($AE17=0,FALSE,TRUE)</formula>
    </cfRule>
  </conditionalFormatting>
  <conditionalFormatting sqref="Q17:V350">
    <cfRule type="expression" dxfId="10" priority="5">
      <formula>IF($AF17=0,FALSE,TRUE)</formula>
    </cfRule>
  </conditionalFormatting>
  <dataValidations count="1">
    <dataValidation type="whole" operator="greaterThanOrEqual" allowBlank="1" showInputMessage="1" showErrorMessage="1" error="Please enter a whole number greater than or equal to 0." sqref="D17:V350" xr:uid="{00000000-0002-0000-1200-000000000000}">
      <formula1>0</formula1>
    </dataValidation>
  </dataValidations>
  <pageMargins left="0.7" right="0.7" top="0.75" bottom="0.75" header="0.3" footer="0.3"/>
  <pageSetup paperSize="5" scale="6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90"/>
  <sheetViews>
    <sheetView zoomScaleNormal="100" workbookViewId="0">
      <selection activeCell="J24" sqref="J24"/>
    </sheetView>
  </sheetViews>
  <sheetFormatPr defaultColWidth="9.140625" defaultRowHeight="15" x14ac:dyDescent="0.25"/>
  <cols>
    <col min="1" max="1" width="72.7109375" style="7" bestFit="1" customWidth="1"/>
    <col min="2" max="10" width="15.7109375" style="7" customWidth="1"/>
    <col min="11" max="16384" width="9.140625" style="7"/>
  </cols>
  <sheetData>
    <row r="1" spans="1:10" s="1" customFormat="1" ht="15" customHeight="1" x14ac:dyDescent="0.25"/>
    <row r="2" spans="1:10" s="1" customFormat="1" ht="15" customHeight="1" x14ac:dyDescent="0.25"/>
    <row r="3" spans="1:10" s="1" customFormat="1" ht="15" customHeight="1" x14ac:dyDescent="0.25"/>
    <row r="4" spans="1:10" s="1" customFormat="1" ht="15" customHeight="1" x14ac:dyDescent="0.25"/>
    <row r="5" spans="1:10" s="1" customFormat="1" ht="15" customHeight="1" x14ac:dyDescent="0.25"/>
    <row r="6" spans="1:10" s="1" customFormat="1" ht="15" customHeight="1" x14ac:dyDescent="0.25"/>
    <row r="7" spans="1:10" s="1" customFormat="1" hidden="1" x14ac:dyDescent="0.25"/>
    <row r="8" spans="1:10" s="1" customFormat="1" hidden="1" x14ac:dyDescent="0.25"/>
    <row r="9" spans="1:10" ht="3.75" customHeight="1" x14ac:dyDescent="0.3">
      <c r="A9" s="2"/>
      <c r="B9" s="2"/>
      <c r="C9" s="2"/>
      <c r="D9" s="2"/>
      <c r="E9" s="818"/>
      <c r="F9" s="675"/>
      <c r="G9" s="675"/>
      <c r="H9" s="2"/>
      <c r="I9" s="2"/>
      <c r="J9" s="2"/>
    </row>
    <row r="10" spans="1:10" ht="21" x14ac:dyDescent="0.35">
      <c r="A10" s="838" t="s">
        <v>899</v>
      </c>
      <c r="B10" s="675"/>
      <c r="C10" s="675"/>
      <c r="D10" s="675"/>
      <c r="E10" s="675"/>
      <c r="F10" s="675"/>
      <c r="G10" s="675"/>
      <c r="H10" s="2"/>
      <c r="I10" s="2"/>
      <c r="J10" s="2"/>
    </row>
    <row r="11" spans="1:10" ht="18.75" x14ac:dyDescent="0.3">
      <c r="A11" s="818" t="s">
        <v>870</v>
      </c>
      <c r="B11" s="818"/>
      <c r="C11" s="818"/>
      <c r="D11" s="818"/>
      <c r="E11" s="818"/>
      <c r="F11" s="818"/>
      <c r="G11" s="818"/>
      <c r="H11" s="2"/>
      <c r="I11" s="2"/>
      <c r="J11" s="2"/>
    </row>
    <row r="12" spans="1:10" ht="1.5" customHeight="1" x14ac:dyDescent="0.25">
      <c r="A12" s="395"/>
      <c r="B12" s="395"/>
      <c r="C12" s="395"/>
      <c r="D12" s="395"/>
      <c r="E12" s="395"/>
      <c r="F12" s="395"/>
      <c r="G12" s="395"/>
      <c r="H12" s="2"/>
      <c r="I12" s="2"/>
      <c r="J12" s="2"/>
    </row>
    <row r="13" spans="1:10" ht="18.75" hidden="1" x14ac:dyDescent="0.3">
      <c r="A13" s="1036"/>
      <c r="B13" s="1036"/>
      <c r="C13" s="1036"/>
      <c r="D13" s="1036"/>
      <c r="E13" s="675"/>
      <c r="F13" s="675"/>
      <c r="G13" s="675"/>
      <c r="H13" s="2"/>
      <c r="I13" s="2"/>
      <c r="J13" s="2"/>
    </row>
    <row r="14" spans="1:10" x14ac:dyDescent="0.25">
      <c r="A14" s="395"/>
      <c r="B14" s="395"/>
      <c r="C14" s="395"/>
      <c r="D14" s="395"/>
      <c r="E14" s="395"/>
      <c r="F14" s="395"/>
      <c r="G14" s="395"/>
      <c r="H14" s="2"/>
      <c r="I14" s="2"/>
      <c r="J14" s="2"/>
    </row>
    <row r="15" spans="1:10" ht="36" customHeight="1" thickBot="1" x14ac:dyDescent="0.3">
      <c r="A15" s="1046" t="s">
        <v>866</v>
      </c>
      <c r="B15" s="1046"/>
      <c r="C15" s="1013"/>
      <c r="D15" s="1013"/>
      <c r="E15" s="1013"/>
      <c r="F15" s="1013"/>
      <c r="G15" s="1013"/>
      <c r="H15" s="1013"/>
      <c r="I15" s="1013"/>
      <c r="J15" s="1013"/>
    </row>
    <row r="16" spans="1:10" ht="45.75" thickBot="1" x14ac:dyDescent="0.3">
      <c r="A16" s="924"/>
      <c r="B16" s="522" t="s">
        <v>505</v>
      </c>
      <c r="C16" s="523" t="s">
        <v>506</v>
      </c>
      <c r="D16" s="524" t="s">
        <v>507</v>
      </c>
      <c r="E16" s="525" t="s">
        <v>508</v>
      </c>
      <c r="F16" s="525" t="s">
        <v>509</v>
      </c>
      <c r="G16" s="526" t="s">
        <v>510</v>
      </c>
      <c r="H16" s="527" t="s">
        <v>511</v>
      </c>
      <c r="I16" s="527" t="s">
        <v>512</v>
      </c>
      <c r="J16" s="528" t="s">
        <v>513</v>
      </c>
    </row>
    <row r="17" spans="1:10" ht="20.100000000000001" customHeight="1" x14ac:dyDescent="0.25">
      <c r="A17" s="923" t="s">
        <v>683</v>
      </c>
      <c r="B17" s="831"/>
      <c r="C17" s="831"/>
      <c r="D17" s="745"/>
      <c r="E17" s="532"/>
      <c r="F17" s="532"/>
      <c r="G17" s="532"/>
      <c r="H17" s="832"/>
      <c r="I17" s="832"/>
      <c r="J17" s="833"/>
    </row>
    <row r="18" spans="1:10" x14ac:dyDescent="0.25">
      <c r="A18" s="800"/>
      <c r="B18" s="801"/>
      <c r="C18" s="744"/>
      <c r="D18" s="558">
        <f t="shared" ref="D18:D27" si="0">SUM(B18:C18)</f>
        <v>0</v>
      </c>
      <c r="E18" s="799" t="str">
        <f>IFERROR(IF(ISBLANK(B18),"",B18/Home!$B$24),"")</f>
        <v/>
      </c>
      <c r="F18" s="748" t="str">
        <f>IFERROR(IF(ISBLANK(C18),"",C18/Home!$C$24),"")</f>
        <v/>
      </c>
      <c r="G18" s="442" t="str">
        <f>IFERROR(IF(ISBLANK(D18),"",D18/Home!$D$24),"")</f>
        <v/>
      </c>
      <c r="H18" s="795"/>
      <c r="I18" s="750"/>
      <c r="J18" s="560">
        <f>SUM(H18:I18)</f>
        <v>0</v>
      </c>
    </row>
    <row r="19" spans="1:10" x14ac:dyDescent="0.25">
      <c r="A19" s="802"/>
      <c r="B19" s="803"/>
      <c r="C19" s="644"/>
      <c r="D19" s="545">
        <f t="shared" si="0"/>
        <v>0</v>
      </c>
      <c r="E19" s="798" t="str">
        <f>IFERROR(IF(ISBLANK(B19),"",B19/Home!$B$24),"")</f>
        <v/>
      </c>
      <c r="F19" s="648" t="str">
        <f>IFERROR(IF(ISBLANK(C19),"",C19/Home!$C$24),"")</f>
        <v/>
      </c>
      <c r="G19" s="444" t="str">
        <f>IFERROR(IF(ISBLANK(D19),"",D19/Home!$D$24),"")</f>
        <v/>
      </c>
      <c r="H19" s="699"/>
      <c r="I19" s="649"/>
      <c r="J19" s="550">
        <f t="shared" ref="J19:J27" si="1">SUM(H19:I19)</f>
        <v>0</v>
      </c>
    </row>
    <row r="20" spans="1:10" x14ac:dyDescent="0.25">
      <c r="A20" s="802"/>
      <c r="B20" s="803"/>
      <c r="C20" s="644"/>
      <c r="D20" s="545">
        <f t="shared" si="0"/>
        <v>0</v>
      </c>
      <c r="E20" s="798" t="str">
        <f>IFERROR(IF(ISBLANK(B20),"",B20/Home!$B$24),"")</f>
        <v/>
      </c>
      <c r="F20" s="648" t="str">
        <f>IFERROR(IF(ISBLANK(C20),"",C20/Home!$C$24),"")</f>
        <v/>
      </c>
      <c r="G20" s="444" t="str">
        <f>IFERROR(IF(ISBLANK(D20),"",D20/Home!$D$24),"")</f>
        <v/>
      </c>
      <c r="H20" s="699"/>
      <c r="I20" s="649"/>
      <c r="J20" s="550">
        <f t="shared" si="1"/>
        <v>0</v>
      </c>
    </row>
    <row r="21" spans="1:10" x14ac:dyDescent="0.25">
      <c r="A21" s="802"/>
      <c r="B21" s="803"/>
      <c r="C21" s="644"/>
      <c r="D21" s="545">
        <f t="shared" si="0"/>
        <v>0</v>
      </c>
      <c r="E21" s="798" t="str">
        <f>IFERROR(IF(ISBLANK(B21),"",B21/Home!$B$24),"")</f>
        <v/>
      </c>
      <c r="F21" s="648" t="str">
        <f>IFERROR(IF(ISBLANK(C21),"",C21/Home!$C$24),"")</f>
        <v/>
      </c>
      <c r="G21" s="444" t="str">
        <f>IFERROR(IF(ISBLANK(D21),"",D21/Home!$D$24),"")</f>
        <v/>
      </c>
      <c r="H21" s="699"/>
      <c r="I21" s="649"/>
      <c r="J21" s="550">
        <f t="shared" si="1"/>
        <v>0</v>
      </c>
    </row>
    <row r="22" spans="1:10" x14ac:dyDescent="0.25">
      <c r="A22" s="802"/>
      <c r="B22" s="803"/>
      <c r="C22" s="644"/>
      <c r="D22" s="545">
        <f t="shared" si="0"/>
        <v>0</v>
      </c>
      <c r="E22" s="798" t="str">
        <f>IFERROR(IF(ISBLANK(B22),"",B22/Home!$B$24),"")</f>
        <v/>
      </c>
      <c r="F22" s="648" t="str">
        <f>IFERROR(IF(ISBLANK(C22),"",C22/Home!$C$24),"")</f>
        <v/>
      </c>
      <c r="G22" s="444" t="str">
        <f>IFERROR(IF(ISBLANK(D22),"",D22/Home!$D$24),"")</f>
        <v/>
      </c>
      <c r="H22" s="699"/>
      <c r="I22" s="649"/>
      <c r="J22" s="550">
        <f t="shared" si="1"/>
        <v>0</v>
      </c>
    </row>
    <row r="23" spans="1:10" x14ac:dyDescent="0.25">
      <c r="A23" s="802"/>
      <c r="B23" s="803"/>
      <c r="C23" s="644"/>
      <c r="D23" s="545">
        <f t="shared" si="0"/>
        <v>0</v>
      </c>
      <c r="E23" s="798" t="str">
        <f>IFERROR(IF(ISBLANK(B23),"",B23/Home!$B$24),"")</f>
        <v/>
      </c>
      <c r="F23" s="648" t="str">
        <f>IFERROR(IF(ISBLANK(C23),"",C23/Home!$C$24),"")</f>
        <v/>
      </c>
      <c r="G23" s="444" t="str">
        <f>IFERROR(IF(ISBLANK(D23),"",D23/Home!$D$24),"")</f>
        <v/>
      </c>
      <c r="H23" s="699"/>
      <c r="I23" s="649"/>
      <c r="J23" s="550">
        <f t="shared" si="1"/>
        <v>0</v>
      </c>
    </row>
    <row r="24" spans="1:10" x14ac:dyDescent="0.25">
      <c r="A24" s="802"/>
      <c r="B24" s="803"/>
      <c r="C24" s="644"/>
      <c r="D24" s="545">
        <f t="shared" si="0"/>
        <v>0</v>
      </c>
      <c r="E24" s="798" t="str">
        <f>IFERROR(IF(ISBLANK(B24),"",B24/Home!$B$24),"")</f>
        <v/>
      </c>
      <c r="F24" s="648" t="str">
        <f>IFERROR(IF(ISBLANK(C24),"",C24/Home!$C$24),"")</f>
        <v/>
      </c>
      <c r="G24" s="444" t="str">
        <f>IFERROR(IF(ISBLANK(D24),"",D24/Home!$D$24),"")</f>
        <v/>
      </c>
      <c r="H24" s="699"/>
      <c r="I24" s="649"/>
      <c r="J24" s="550">
        <f t="shared" si="1"/>
        <v>0</v>
      </c>
    </row>
    <row r="25" spans="1:10" x14ac:dyDescent="0.25">
      <c r="A25" s="802"/>
      <c r="B25" s="803"/>
      <c r="C25" s="644"/>
      <c r="D25" s="545">
        <f t="shared" si="0"/>
        <v>0</v>
      </c>
      <c r="E25" s="798" t="str">
        <f>IFERROR(IF(ISBLANK(B25),"",B25/Home!$B$24),"")</f>
        <v/>
      </c>
      <c r="F25" s="648" t="str">
        <f>IFERROR(IF(ISBLANK(C25),"",C25/Home!$C$24),"")</f>
        <v/>
      </c>
      <c r="G25" s="444" t="str">
        <f>IFERROR(IF(ISBLANK(D25),"",D25/Home!$D$24),"")</f>
        <v/>
      </c>
      <c r="H25" s="699"/>
      <c r="I25" s="649"/>
      <c r="J25" s="550">
        <f t="shared" si="1"/>
        <v>0</v>
      </c>
    </row>
    <row r="26" spans="1:10" x14ac:dyDescent="0.25">
      <c r="A26" s="802"/>
      <c r="B26" s="803"/>
      <c r="C26" s="644"/>
      <c r="D26" s="545">
        <f t="shared" si="0"/>
        <v>0</v>
      </c>
      <c r="E26" s="798" t="str">
        <f>IFERROR(IF(ISBLANK(B26),"",B26/Home!$B$24),"")</f>
        <v/>
      </c>
      <c r="F26" s="648" t="str">
        <f>IFERROR(IF(ISBLANK(C26),"",C26/Home!$C$24),"")</f>
        <v/>
      </c>
      <c r="G26" s="444" t="str">
        <f>IFERROR(IF(ISBLANK(D26),"",D26/Home!$D$24),"")</f>
        <v/>
      </c>
      <c r="H26" s="699"/>
      <c r="I26" s="649"/>
      <c r="J26" s="550">
        <f t="shared" si="1"/>
        <v>0</v>
      </c>
    </row>
    <row r="27" spans="1:10" ht="15.75" thickBot="1" x14ac:dyDescent="0.3">
      <c r="A27" s="804"/>
      <c r="B27" s="805"/>
      <c r="C27" s="653"/>
      <c r="D27" s="553">
        <f t="shared" si="0"/>
        <v>0</v>
      </c>
      <c r="E27" s="797" t="str">
        <f>IFERROR(IF(ISBLANK(B27),"",B27/Home!$B$24),"")</f>
        <v/>
      </c>
      <c r="F27" s="654" t="str">
        <f>IFERROR(IF(ISBLANK(C27),"",C27/Home!$C$24),"")</f>
        <v/>
      </c>
      <c r="G27" s="445" t="str">
        <f>IFERROR(IF(ISBLANK(D27),"",D27/Home!$D$24),"")</f>
        <v/>
      </c>
      <c r="H27" s="700"/>
      <c r="I27" s="652"/>
      <c r="J27" s="555">
        <f t="shared" si="1"/>
        <v>0</v>
      </c>
    </row>
    <row r="28" spans="1:10" ht="34.5" customHeight="1" thickBot="1" x14ac:dyDescent="0.3">
      <c r="A28" s="925" t="s">
        <v>898</v>
      </c>
      <c r="B28" s="683"/>
      <c r="C28" s="683"/>
      <c r="D28" s="688"/>
      <c r="E28" s="689"/>
      <c r="F28" s="689"/>
      <c r="G28" s="689"/>
      <c r="H28" s="690"/>
      <c r="I28" s="690"/>
      <c r="J28" s="691"/>
    </row>
    <row r="29" spans="1:10" ht="45.75" thickBot="1" x14ac:dyDescent="0.3">
      <c r="A29" s="6"/>
      <c r="B29" s="522" t="s">
        <v>505</v>
      </c>
      <c r="C29" s="523" t="s">
        <v>506</v>
      </c>
      <c r="D29" s="524" t="s">
        <v>507</v>
      </c>
      <c r="E29" s="525" t="s">
        <v>508</v>
      </c>
      <c r="F29" s="525" t="s">
        <v>509</v>
      </c>
      <c r="G29" s="526" t="s">
        <v>510</v>
      </c>
      <c r="H29" s="527" t="s">
        <v>511</v>
      </c>
      <c r="I29" s="527" t="s">
        <v>512</v>
      </c>
      <c r="J29" s="528" t="s">
        <v>513</v>
      </c>
    </row>
    <row r="30" spans="1:10" ht="19.5" thickBot="1" x14ac:dyDescent="0.35">
      <c r="A30" s="634" t="s">
        <v>523</v>
      </c>
      <c r="B30" s="635"/>
      <c r="C30" s="635"/>
      <c r="D30" s="636"/>
      <c r="E30" s="637"/>
      <c r="F30" s="637"/>
      <c r="G30" s="637"/>
      <c r="H30" s="638"/>
      <c r="I30" s="638"/>
      <c r="J30" s="639"/>
    </row>
    <row r="31" spans="1:10" ht="15" customHeight="1" x14ac:dyDescent="0.25">
      <c r="A31" s="760" t="s">
        <v>627</v>
      </c>
      <c r="B31" s="756"/>
      <c r="C31" s="744"/>
      <c r="D31" s="745">
        <f t="shared" ref="D31:D90" si="2">SUM(B31:C31)</f>
        <v>0</v>
      </c>
      <c r="E31" s="746" t="str">
        <f>IFERROR(IF(ISBLANK(B31),"",B31/Home!$B$24),"")</f>
        <v/>
      </c>
      <c r="F31" s="533" t="str">
        <f>IFERROR(IF(ISBLANK(C31),"",C31/Home!$C$24),"")</f>
        <v/>
      </c>
      <c r="G31" s="533" t="str">
        <f>IFERROR(IF(ISBLANK(D31),"",D31/Home!$D$24),"")</f>
        <v/>
      </c>
      <c r="H31" s="747"/>
      <c r="I31" s="559"/>
      <c r="J31" s="560">
        <f t="shared" ref="J31:J90" si="3">SUM(H31:I31)</f>
        <v>0</v>
      </c>
    </row>
    <row r="32" spans="1:10" ht="15" customHeight="1" x14ac:dyDescent="0.25">
      <c r="A32" s="761" t="s">
        <v>628</v>
      </c>
      <c r="B32" s="757"/>
      <c r="C32" s="644"/>
      <c r="D32" s="745">
        <f t="shared" si="2"/>
        <v>0</v>
      </c>
      <c r="E32" s="746" t="str">
        <f>IFERROR(IF(ISBLANK(B32),"",B32/Home!$B$24),"")</f>
        <v/>
      </c>
      <c r="F32" s="533" t="str">
        <f>IFERROR(IF(ISBLANK(C32),"",C32/Home!$C$24),"")</f>
        <v/>
      </c>
      <c r="G32" s="533" t="str">
        <f>IFERROR(IF(ISBLANK(D32),"",D32/Home!$D$24),"")</f>
        <v/>
      </c>
      <c r="H32" s="650"/>
      <c r="I32" s="549"/>
      <c r="J32" s="550">
        <f t="shared" si="3"/>
        <v>0</v>
      </c>
    </row>
    <row r="33" spans="1:10" ht="15" customHeight="1" x14ac:dyDescent="0.25">
      <c r="A33" s="761" t="s">
        <v>629</v>
      </c>
      <c r="B33" s="757"/>
      <c r="C33" s="644"/>
      <c r="D33" s="745">
        <f t="shared" si="2"/>
        <v>0</v>
      </c>
      <c r="E33" s="746" t="str">
        <f>IFERROR(IF(ISBLANK(B33),"",B33/Home!$B$24),"")</f>
        <v/>
      </c>
      <c r="F33" s="533" t="str">
        <f>IFERROR(IF(ISBLANK(C33),"",C33/Home!$C$24),"")</f>
        <v/>
      </c>
      <c r="G33" s="533" t="str">
        <f>IFERROR(IF(ISBLANK(D33),"",D33/Home!$D$24),"")</f>
        <v/>
      </c>
      <c r="H33" s="650"/>
      <c r="I33" s="549"/>
      <c r="J33" s="550">
        <f t="shared" si="3"/>
        <v>0</v>
      </c>
    </row>
    <row r="34" spans="1:10" ht="15" customHeight="1" x14ac:dyDescent="0.25">
      <c r="A34" s="761" t="s">
        <v>630</v>
      </c>
      <c r="B34" s="757"/>
      <c r="C34" s="644"/>
      <c r="D34" s="745">
        <f t="shared" si="2"/>
        <v>0</v>
      </c>
      <c r="E34" s="746" t="str">
        <f>IFERROR(IF(ISBLANK(B34),"",B34/Home!$B$24),"")</f>
        <v/>
      </c>
      <c r="F34" s="533" t="str">
        <f>IFERROR(IF(ISBLANK(C34),"",C34/Home!$C$24),"")</f>
        <v/>
      </c>
      <c r="G34" s="533" t="str">
        <f>IFERROR(IF(ISBLANK(D34),"",D34/Home!$D$24),"")</f>
        <v/>
      </c>
      <c r="H34" s="650"/>
      <c r="I34" s="549"/>
      <c r="J34" s="550">
        <f t="shared" si="3"/>
        <v>0</v>
      </c>
    </row>
    <row r="35" spans="1:10" ht="15" customHeight="1" x14ac:dyDescent="0.25">
      <c r="A35" s="761" t="s">
        <v>631</v>
      </c>
      <c r="B35" s="757"/>
      <c r="C35" s="644"/>
      <c r="D35" s="745">
        <f t="shared" si="2"/>
        <v>0</v>
      </c>
      <c r="E35" s="746" t="str">
        <f>IFERROR(IF(ISBLANK(B35),"",B35/Home!$B$24),"")</f>
        <v/>
      </c>
      <c r="F35" s="533" t="str">
        <f>IFERROR(IF(ISBLANK(C35),"",C35/Home!$C$24),"")</f>
        <v/>
      </c>
      <c r="G35" s="533" t="str">
        <f>IFERROR(IF(ISBLANK(D35),"",D35/Home!$D$24),"")</f>
        <v/>
      </c>
      <c r="H35" s="650"/>
      <c r="I35" s="549"/>
      <c r="J35" s="550">
        <f t="shared" si="3"/>
        <v>0</v>
      </c>
    </row>
    <row r="36" spans="1:10" ht="15" customHeight="1" x14ac:dyDescent="0.25">
      <c r="A36" s="761" t="s">
        <v>632</v>
      </c>
      <c r="B36" s="757"/>
      <c r="C36" s="644"/>
      <c r="D36" s="745">
        <f t="shared" si="2"/>
        <v>0</v>
      </c>
      <c r="E36" s="746" t="str">
        <f>IFERROR(IF(ISBLANK(B36),"",B36/Home!$B$24),"")</f>
        <v/>
      </c>
      <c r="F36" s="533" t="str">
        <f>IFERROR(IF(ISBLANK(C36),"",C36/Home!$C$24),"")</f>
        <v/>
      </c>
      <c r="G36" s="533" t="str">
        <f>IFERROR(IF(ISBLANK(D36),"",D36/Home!$D$24),"")</f>
        <v/>
      </c>
      <c r="H36" s="650"/>
      <c r="I36" s="549"/>
      <c r="J36" s="550">
        <f t="shared" si="3"/>
        <v>0</v>
      </c>
    </row>
    <row r="37" spans="1:10" ht="15" customHeight="1" x14ac:dyDescent="0.25">
      <c r="A37" s="761" t="s">
        <v>633</v>
      </c>
      <c r="B37" s="757"/>
      <c r="C37" s="644"/>
      <c r="D37" s="745">
        <f t="shared" si="2"/>
        <v>0</v>
      </c>
      <c r="E37" s="746" t="str">
        <f>IFERROR(IF(ISBLANK(B37),"",B37/Home!$B$24),"")</f>
        <v/>
      </c>
      <c r="F37" s="533" t="str">
        <f>IFERROR(IF(ISBLANK(C37),"",C37/Home!$C$24),"")</f>
        <v/>
      </c>
      <c r="G37" s="533" t="str">
        <f>IFERROR(IF(ISBLANK(D37),"",D37/Home!$D$24),"")</f>
        <v/>
      </c>
      <c r="H37" s="650"/>
      <c r="I37" s="549"/>
      <c r="J37" s="550">
        <f t="shared" si="3"/>
        <v>0</v>
      </c>
    </row>
    <row r="38" spans="1:10" ht="15" customHeight="1" x14ac:dyDescent="0.25">
      <c r="A38" s="761" t="s">
        <v>634</v>
      </c>
      <c r="B38" s="757"/>
      <c r="C38" s="644"/>
      <c r="D38" s="745">
        <f t="shared" si="2"/>
        <v>0</v>
      </c>
      <c r="E38" s="746" t="str">
        <f>IFERROR(IF(ISBLANK(B38),"",B38/Home!$B$24),"")</f>
        <v/>
      </c>
      <c r="F38" s="533" t="str">
        <f>IFERROR(IF(ISBLANK(C38),"",C38/Home!$C$24),"")</f>
        <v/>
      </c>
      <c r="G38" s="533" t="str">
        <f>IFERROR(IF(ISBLANK(D38),"",D38/Home!$D$24),"")</f>
        <v/>
      </c>
      <c r="H38" s="650"/>
      <c r="I38" s="549"/>
      <c r="J38" s="550">
        <f t="shared" si="3"/>
        <v>0</v>
      </c>
    </row>
    <row r="39" spans="1:10" ht="15" customHeight="1" x14ac:dyDescent="0.25">
      <c r="A39" s="761" t="s">
        <v>635</v>
      </c>
      <c r="B39" s="757"/>
      <c r="C39" s="644"/>
      <c r="D39" s="745">
        <f t="shared" si="2"/>
        <v>0</v>
      </c>
      <c r="E39" s="746" t="str">
        <f>IFERROR(IF(ISBLANK(B39),"",B39/Home!$B$24),"")</f>
        <v/>
      </c>
      <c r="F39" s="533" t="str">
        <f>IFERROR(IF(ISBLANK(C39),"",C39/Home!$C$24),"")</f>
        <v/>
      </c>
      <c r="G39" s="533" t="str">
        <f>IFERROR(IF(ISBLANK(D39),"",D39/Home!$D$24),"")</f>
        <v/>
      </c>
      <c r="H39" s="650"/>
      <c r="I39" s="549"/>
      <c r="J39" s="550">
        <f t="shared" si="3"/>
        <v>0</v>
      </c>
    </row>
    <row r="40" spans="1:10" ht="15" customHeight="1" x14ac:dyDescent="0.25">
      <c r="A40" s="763" t="s">
        <v>636</v>
      </c>
      <c r="B40" s="757"/>
      <c r="C40" s="644"/>
      <c r="D40" s="745">
        <f t="shared" si="2"/>
        <v>0</v>
      </c>
      <c r="E40" s="746" t="str">
        <f>IFERROR(IF(ISBLANK(B40),"",B40/Home!$B$24),"")</f>
        <v/>
      </c>
      <c r="F40" s="533" t="str">
        <f>IFERROR(IF(ISBLANK(C40),"",C40/Home!$C$24),"")</f>
        <v/>
      </c>
      <c r="G40" s="533" t="str">
        <f>IFERROR(IF(ISBLANK(D40),"",D40/Home!$D$24),"")</f>
        <v/>
      </c>
      <c r="H40" s="650"/>
      <c r="I40" s="549"/>
      <c r="J40" s="550">
        <f t="shared" si="3"/>
        <v>0</v>
      </c>
    </row>
    <row r="41" spans="1:10" ht="15" customHeight="1" x14ac:dyDescent="0.25">
      <c r="A41" s="761" t="s">
        <v>637</v>
      </c>
      <c r="B41" s="757"/>
      <c r="C41" s="644"/>
      <c r="D41" s="745">
        <f t="shared" si="2"/>
        <v>0</v>
      </c>
      <c r="E41" s="746" t="str">
        <f>IFERROR(IF(ISBLANK(B41),"",B41/Home!$B$24),"")</f>
        <v/>
      </c>
      <c r="F41" s="533" t="str">
        <f>IFERROR(IF(ISBLANK(C41),"",C41/Home!$C$24),"")</f>
        <v/>
      </c>
      <c r="G41" s="533" t="str">
        <f>IFERROR(IF(ISBLANK(D41),"",D41/Home!$D$24),"")</f>
        <v/>
      </c>
      <c r="H41" s="650"/>
      <c r="I41" s="549"/>
      <c r="J41" s="550">
        <f t="shared" si="3"/>
        <v>0</v>
      </c>
    </row>
    <row r="42" spans="1:10" ht="15" customHeight="1" x14ac:dyDescent="0.25">
      <c r="A42" s="761" t="s">
        <v>638</v>
      </c>
      <c r="B42" s="757"/>
      <c r="C42" s="644"/>
      <c r="D42" s="745">
        <f t="shared" si="2"/>
        <v>0</v>
      </c>
      <c r="E42" s="746" t="str">
        <f>IFERROR(IF(ISBLANK(B42),"",B42/Home!$B$24),"")</f>
        <v/>
      </c>
      <c r="F42" s="533" t="str">
        <f>IFERROR(IF(ISBLANK(C42),"",C42/Home!$C$24),"")</f>
        <v/>
      </c>
      <c r="G42" s="533" t="str">
        <f>IFERROR(IF(ISBLANK(D42),"",D42/Home!$D$24),"")</f>
        <v/>
      </c>
      <c r="H42" s="650"/>
      <c r="I42" s="549"/>
      <c r="J42" s="550">
        <f t="shared" si="3"/>
        <v>0</v>
      </c>
    </row>
    <row r="43" spans="1:10" ht="15" customHeight="1" x14ac:dyDescent="0.25">
      <c r="A43" s="761" t="s">
        <v>639</v>
      </c>
      <c r="B43" s="757"/>
      <c r="C43" s="644"/>
      <c r="D43" s="745">
        <f t="shared" si="2"/>
        <v>0</v>
      </c>
      <c r="E43" s="746" t="str">
        <f>IFERROR(IF(ISBLANK(B43),"",B43/Home!$B$24),"")</f>
        <v/>
      </c>
      <c r="F43" s="533" t="str">
        <f>IFERROR(IF(ISBLANK(C43),"",C43/Home!$C$24),"")</f>
        <v/>
      </c>
      <c r="G43" s="533" t="str">
        <f>IFERROR(IF(ISBLANK(D43),"",D43/Home!$D$24),"")</f>
        <v/>
      </c>
      <c r="H43" s="650"/>
      <c r="I43" s="549"/>
      <c r="J43" s="550">
        <f t="shared" si="3"/>
        <v>0</v>
      </c>
    </row>
    <row r="44" spans="1:10" ht="15" customHeight="1" x14ac:dyDescent="0.25">
      <c r="A44" s="761" t="s">
        <v>640</v>
      </c>
      <c r="B44" s="757"/>
      <c r="C44" s="644"/>
      <c r="D44" s="745">
        <f t="shared" si="2"/>
        <v>0</v>
      </c>
      <c r="E44" s="746" t="str">
        <f>IFERROR(IF(ISBLANK(B44),"",B44/Home!$B$24),"")</f>
        <v/>
      </c>
      <c r="F44" s="533" t="str">
        <f>IFERROR(IF(ISBLANK(C44),"",C44/Home!$C$24),"")</f>
        <v/>
      </c>
      <c r="G44" s="533" t="str">
        <f>IFERROR(IF(ISBLANK(D44),"",D44/Home!$D$24),"")</f>
        <v/>
      </c>
      <c r="H44" s="650"/>
      <c r="I44" s="549"/>
      <c r="J44" s="550">
        <f t="shared" si="3"/>
        <v>0</v>
      </c>
    </row>
    <row r="45" spans="1:10" ht="15" customHeight="1" x14ac:dyDescent="0.25">
      <c r="A45" s="761" t="s">
        <v>641</v>
      </c>
      <c r="B45" s="757"/>
      <c r="C45" s="644"/>
      <c r="D45" s="745">
        <f t="shared" si="2"/>
        <v>0</v>
      </c>
      <c r="E45" s="746" t="str">
        <f>IFERROR(IF(ISBLANK(B45),"",B45/Home!$B$24),"")</f>
        <v/>
      </c>
      <c r="F45" s="533" t="str">
        <f>IFERROR(IF(ISBLANK(C45),"",C45/Home!$C$24),"")</f>
        <v/>
      </c>
      <c r="G45" s="533" t="str">
        <f>IFERROR(IF(ISBLANK(D45),"",D45/Home!$D$24),"")</f>
        <v/>
      </c>
      <c r="H45" s="650"/>
      <c r="I45" s="549"/>
      <c r="J45" s="550">
        <f t="shared" si="3"/>
        <v>0</v>
      </c>
    </row>
    <row r="46" spans="1:10" ht="15" customHeight="1" x14ac:dyDescent="0.25">
      <c r="A46" s="761" t="s">
        <v>642</v>
      </c>
      <c r="B46" s="757"/>
      <c r="C46" s="644"/>
      <c r="D46" s="745">
        <f t="shared" si="2"/>
        <v>0</v>
      </c>
      <c r="E46" s="746" t="str">
        <f>IFERROR(IF(ISBLANK(B46),"",B46/Home!$B$24),"")</f>
        <v/>
      </c>
      <c r="F46" s="533" t="str">
        <f>IFERROR(IF(ISBLANK(C46),"",C46/Home!$C$24),"")</f>
        <v/>
      </c>
      <c r="G46" s="533" t="str">
        <f>IFERROR(IF(ISBLANK(D46),"",D46/Home!$D$24),"")</f>
        <v/>
      </c>
      <c r="H46" s="650"/>
      <c r="I46" s="549"/>
      <c r="J46" s="550">
        <f t="shared" si="3"/>
        <v>0</v>
      </c>
    </row>
    <row r="47" spans="1:10" ht="15" customHeight="1" x14ac:dyDescent="0.25">
      <c r="A47" s="761" t="s">
        <v>643</v>
      </c>
      <c r="B47" s="757"/>
      <c r="C47" s="644"/>
      <c r="D47" s="745">
        <f t="shared" si="2"/>
        <v>0</v>
      </c>
      <c r="E47" s="746" t="str">
        <f>IFERROR(IF(ISBLANK(B47),"",B47/Home!$B$24),"")</f>
        <v/>
      </c>
      <c r="F47" s="533" t="str">
        <f>IFERROR(IF(ISBLANK(C47),"",C47/Home!$C$24),"")</f>
        <v/>
      </c>
      <c r="G47" s="533" t="str">
        <f>IFERROR(IF(ISBLANK(D47),"",D47/Home!$D$24),"")</f>
        <v/>
      </c>
      <c r="H47" s="650"/>
      <c r="I47" s="549"/>
      <c r="J47" s="550">
        <f t="shared" si="3"/>
        <v>0</v>
      </c>
    </row>
    <row r="48" spans="1:10" ht="15" customHeight="1" x14ac:dyDescent="0.25">
      <c r="A48" s="761" t="s">
        <v>644</v>
      </c>
      <c r="B48" s="757"/>
      <c r="C48" s="644"/>
      <c r="D48" s="745">
        <f t="shared" si="2"/>
        <v>0</v>
      </c>
      <c r="E48" s="746" t="str">
        <f>IFERROR(IF(ISBLANK(B48),"",B48/Home!$B$24),"")</f>
        <v/>
      </c>
      <c r="F48" s="533" t="str">
        <f>IFERROR(IF(ISBLANK(C48),"",C48/Home!$C$24),"")</f>
        <v/>
      </c>
      <c r="G48" s="533" t="str">
        <f>IFERROR(IF(ISBLANK(D48),"",D48/Home!$D$24),"")</f>
        <v/>
      </c>
      <c r="H48" s="650"/>
      <c r="I48" s="549"/>
      <c r="J48" s="550">
        <f t="shared" si="3"/>
        <v>0</v>
      </c>
    </row>
    <row r="49" spans="1:10" ht="15" customHeight="1" x14ac:dyDescent="0.25">
      <c r="A49" s="761" t="s">
        <v>645</v>
      </c>
      <c r="B49" s="757"/>
      <c r="C49" s="644"/>
      <c r="D49" s="745">
        <f t="shared" si="2"/>
        <v>0</v>
      </c>
      <c r="E49" s="746" t="str">
        <f>IFERROR(IF(ISBLANK(B49),"",B49/Home!$B$24),"")</f>
        <v/>
      </c>
      <c r="F49" s="533" t="str">
        <f>IFERROR(IF(ISBLANK(C49),"",C49/Home!$C$24),"")</f>
        <v/>
      </c>
      <c r="G49" s="533" t="str">
        <f>IFERROR(IF(ISBLANK(D49),"",D49/Home!$D$24),"")</f>
        <v/>
      </c>
      <c r="H49" s="650"/>
      <c r="I49" s="549"/>
      <c r="J49" s="550">
        <f t="shared" si="3"/>
        <v>0</v>
      </c>
    </row>
    <row r="50" spans="1:10" ht="15" customHeight="1" x14ac:dyDescent="0.25">
      <c r="A50" s="761" t="s">
        <v>646</v>
      </c>
      <c r="B50" s="757"/>
      <c r="C50" s="644"/>
      <c r="D50" s="745">
        <f t="shared" si="2"/>
        <v>0</v>
      </c>
      <c r="E50" s="746" t="str">
        <f>IFERROR(IF(ISBLANK(B50),"",B50/Home!$B$24),"")</f>
        <v/>
      </c>
      <c r="F50" s="533" t="str">
        <f>IFERROR(IF(ISBLANK(C50),"",C50/Home!$C$24),"")</f>
        <v/>
      </c>
      <c r="G50" s="533" t="str">
        <f>IFERROR(IF(ISBLANK(D50),"",D50/Home!$D$24),"")</f>
        <v/>
      </c>
      <c r="H50" s="650"/>
      <c r="I50" s="549"/>
      <c r="J50" s="550">
        <f t="shared" si="3"/>
        <v>0</v>
      </c>
    </row>
    <row r="51" spans="1:10" ht="15" customHeight="1" x14ac:dyDescent="0.25">
      <c r="A51" s="761" t="s">
        <v>647</v>
      </c>
      <c r="B51" s="757"/>
      <c r="C51" s="644"/>
      <c r="D51" s="745">
        <f t="shared" si="2"/>
        <v>0</v>
      </c>
      <c r="E51" s="746" t="str">
        <f>IFERROR(IF(ISBLANK(B51),"",B51/Home!$B$24),"")</f>
        <v/>
      </c>
      <c r="F51" s="533" t="str">
        <f>IFERROR(IF(ISBLANK(C51),"",C51/Home!$C$24),"")</f>
        <v/>
      </c>
      <c r="G51" s="533" t="str">
        <f>IFERROR(IF(ISBLANK(D51),"",D51/Home!$D$24),"")</f>
        <v/>
      </c>
      <c r="H51" s="650"/>
      <c r="I51" s="549"/>
      <c r="J51" s="550">
        <f t="shared" si="3"/>
        <v>0</v>
      </c>
    </row>
    <row r="52" spans="1:10" ht="15" customHeight="1" x14ac:dyDescent="0.25">
      <c r="A52" s="761" t="s">
        <v>648</v>
      </c>
      <c r="B52" s="757"/>
      <c r="C52" s="644"/>
      <c r="D52" s="745">
        <f t="shared" si="2"/>
        <v>0</v>
      </c>
      <c r="E52" s="746" t="str">
        <f>IFERROR(IF(ISBLANK(B52),"",B52/Home!$B$24),"")</f>
        <v/>
      </c>
      <c r="F52" s="533" t="str">
        <f>IFERROR(IF(ISBLANK(C52),"",C52/Home!$C$24),"")</f>
        <v/>
      </c>
      <c r="G52" s="533" t="str">
        <f>IFERROR(IF(ISBLANK(D52),"",D52/Home!$D$24),"")</f>
        <v/>
      </c>
      <c r="H52" s="650"/>
      <c r="I52" s="549"/>
      <c r="J52" s="550">
        <f t="shared" si="3"/>
        <v>0</v>
      </c>
    </row>
    <row r="53" spans="1:10" ht="15" customHeight="1" x14ac:dyDescent="0.25">
      <c r="A53" s="761" t="s">
        <v>649</v>
      </c>
      <c r="B53" s="757"/>
      <c r="C53" s="644"/>
      <c r="D53" s="545">
        <f t="shared" si="2"/>
        <v>0</v>
      </c>
      <c r="E53" s="667" t="str">
        <f>IFERROR(IF(ISBLANK(B53),"",B53/Home!$B$24),"")</f>
        <v/>
      </c>
      <c r="F53" s="648" t="str">
        <f>IFERROR(IF(ISBLANK(C53),"",C53/Home!$C$24),"")</f>
        <v/>
      </c>
      <c r="G53" s="444" t="str">
        <f>IFERROR(IF(ISBLANK(D53),"",D53/Home!$D$24),"")</f>
        <v/>
      </c>
      <c r="H53" s="650"/>
      <c r="I53" s="549"/>
      <c r="J53" s="550">
        <f t="shared" si="3"/>
        <v>0</v>
      </c>
    </row>
    <row r="54" spans="1:10" ht="15" customHeight="1" x14ac:dyDescent="0.25">
      <c r="A54" s="761" t="s">
        <v>650</v>
      </c>
      <c r="B54" s="757"/>
      <c r="C54" s="644"/>
      <c r="D54" s="545">
        <f t="shared" si="2"/>
        <v>0</v>
      </c>
      <c r="E54" s="667" t="str">
        <f>IFERROR(IF(ISBLANK(B54),"",B54/Home!$B$24),"")</f>
        <v/>
      </c>
      <c r="F54" s="648" t="str">
        <f>IFERROR(IF(ISBLANK(C54),"",C54/Home!$C$24),"")</f>
        <v/>
      </c>
      <c r="G54" s="444" t="str">
        <f>IFERROR(IF(ISBLANK(D54),"",D54/Home!$D$24),"")</f>
        <v/>
      </c>
      <c r="H54" s="650"/>
      <c r="I54" s="549"/>
      <c r="J54" s="550">
        <f t="shared" si="3"/>
        <v>0</v>
      </c>
    </row>
    <row r="55" spans="1:10" ht="15" customHeight="1" x14ac:dyDescent="0.25">
      <c r="A55" s="761" t="s">
        <v>651</v>
      </c>
      <c r="B55" s="757"/>
      <c r="C55" s="644"/>
      <c r="D55" s="545">
        <f t="shared" si="2"/>
        <v>0</v>
      </c>
      <c r="E55" s="667" t="str">
        <f>IFERROR(IF(ISBLANK(B55),"",B55/Home!$B$24),"")</f>
        <v/>
      </c>
      <c r="F55" s="648" t="str">
        <f>IFERROR(IF(ISBLANK(C55),"",C55/Home!$C$24),"")</f>
        <v/>
      </c>
      <c r="G55" s="444" t="str">
        <f>IFERROR(IF(ISBLANK(D55),"",D55/Home!$D$24),"")</f>
        <v/>
      </c>
      <c r="H55" s="650"/>
      <c r="I55" s="549"/>
      <c r="J55" s="550">
        <f t="shared" si="3"/>
        <v>0</v>
      </c>
    </row>
    <row r="56" spans="1:10" ht="15" customHeight="1" x14ac:dyDescent="0.25">
      <c r="A56" s="761" t="s">
        <v>720</v>
      </c>
      <c r="B56" s="757"/>
      <c r="C56" s="644"/>
      <c r="D56" s="545">
        <f t="shared" si="2"/>
        <v>0</v>
      </c>
      <c r="E56" s="667" t="str">
        <f>IFERROR(IF(ISBLANK(B56),"",B56/Home!$B$24),"")</f>
        <v/>
      </c>
      <c r="F56" s="648" t="str">
        <f>IFERROR(IF(ISBLANK(C56),"",C56/Home!$C$24),"")</f>
        <v/>
      </c>
      <c r="G56" s="444" t="str">
        <f>IFERROR(IF(ISBLANK(D56),"",D56/Home!$D$24),"")</f>
        <v/>
      </c>
      <c r="H56" s="650"/>
      <c r="I56" s="549"/>
      <c r="J56" s="550">
        <f t="shared" si="3"/>
        <v>0</v>
      </c>
    </row>
    <row r="57" spans="1:10" ht="15" customHeight="1" x14ac:dyDescent="0.25">
      <c r="A57" s="761" t="s">
        <v>652</v>
      </c>
      <c r="B57" s="757"/>
      <c r="C57" s="644"/>
      <c r="D57" s="545">
        <f t="shared" si="2"/>
        <v>0</v>
      </c>
      <c r="E57" s="667" t="str">
        <f>IFERROR(IF(ISBLANK(B57),"",B57/Home!$B$24),"")</f>
        <v/>
      </c>
      <c r="F57" s="648" t="str">
        <f>IFERROR(IF(ISBLANK(C57),"",C57/Home!$C$24),"")</f>
        <v/>
      </c>
      <c r="G57" s="444" t="str">
        <f>IFERROR(IF(ISBLANK(D57),"",D57/Home!$D$24),"")</f>
        <v/>
      </c>
      <c r="H57" s="650"/>
      <c r="I57" s="549"/>
      <c r="J57" s="550">
        <f t="shared" si="3"/>
        <v>0</v>
      </c>
    </row>
    <row r="58" spans="1:10" ht="15" customHeight="1" x14ac:dyDescent="0.25">
      <c r="A58" s="761" t="s">
        <v>653</v>
      </c>
      <c r="B58" s="757"/>
      <c r="C58" s="644"/>
      <c r="D58" s="545">
        <f t="shared" si="2"/>
        <v>0</v>
      </c>
      <c r="E58" s="667" t="str">
        <f>IFERROR(IF(ISBLANK(B58),"",B58/Home!$B$24),"")</f>
        <v/>
      </c>
      <c r="F58" s="648" t="str">
        <f>IFERROR(IF(ISBLANK(C58),"",C58/Home!$C$24),"")</f>
        <v/>
      </c>
      <c r="G58" s="444" t="str">
        <f>IFERROR(IF(ISBLANK(D58),"",D58/Home!$D$24),"")</f>
        <v/>
      </c>
      <c r="H58" s="650"/>
      <c r="I58" s="549"/>
      <c r="J58" s="550">
        <f t="shared" si="3"/>
        <v>0</v>
      </c>
    </row>
    <row r="59" spans="1:10" ht="15" customHeight="1" x14ac:dyDescent="0.25">
      <c r="A59" s="761" t="s">
        <v>654</v>
      </c>
      <c r="B59" s="757"/>
      <c r="C59" s="644"/>
      <c r="D59" s="545">
        <f t="shared" si="2"/>
        <v>0</v>
      </c>
      <c r="E59" s="667" t="str">
        <f>IFERROR(IF(ISBLANK(B59),"",B59/Home!$B$24),"")</f>
        <v/>
      </c>
      <c r="F59" s="648" t="str">
        <f>IFERROR(IF(ISBLANK(C59),"",C59/Home!$C$24),"")</f>
        <v/>
      </c>
      <c r="G59" s="444" t="str">
        <f>IFERROR(IF(ISBLANK(D59),"",D59/Home!$D$24),"")</f>
        <v/>
      </c>
      <c r="H59" s="650"/>
      <c r="I59" s="549"/>
      <c r="J59" s="550">
        <f t="shared" si="3"/>
        <v>0</v>
      </c>
    </row>
    <row r="60" spans="1:10" ht="15" customHeight="1" x14ac:dyDescent="0.25">
      <c r="A60" s="761" t="s">
        <v>655</v>
      </c>
      <c r="B60" s="757"/>
      <c r="C60" s="644"/>
      <c r="D60" s="545">
        <f t="shared" si="2"/>
        <v>0</v>
      </c>
      <c r="E60" s="667" t="str">
        <f>IFERROR(IF(ISBLANK(B60),"",B60/Home!$B$24),"")</f>
        <v/>
      </c>
      <c r="F60" s="648" t="str">
        <f>IFERROR(IF(ISBLANK(C60),"",C60/Home!$C$24),"")</f>
        <v/>
      </c>
      <c r="G60" s="444" t="str">
        <f>IFERROR(IF(ISBLANK(D60),"",D60/Home!$D$24),"")</f>
        <v/>
      </c>
      <c r="H60" s="650"/>
      <c r="I60" s="549"/>
      <c r="J60" s="550">
        <f t="shared" si="3"/>
        <v>0</v>
      </c>
    </row>
    <row r="61" spans="1:10" ht="15" customHeight="1" x14ac:dyDescent="0.25">
      <c r="A61" s="761" t="s">
        <v>656</v>
      </c>
      <c r="B61" s="757"/>
      <c r="C61" s="644"/>
      <c r="D61" s="545">
        <f t="shared" si="2"/>
        <v>0</v>
      </c>
      <c r="E61" s="667" t="str">
        <f>IFERROR(IF(ISBLANK(B61),"",B61/Home!$B$24),"")</f>
        <v/>
      </c>
      <c r="F61" s="648" t="str">
        <f>IFERROR(IF(ISBLANK(C61),"",C61/Home!$C$24),"")</f>
        <v/>
      </c>
      <c r="G61" s="444" t="str">
        <f>IFERROR(IF(ISBLANK(D61),"",D61/Home!$D$24),"")</f>
        <v/>
      </c>
      <c r="H61" s="650"/>
      <c r="I61" s="549"/>
      <c r="J61" s="550">
        <f t="shared" si="3"/>
        <v>0</v>
      </c>
    </row>
    <row r="62" spans="1:10" ht="15" customHeight="1" x14ac:dyDescent="0.25">
      <c r="A62" s="761" t="s">
        <v>657</v>
      </c>
      <c r="B62" s="757"/>
      <c r="C62" s="644"/>
      <c r="D62" s="545">
        <f t="shared" si="2"/>
        <v>0</v>
      </c>
      <c r="E62" s="667" t="str">
        <f>IFERROR(IF(ISBLANK(B62),"",B62/Home!$B$24),"")</f>
        <v/>
      </c>
      <c r="F62" s="648" t="str">
        <f>IFERROR(IF(ISBLANK(C62),"",C62/Home!$C$24),"")</f>
        <v/>
      </c>
      <c r="G62" s="444" t="str">
        <f>IFERROR(IF(ISBLANK(D62),"",D62/Home!$D$24),"")</f>
        <v/>
      </c>
      <c r="H62" s="650"/>
      <c r="I62" s="549"/>
      <c r="J62" s="550">
        <f t="shared" si="3"/>
        <v>0</v>
      </c>
    </row>
    <row r="63" spans="1:10" ht="15" customHeight="1" x14ac:dyDescent="0.25">
      <c r="A63" s="761" t="s">
        <v>658</v>
      </c>
      <c r="B63" s="757"/>
      <c r="C63" s="644"/>
      <c r="D63" s="545">
        <f t="shared" si="2"/>
        <v>0</v>
      </c>
      <c r="E63" s="667" t="str">
        <f>IFERROR(IF(ISBLANK(B63),"",B63/Home!$B$24),"")</f>
        <v/>
      </c>
      <c r="F63" s="648" t="str">
        <f>IFERROR(IF(ISBLANK(C63),"",C63/Home!$C$24),"")</f>
        <v/>
      </c>
      <c r="G63" s="444" t="str">
        <f>IFERROR(IF(ISBLANK(D63),"",D63/Home!$D$24),"")</f>
        <v/>
      </c>
      <c r="H63" s="650"/>
      <c r="I63" s="549"/>
      <c r="J63" s="550">
        <f t="shared" si="3"/>
        <v>0</v>
      </c>
    </row>
    <row r="64" spans="1:10" ht="15" customHeight="1" x14ac:dyDescent="0.25">
      <c r="A64" s="761" t="s">
        <v>659</v>
      </c>
      <c r="B64" s="757"/>
      <c r="C64" s="644"/>
      <c r="D64" s="545">
        <f t="shared" si="2"/>
        <v>0</v>
      </c>
      <c r="E64" s="667" t="str">
        <f>IFERROR(IF(ISBLANK(B64),"",B64/Home!$B$24),"")</f>
        <v/>
      </c>
      <c r="F64" s="648" t="str">
        <f>IFERROR(IF(ISBLANK(C64),"",C64/Home!$C$24),"")</f>
        <v/>
      </c>
      <c r="G64" s="444" t="str">
        <f>IFERROR(IF(ISBLANK(D64),"",D64/Home!$D$24),"")</f>
        <v/>
      </c>
      <c r="H64" s="650"/>
      <c r="I64" s="549"/>
      <c r="J64" s="550">
        <f t="shared" si="3"/>
        <v>0</v>
      </c>
    </row>
    <row r="65" spans="1:10" ht="15" customHeight="1" x14ac:dyDescent="0.25">
      <c r="A65" s="761" t="s">
        <v>660</v>
      </c>
      <c r="B65" s="757"/>
      <c r="C65" s="644"/>
      <c r="D65" s="545">
        <f t="shared" si="2"/>
        <v>0</v>
      </c>
      <c r="E65" s="667" t="str">
        <f>IFERROR(IF(ISBLANK(B65),"",B65/Home!$B$24),"")</f>
        <v/>
      </c>
      <c r="F65" s="648" t="str">
        <f>IFERROR(IF(ISBLANK(C65),"",C65/Home!$C$24),"")</f>
        <v/>
      </c>
      <c r="G65" s="444" t="str">
        <f>IFERROR(IF(ISBLANK(D65),"",D65/Home!$D$24),"")</f>
        <v/>
      </c>
      <c r="H65" s="650"/>
      <c r="I65" s="549"/>
      <c r="J65" s="550">
        <f t="shared" si="3"/>
        <v>0</v>
      </c>
    </row>
    <row r="66" spans="1:10" ht="15" customHeight="1" x14ac:dyDescent="0.25">
      <c r="A66" s="761" t="s">
        <v>661</v>
      </c>
      <c r="B66" s="757"/>
      <c r="C66" s="644"/>
      <c r="D66" s="545">
        <f t="shared" si="2"/>
        <v>0</v>
      </c>
      <c r="E66" s="667" t="str">
        <f>IFERROR(IF(ISBLANK(B66),"",B66/Home!$B$24),"")</f>
        <v/>
      </c>
      <c r="F66" s="648" t="str">
        <f>IFERROR(IF(ISBLANK(C66),"",C66/Home!$C$24),"")</f>
        <v/>
      </c>
      <c r="G66" s="444" t="str">
        <f>IFERROR(IF(ISBLANK(D66),"",D66/Home!$D$24),"")</f>
        <v/>
      </c>
      <c r="H66" s="650"/>
      <c r="I66" s="549"/>
      <c r="J66" s="550">
        <f t="shared" si="3"/>
        <v>0</v>
      </c>
    </row>
    <row r="67" spans="1:10" ht="15" customHeight="1" x14ac:dyDescent="0.25">
      <c r="A67" s="761" t="s">
        <v>662</v>
      </c>
      <c r="B67" s="757"/>
      <c r="C67" s="644"/>
      <c r="D67" s="545">
        <f t="shared" si="2"/>
        <v>0</v>
      </c>
      <c r="E67" s="667" t="str">
        <f>IFERROR(IF(ISBLANK(B67),"",B67/Home!$B$24),"")</f>
        <v/>
      </c>
      <c r="F67" s="648" t="str">
        <f>IFERROR(IF(ISBLANK(C67),"",C67/Home!$C$24),"")</f>
        <v/>
      </c>
      <c r="G67" s="444" t="str">
        <f>IFERROR(IF(ISBLANK(D67),"",D67/Home!$D$24),"")</f>
        <v/>
      </c>
      <c r="H67" s="650"/>
      <c r="I67" s="549"/>
      <c r="J67" s="550">
        <f t="shared" si="3"/>
        <v>0</v>
      </c>
    </row>
    <row r="68" spans="1:10" ht="15" customHeight="1" x14ac:dyDescent="0.25">
      <c r="A68" s="761" t="s">
        <v>663</v>
      </c>
      <c r="B68" s="757"/>
      <c r="C68" s="644"/>
      <c r="D68" s="545">
        <f t="shared" si="2"/>
        <v>0</v>
      </c>
      <c r="E68" s="667" t="str">
        <f>IFERROR(IF(ISBLANK(B68),"",B68/Home!$B$24),"")</f>
        <v/>
      </c>
      <c r="F68" s="648" t="str">
        <f>IFERROR(IF(ISBLANK(C68),"",C68/Home!$C$24),"")</f>
        <v/>
      </c>
      <c r="G68" s="444" t="str">
        <f>IFERROR(IF(ISBLANK(D68),"",D68/Home!$D$24),"")</f>
        <v/>
      </c>
      <c r="H68" s="650"/>
      <c r="I68" s="549"/>
      <c r="J68" s="550">
        <f t="shared" si="3"/>
        <v>0</v>
      </c>
    </row>
    <row r="69" spans="1:10" ht="15" customHeight="1" x14ac:dyDescent="0.25">
      <c r="A69" s="761" t="s">
        <v>664</v>
      </c>
      <c r="B69" s="757"/>
      <c r="C69" s="644"/>
      <c r="D69" s="545">
        <f t="shared" si="2"/>
        <v>0</v>
      </c>
      <c r="E69" s="667" t="str">
        <f>IFERROR(IF(ISBLANK(B69),"",B69/Home!$B$24),"")</f>
        <v/>
      </c>
      <c r="F69" s="648" t="str">
        <f>IFERROR(IF(ISBLANK(C69),"",C69/Home!$C$24),"")</f>
        <v/>
      </c>
      <c r="G69" s="444" t="str">
        <f>IFERROR(IF(ISBLANK(D69),"",D69/Home!$D$24),"")</f>
        <v/>
      </c>
      <c r="H69" s="650"/>
      <c r="I69" s="549"/>
      <c r="J69" s="550">
        <f t="shared" si="3"/>
        <v>0</v>
      </c>
    </row>
    <row r="70" spans="1:10" ht="15" customHeight="1" x14ac:dyDescent="0.25">
      <c r="A70" s="761" t="s">
        <v>665</v>
      </c>
      <c r="B70" s="757"/>
      <c r="C70" s="644"/>
      <c r="D70" s="545">
        <f t="shared" si="2"/>
        <v>0</v>
      </c>
      <c r="E70" s="667" t="str">
        <f>IFERROR(IF(ISBLANK(B70),"",B70/Home!$B$24),"")</f>
        <v/>
      </c>
      <c r="F70" s="648" t="str">
        <f>IFERROR(IF(ISBLANK(C70),"",C70/Home!$C$24),"")</f>
        <v/>
      </c>
      <c r="G70" s="444" t="str">
        <f>IFERROR(IF(ISBLANK(D70),"",D70/Home!$D$24),"")</f>
        <v/>
      </c>
      <c r="H70" s="650"/>
      <c r="I70" s="549"/>
      <c r="J70" s="550">
        <f t="shared" si="3"/>
        <v>0</v>
      </c>
    </row>
    <row r="71" spans="1:10" ht="15" customHeight="1" x14ac:dyDescent="0.25">
      <c r="A71" s="761" t="s">
        <v>666</v>
      </c>
      <c r="B71" s="757"/>
      <c r="C71" s="644"/>
      <c r="D71" s="545">
        <f t="shared" si="2"/>
        <v>0</v>
      </c>
      <c r="E71" s="667" t="str">
        <f>IFERROR(IF(ISBLANK(B71),"",B71/Home!$B$24),"")</f>
        <v/>
      </c>
      <c r="F71" s="648" t="str">
        <f>IFERROR(IF(ISBLANK(C71),"",C71/Home!$C$24),"")</f>
        <v/>
      </c>
      <c r="G71" s="444" t="str">
        <f>IFERROR(IF(ISBLANK(D71),"",D71/Home!$D$24),"")</f>
        <v/>
      </c>
      <c r="H71" s="650"/>
      <c r="I71" s="549"/>
      <c r="J71" s="550">
        <f t="shared" si="3"/>
        <v>0</v>
      </c>
    </row>
    <row r="72" spans="1:10" ht="15" customHeight="1" x14ac:dyDescent="0.25">
      <c r="A72" s="761" t="s">
        <v>667</v>
      </c>
      <c r="B72" s="757"/>
      <c r="C72" s="644"/>
      <c r="D72" s="545">
        <f t="shared" si="2"/>
        <v>0</v>
      </c>
      <c r="E72" s="667" t="str">
        <f>IFERROR(IF(ISBLANK(B72),"",B72/Home!$B$24),"")</f>
        <v/>
      </c>
      <c r="F72" s="648" t="str">
        <f>IFERROR(IF(ISBLANK(C72),"",C72/Home!$C$24),"")</f>
        <v/>
      </c>
      <c r="G72" s="444" t="str">
        <f>IFERROR(IF(ISBLANK(D72),"",D72/Home!$D$24),"")</f>
        <v/>
      </c>
      <c r="H72" s="650"/>
      <c r="I72" s="549"/>
      <c r="J72" s="550">
        <f t="shared" si="3"/>
        <v>0</v>
      </c>
    </row>
    <row r="73" spans="1:10" ht="15" customHeight="1" x14ac:dyDescent="0.25">
      <c r="A73" s="761" t="s">
        <v>668</v>
      </c>
      <c r="B73" s="757"/>
      <c r="C73" s="644"/>
      <c r="D73" s="545">
        <f t="shared" si="2"/>
        <v>0</v>
      </c>
      <c r="E73" s="667" t="str">
        <f>IFERROR(IF(ISBLANK(B73),"",B73/Home!$B$24),"")</f>
        <v/>
      </c>
      <c r="F73" s="648" t="str">
        <f>IFERROR(IF(ISBLANK(C73),"",C73/Home!$C$24),"")</f>
        <v/>
      </c>
      <c r="G73" s="444" t="str">
        <f>IFERROR(IF(ISBLANK(D73),"",D73/Home!$D$24),"")</f>
        <v/>
      </c>
      <c r="H73" s="650"/>
      <c r="I73" s="549"/>
      <c r="J73" s="550">
        <f t="shared" si="3"/>
        <v>0</v>
      </c>
    </row>
    <row r="74" spans="1:10" ht="15" customHeight="1" x14ac:dyDescent="0.25">
      <c r="A74" s="761" t="s">
        <v>721</v>
      </c>
      <c r="B74" s="757"/>
      <c r="C74" s="644"/>
      <c r="D74" s="545">
        <f t="shared" si="2"/>
        <v>0</v>
      </c>
      <c r="E74" s="667" t="str">
        <f>IFERROR(IF(ISBLANK(B74),"",B74/Home!$B$24),"")</f>
        <v/>
      </c>
      <c r="F74" s="648" t="str">
        <f>IFERROR(IF(ISBLANK(C74),"",C74/Home!$C$24),"")</f>
        <v/>
      </c>
      <c r="G74" s="444" t="str">
        <f>IFERROR(IF(ISBLANK(D74),"",D74/Home!$D$24),"")</f>
        <v/>
      </c>
      <c r="H74" s="650"/>
      <c r="I74" s="549"/>
      <c r="J74" s="550">
        <f t="shared" si="3"/>
        <v>0</v>
      </c>
    </row>
    <row r="75" spans="1:10" ht="15" customHeight="1" x14ac:dyDescent="0.25">
      <c r="A75" s="761" t="s">
        <v>669</v>
      </c>
      <c r="B75" s="757"/>
      <c r="C75" s="644"/>
      <c r="D75" s="545">
        <f t="shared" si="2"/>
        <v>0</v>
      </c>
      <c r="E75" s="667" t="str">
        <f>IFERROR(IF(ISBLANK(B75),"",B75/Home!$B$24),"")</f>
        <v/>
      </c>
      <c r="F75" s="648" t="str">
        <f>IFERROR(IF(ISBLANK(C75),"",C75/Home!$C$24),"")</f>
        <v/>
      </c>
      <c r="G75" s="444" t="str">
        <f>IFERROR(IF(ISBLANK(D75),"",D75/Home!$D$24),"")</f>
        <v/>
      </c>
      <c r="H75" s="650"/>
      <c r="I75" s="549"/>
      <c r="J75" s="550">
        <f t="shared" si="3"/>
        <v>0</v>
      </c>
    </row>
    <row r="76" spans="1:10" ht="15" customHeight="1" x14ac:dyDescent="0.25">
      <c r="A76" s="761" t="s">
        <v>670</v>
      </c>
      <c r="B76" s="757"/>
      <c r="C76" s="644"/>
      <c r="D76" s="545">
        <f t="shared" si="2"/>
        <v>0</v>
      </c>
      <c r="E76" s="667" t="str">
        <f>IFERROR(IF(ISBLANK(B76),"",B76/Home!$B$24),"")</f>
        <v/>
      </c>
      <c r="F76" s="648" t="str">
        <f>IFERROR(IF(ISBLANK(C76),"",C76/Home!$C$24),"")</f>
        <v/>
      </c>
      <c r="G76" s="444" t="str">
        <f>IFERROR(IF(ISBLANK(D76),"",D76/Home!$D$24),"")</f>
        <v/>
      </c>
      <c r="H76" s="650"/>
      <c r="I76" s="549"/>
      <c r="J76" s="550">
        <f t="shared" si="3"/>
        <v>0</v>
      </c>
    </row>
    <row r="77" spans="1:10" ht="15" customHeight="1" x14ac:dyDescent="0.25">
      <c r="A77" s="761" t="s">
        <v>722</v>
      </c>
      <c r="B77" s="757"/>
      <c r="C77" s="644"/>
      <c r="D77" s="545">
        <f t="shared" si="2"/>
        <v>0</v>
      </c>
      <c r="E77" s="667" t="str">
        <f>IFERROR(IF(ISBLANK(B77),"",B77/Home!$B$24),"")</f>
        <v/>
      </c>
      <c r="F77" s="648" t="str">
        <f>IFERROR(IF(ISBLANK(C77),"",C77/Home!$C$24),"")</f>
        <v/>
      </c>
      <c r="G77" s="444" t="str">
        <f>IFERROR(IF(ISBLANK(D77),"",D77/Home!$D$24),"")</f>
        <v/>
      </c>
      <c r="H77" s="650"/>
      <c r="I77" s="549"/>
      <c r="J77" s="550">
        <f t="shared" si="3"/>
        <v>0</v>
      </c>
    </row>
    <row r="78" spans="1:10" ht="15" customHeight="1" x14ac:dyDescent="0.25">
      <c r="A78" s="761" t="s">
        <v>671</v>
      </c>
      <c r="B78" s="757"/>
      <c r="C78" s="644"/>
      <c r="D78" s="545">
        <f t="shared" si="2"/>
        <v>0</v>
      </c>
      <c r="E78" s="667" t="str">
        <f>IFERROR(IF(ISBLANK(B78),"",B78/Home!$B$24),"")</f>
        <v/>
      </c>
      <c r="F78" s="648" t="str">
        <f>IFERROR(IF(ISBLANK(C78),"",C78/Home!$C$24),"")</f>
        <v/>
      </c>
      <c r="G78" s="444" t="str">
        <f>IFERROR(IF(ISBLANK(D78),"",D78/Home!$D$24),"")</f>
        <v/>
      </c>
      <c r="H78" s="650"/>
      <c r="I78" s="549"/>
      <c r="J78" s="550">
        <f t="shared" si="3"/>
        <v>0</v>
      </c>
    </row>
    <row r="79" spans="1:10" ht="15" customHeight="1" x14ac:dyDescent="0.25">
      <c r="A79" s="761" t="s">
        <v>672</v>
      </c>
      <c r="B79" s="757"/>
      <c r="C79" s="644"/>
      <c r="D79" s="545">
        <f t="shared" si="2"/>
        <v>0</v>
      </c>
      <c r="E79" s="667" t="str">
        <f>IFERROR(IF(ISBLANK(B79),"",B79/Home!$B$24),"")</f>
        <v/>
      </c>
      <c r="F79" s="648" t="str">
        <f>IFERROR(IF(ISBLANK(C79),"",C79/Home!$C$24),"")</f>
        <v/>
      </c>
      <c r="G79" s="444" t="str">
        <f>IFERROR(IF(ISBLANK(D79),"",D79/Home!$D$24),"")</f>
        <v/>
      </c>
      <c r="H79" s="650"/>
      <c r="I79" s="549"/>
      <c r="J79" s="550">
        <f t="shared" si="3"/>
        <v>0</v>
      </c>
    </row>
    <row r="80" spans="1:10" ht="15" customHeight="1" x14ac:dyDescent="0.25">
      <c r="A80" s="761" t="s">
        <v>673</v>
      </c>
      <c r="B80" s="757"/>
      <c r="C80" s="644"/>
      <c r="D80" s="545">
        <f t="shared" si="2"/>
        <v>0</v>
      </c>
      <c r="E80" s="667" t="str">
        <f>IFERROR(IF(ISBLANK(B80),"",B80/Home!$B$24),"")</f>
        <v/>
      </c>
      <c r="F80" s="648" t="str">
        <f>IFERROR(IF(ISBLANK(C80),"",C80/Home!$C$24),"")</f>
        <v/>
      </c>
      <c r="G80" s="444" t="str">
        <f>IFERROR(IF(ISBLANK(D80),"",D80/Home!$D$24),"")</f>
        <v/>
      </c>
      <c r="H80" s="650"/>
      <c r="I80" s="549"/>
      <c r="J80" s="550">
        <f t="shared" si="3"/>
        <v>0</v>
      </c>
    </row>
    <row r="81" spans="1:10" ht="15" customHeight="1" x14ac:dyDescent="0.25">
      <c r="A81" s="761" t="s">
        <v>674</v>
      </c>
      <c r="B81" s="757"/>
      <c r="C81" s="644"/>
      <c r="D81" s="545">
        <f t="shared" si="2"/>
        <v>0</v>
      </c>
      <c r="E81" s="667" t="str">
        <f>IFERROR(IF(ISBLANK(B81),"",B81/Home!$B$24),"")</f>
        <v/>
      </c>
      <c r="F81" s="648" t="str">
        <f>IFERROR(IF(ISBLANK(C81),"",C81/Home!$C$24),"")</f>
        <v/>
      </c>
      <c r="G81" s="444" t="str">
        <f>IFERROR(IF(ISBLANK(D81),"",D81/Home!$D$24),"")</f>
        <v/>
      </c>
      <c r="H81" s="650"/>
      <c r="I81" s="549"/>
      <c r="J81" s="550">
        <f t="shared" si="3"/>
        <v>0</v>
      </c>
    </row>
    <row r="82" spans="1:10" ht="15" customHeight="1" x14ac:dyDescent="0.25">
      <c r="A82" s="761" t="s">
        <v>675</v>
      </c>
      <c r="B82" s="757"/>
      <c r="C82" s="644"/>
      <c r="D82" s="545">
        <f t="shared" si="2"/>
        <v>0</v>
      </c>
      <c r="E82" s="667" t="str">
        <f>IFERROR(IF(ISBLANK(B82),"",B82/Home!$B$24),"")</f>
        <v/>
      </c>
      <c r="F82" s="648" t="str">
        <f>IFERROR(IF(ISBLANK(C82),"",C82/Home!$C$24),"")</f>
        <v/>
      </c>
      <c r="G82" s="444" t="str">
        <f>IFERROR(IF(ISBLANK(D82),"",D82/Home!$D$24),"")</f>
        <v/>
      </c>
      <c r="H82" s="650"/>
      <c r="I82" s="549"/>
      <c r="J82" s="550">
        <f t="shared" si="3"/>
        <v>0</v>
      </c>
    </row>
    <row r="83" spans="1:10" ht="15" customHeight="1" x14ac:dyDescent="0.25">
      <c r="A83" s="761" t="s">
        <v>676</v>
      </c>
      <c r="B83" s="757"/>
      <c r="C83" s="644"/>
      <c r="D83" s="545">
        <f t="shared" si="2"/>
        <v>0</v>
      </c>
      <c r="E83" s="667" t="str">
        <f>IFERROR(IF(ISBLANK(B83),"",B83/Home!$B$24),"")</f>
        <v/>
      </c>
      <c r="F83" s="648" t="str">
        <f>IFERROR(IF(ISBLANK(C83),"",C83/Home!$C$24),"")</f>
        <v/>
      </c>
      <c r="G83" s="444" t="str">
        <f>IFERROR(IF(ISBLANK(D83),"",D83/Home!$D$24),"")</f>
        <v/>
      </c>
      <c r="H83" s="650"/>
      <c r="I83" s="549"/>
      <c r="J83" s="550">
        <f t="shared" si="3"/>
        <v>0</v>
      </c>
    </row>
    <row r="84" spans="1:10" ht="15" customHeight="1" x14ac:dyDescent="0.25">
      <c r="A84" s="761" t="s">
        <v>677</v>
      </c>
      <c r="B84" s="757"/>
      <c r="C84" s="644"/>
      <c r="D84" s="545">
        <f t="shared" si="2"/>
        <v>0</v>
      </c>
      <c r="E84" s="667" t="str">
        <f>IFERROR(IF(ISBLANK(B84),"",B84/Home!$B$24),"")</f>
        <v/>
      </c>
      <c r="F84" s="648" t="str">
        <f>IFERROR(IF(ISBLANK(C84),"",C84/Home!$C$24),"")</f>
        <v/>
      </c>
      <c r="G84" s="444" t="str">
        <f>IFERROR(IF(ISBLANK(D84),"",D84/Home!$D$24),"")</f>
        <v/>
      </c>
      <c r="H84" s="650"/>
      <c r="I84" s="549"/>
      <c r="J84" s="550">
        <f t="shared" si="3"/>
        <v>0</v>
      </c>
    </row>
    <row r="85" spans="1:10" ht="15" customHeight="1" x14ac:dyDescent="0.25">
      <c r="A85" s="761" t="s">
        <v>678</v>
      </c>
      <c r="B85" s="757"/>
      <c r="C85" s="644"/>
      <c r="D85" s="545">
        <f t="shared" si="2"/>
        <v>0</v>
      </c>
      <c r="E85" s="667" t="str">
        <f>IFERROR(IF(ISBLANK(B85),"",B85/Home!$B$24),"")</f>
        <v/>
      </c>
      <c r="F85" s="648" t="str">
        <f>IFERROR(IF(ISBLANK(C85),"",C85/Home!$C$24),"")</f>
        <v/>
      </c>
      <c r="G85" s="444" t="str">
        <f>IFERROR(IF(ISBLANK(D85),"",D85/Home!$D$24),"")</f>
        <v/>
      </c>
      <c r="H85" s="650"/>
      <c r="I85" s="549"/>
      <c r="J85" s="550">
        <f t="shared" si="3"/>
        <v>0</v>
      </c>
    </row>
    <row r="86" spans="1:10" ht="15" customHeight="1" x14ac:dyDescent="0.25">
      <c r="A86" s="761" t="s">
        <v>679</v>
      </c>
      <c r="B86" s="757"/>
      <c r="C86" s="644"/>
      <c r="D86" s="545">
        <f t="shared" si="2"/>
        <v>0</v>
      </c>
      <c r="E86" s="667" t="str">
        <f>IFERROR(IF(ISBLANK(B86),"",B86/Home!$B$24),"")</f>
        <v/>
      </c>
      <c r="F86" s="648" t="str">
        <f>IFERROR(IF(ISBLANK(C86),"",C86/Home!$C$24),"")</f>
        <v/>
      </c>
      <c r="G86" s="444" t="str">
        <f>IFERROR(IF(ISBLANK(D86),"",D86/Home!$D$24),"")</f>
        <v/>
      </c>
      <c r="H86" s="650"/>
      <c r="I86" s="549"/>
      <c r="J86" s="550">
        <f t="shared" si="3"/>
        <v>0</v>
      </c>
    </row>
    <row r="87" spans="1:10" ht="15" customHeight="1" x14ac:dyDescent="0.25">
      <c r="A87" s="761" t="s">
        <v>680</v>
      </c>
      <c r="B87" s="757"/>
      <c r="C87" s="644"/>
      <c r="D87" s="545">
        <f t="shared" si="2"/>
        <v>0</v>
      </c>
      <c r="E87" s="667" t="str">
        <f>IFERROR(IF(ISBLANK(B87),"",B87/Home!$B$24),"")</f>
        <v/>
      </c>
      <c r="F87" s="648" t="str">
        <f>IFERROR(IF(ISBLANK(C87),"",C87/Home!$C$24),"")</f>
        <v/>
      </c>
      <c r="G87" s="444" t="str">
        <f>IFERROR(IF(ISBLANK(D87),"",D87/Home!$D$24),"")</f>
        <v/>
      </c>
      <c r="H87" s="650"/>
      <c r="I87" s="549"/>
      <c r="J87" s="550">
        <f t="shared" si="3"/>
        <v>0</v>
      </c>
    </row>
    <row r="88" spans="1:10" ht="15" customHeight="1" x14ac:dyDescent="0.25">
      <c r="A88" s="761" t="s">
        <v>681</v>
      </c>
      <c r="B88" s="757"/>
      <c r="C88" s="644"/>
      <c r="D88" s="545">
        <f t="shared" si="2"/>
        <v>0</v>
      </c>
      <c r="E88" s="667" t="str">
        <f>IFERROR(IF(ISBLANK(B88),"",B88/Home!$B$24),"")</f>
        <v/>
      </c>
      <c r="F88" s="648" t="str">
        <f>IFERROR(IF(ISBLANK(C88),"",C88/Home!$C$24),"")</f>
        <v/>
      </c>
      <c r="G88" s="444" t="str">
        <f>IFERROR(IF(ISBLANK(D88),"",D88/Home!$D$24),"")</f>
        <v/>
      </c>
      <c r="H88" s="650"/>
      <c r="I88" s="549"/>
      <c r="J88" s="550">
        <f t="shared" si="3"/>
        <v>0</v>
      </c>
    </row>
    <row r="89" spans="1:10" ht="15" customHeight="1" x14ac:dyDescent="0.25">
      <c r="A89" s="761" t="s">
        <v>682</v>
      </c>
      <c r="B89" s="757"/>
      <c r="C89" s="644"/>
      <c r="D89" s="537">
        <f t="shared" si="2"/>
        <v>0</v>
      </c>
      <c r="E89" s="834" t="str">
        <f>IFERROR(IF(ISBLANK(B89),"",B89/Home!$B$24),"")</f>
        <v/>
      </c>
      <c r="F89" s="835" t="str">
        <f>IFERROR(IF(ISBLANK(C89),"",C89/Home!$C$24),"")</f>
        <v/>
      </c>
      <c r="G89" s="443" t="str">
        <f>IFERROR(IF(ISBLANK(D89),"",D89/Home!$D$24),"")</f>
        <v/>
      </c>
      <c r="H89" s="836"/>
      <c r="I89" s="837"/>
      <c r="J89" s="542">
        <f t="shared" si="3"/>
        <v>0</v>
      </c>
    </row>
    <row r="90" spans="1:10" ht="15" customHeight="1" thickBot="1" x14ac:dyDescent="0.3">
      <c r="A90" s="764" t="s">
        <v>719</v>
      </c>
      <c r="B90" s="805"/>
      <c r="C90" s="759"/>
      <c r="D90" s="553">
        <f t="shared" si="2"/>
        <v>0</v>
      </c>
      <c r="E90" s="668" t="str">
        <f>IFERROR(IF(ISBLANK(B90),"",B90/Home!$B$24),"")</f>
        <v/>
      </c>
      <c r="F90" s="654" t="str">
        <f>IFERROR(IF(ISBLANK(C90),"",C90/Home!$C$24),"")</f>
        <v/>
      </c>
      <c r="G90" s="445" t="str">
        <f>IFERROR(IF(ISBLANK(D90),"",D90/Home!$D$24),"")</f>
        <v/>
      </c>
      <c r="H90" s="700"/>
      <c r="I90" s="652"/>
      <c r="J90" s="555">
        <f t="shared" si="3"/>
        <v>0</v>
      </c>
    </row>
  </sheetData>
  <sheetProtection algorithmName="SHA-512" hashValue="Imu0tdkNXZ8Hs+KDkQebkzYaBAegKEv8xWmnBDhurgHL+47Dlm5xxggsfusSJL//oX7RYKUMHZVVBfj0jJ6XwA==" saltValue="7vYAHYJxKHaeJ0cdSiKi0Q==" spinCount="100000" sheet="1" objects="1" scenarios="1"/>
  <mergeCells count="2">
    <mergeCell ref="A13:D13"/>
    <mergeCell ref="A15:B15"/>
  </mergeCells>
  <conditionalFormatting sqref="H28:I28 H31:I89">
    <cfRule type="expression" dxfId="340" priority="18">
      <formula>IF(AND(B28&gt;0,ISBLANK(H28)),TRUE,FALSE)</formula>
    </cfRule>
  </conditionalFormatting>
  <conditionalFormatting sqref="B28:C28 B31:C89">
    <cfRule type="expression" dxfId="339" priority="17">
      <formula>IF(AND(H28&gt;0,ISBLANK(B28)),TRUE,FALSE)</formula>
    </cfRule>
  </conditionalFormatting>
  <conditionalFormatting sqref="H90:I90">
    <cfRule type="expression" dxfId="338" priority="6">
      <formula>IF(AND(B90&gt;0,ISBLANK(H90)),TRUE,FALSE)</formula>
    </cfRule>
  </conditionalFormatting>
  <conditionalFormatting sqref="B90:C90">
    <cfRule type="expression" dxfId="337" priority="5">
      <formula>IF(AND(H90&gt;0,ISBLANK(B90)),TRUE,FALSE)</formula>
    </cfRule>
  </conditionalFormatting>
  <conditionalFormatting sqref="H18:I27">
    <cfRule type="expression" dxfId="336" priority="4">
      <formula>IF(AND(B18&gt;0,ISBLANK(H18)),TRUE,FALSE)</formula>
    </cfRule>
  </conditionalFormatting>
  <conditionalFormatting sqref="B18:C27">
    <cfRule type="expression" dxfId="335" priority="3">
      <formula>IF(AND(H18&gt;0,ISBLANK(B18)),TRUE,FALSE)</formula>
    </cfRule>
  </conditionalFormatting>
  <conditionalFormatting sqref="H17:I17">
    <cfRule type="expression" dxfId="334" priority="2">
      <formula>IF(AND(B17&gt;0,ISBLANK(H17)),TRUE,FALSE)</formula>
    </cfRule>
  </conditionalFormatting>
  <conditionalFormatting sqref="B17:C17">
    <cfRule type="expression" dxfId="333" priority="1">
      <formula>IF(AND(H17&gt;0,ISBLANK(B17)),TRUE,FALSE)</formula>
    </cfRule>
  </conditionalFormatting>
  <dataValidations count="2">
    <dataValidation type="decimal" operator="greaterThanOrEqual" allowBlank="1" showInputMessage="1" showErrorMessage="1" error="Please enter a dollar amount greater than or equal to $0.00." sqref="D30:F30 B17:C28 B31:C89" xr:uid="{00000000-0002-0000-0100-000000000000}">
      <formula1>0</formula1>
    </dataValidation>
    <dataValidation type="whole" operator="greaterThanOrEqual" allowBlank="1" showInputMessage="1" showErrorMessage="1" error="Please enter a whole number greater than or equal to 0." sqref="J30:J90 H17:J28 H31:I88" xr:uid="{00000000-0002-0000-0100-000001000000}">
      <formula1>0</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pageSetUpPr fitToPage="1"/>
  </sheetPr>
  <dimension ref="A1:AE196"/>
  <sheetViews>
    <sheetView workbookViewId="0"/>
  </sheetViews>
  <sheetFormatPr defaultColWidth="9.140625" defaultRowHeight="15" x14ac:dyDescent="0.25"/>
  <cols>
    <col min="1" max="1" width="40.7109375" style="38" customWidth="1"/>
    <col min="2" max="3" width="13.7109375" style="38" customWidth="1"/>
    <col min="4" max="21" width="9.7109375" style="38" customWidth="1"/>
    <col min="22" max="22" width="9.140625" style="38"/>
    <col min="23" max="26" width="10.7109375" style="38" hidden="1" customWidth="1"/>
    <col min="27" max="27" width="2.85546875" style="38" hidden="1" customWidth="1"/>
    <col min="28" max="31" width="10.7109375" style="38" hidden="1" customWidth="1"/>
    <col min="32" max="16384" width="9.140625" style="38"/>
  </cols>
  <sheetData>
    <row r="1" spans="1:31" s="36" customFormat="1" x14ac:dyDescent="0.25"/>
    <row r="2" spans="1:31" s="36" customFormat="1" x14ac:dyDescent="0.25"/>
    <row r="3" spans="1:31" s="36" customFormat="1" x14ac:dyDescent="0.25"/>
    <row r="4" spans="1:31" s="36" customFormat="1" x14ac:dyDescent="0.25"/>
    <row r="5" spans="1:31" s="36" customFormat="1" x14ac:dyDescent="0.25"/>
    <row r="6" spans="1:31" s="36" customFormat="1" x14ac:dyDescent="0.25"/>
    <row r="7" spans="1:31" s="36" customFormat="1" x14ac:dyDescent="0.25"/>
    <row r="8" spans="1:31" s="36" customFormat="1" x14ac:dyDescent="0.25"/>
    <row r="9" spans="1:31" ht="18.75" x14ac:dyDescent="0.25">
      <c r="A9" s="1172" t="s">
        <v>405</v>
      </c>
      <c r="B9" s="1172"/>
      <c r="C9" s="1172"/>
      <c r="D9" s="37"/>
      <c r="E9" s="37"/>
      <c r="F9" s="37"/>
      <c r="G9" s="37"/>
      <c r="H9" s="37"/>
      <c r="I9" s="37"/>
      <c r="J9" s="37"/>
      <c r="K9" s="37"/>
      <c r="L9" s="37"/>
      <c r="M9" s="37"/>
      <c r="N9" s="37"/>
      <c r="O9" s="37"/>
      <c r="P9" s="37"/>
      <c r="Q9" s="37"/>
      <c r="R9" s="37"/>
      <c r="S9" s="37"/>
      <c r="T9" s="37"/>
      <c r="U9" s="37"/>
    </row>
    <row r="10" spans="1:31" ht="18.75" x14ac:dyDescent="0.25">
      <c r="A10" s="1172" t="s">
        <v>282</v>
      </c>
      <c r="B10" s="1172"/>
      <c r="C10" s="1172"/>
      <c r="D10" s="37"/>
      <c r="E10" s="37"/>
      <c r="F10" s="37"/>
      <c r="G10" s="37"/>
      <c r="H10" s="37"/>
      <c r="I10" s="37"/>
      <c r="J10" s="37"/>
      <c r="K10" s="37"/>
      <c r="L10" s="37"/>
      <c r="M10" s="37"/>
      <c r="N10" s="37"/>
      <c r="O10" s="37"/>
      <c r="P10" s="37"/>
      <c r="Q10" s="37"/>
      <c r="R10" s="37"/>
      <c r="S10" s="37"/>
      <c r="T10" s="37"/>
      <c r="U10" s="37"/>
    </row>
    <row r="11" spans="1:31" ht="15.75" thickBot="1" x14ac:dyDescent="0.3">
      <c r="A11" s="37"/>
      <c r="B11" s="37"/>
      <c r="C11" s="37"/>
      <c r="D11" s="37"/>
      <c r="E11" s="37"/>
      <c r="F11" s="37"/>
      <c r="G11" s="37"/>
      <c r="H11" s="37"/>
      <c r="I11" s="37"/>
      <c r="J11" s="37"/>
      <c r="K11" s="37"/>
      <c r="L11" s="37"/>
      <c r="M11" s="37"/>
      <c r="N11" s="37"/>
      <c r="O11" s="37"/>
      <c r="P11" s="37"/>
      <c r="Q11" s="37"/>
      <c r="R11" s="37"/>
      <c r="S11" s="37"/>
      <c r="T11" s="37"/>
      <c r="U11" s="37"/>
    </row>
    <row r="12" spans="1:31" ht="45.75" customHeight="1" thickBot="1" x14ac:dyDescent="0.3">
      <c r="A12" s="1363" t="s">
        <v>266</v>
      </c>
      <c r="B12" s="1214" t="s">
        <v>25</v>
      </c>
      <c r="C12" s="1366" t="s">
        <v>292</v>
      </c>
      <c r="D12" s="1357" t="s">
        <v>605</v>
      </c>
      <c r="E12" s="1358"/>
      <c r="F12" s="1358"/>
      <c r="G12" s="1358"/>
      <c r="H12" s="1358"/>
      <c r="I12" s="1358"/>
      <c r="J12" s="1358"/>
      <c r="K12" s="1358"/>
      <c r="L12" s="1358"/>
      <c r="M12" s="1358"/>
      <c r="N12" s="1358"/>
      <c r="O12" s="1358"/>
      <c r="P12" s="1358"/>
      <c r="Q12" s="1358"/>
      <c r="R12" s="1358"/>
      <c r="S12" s="1358"/>
      <c r="T12" s="1358"/>
      <c r="U12" s="1359"/>
    </row>
    <row r="13" spans="1:31" x14ac:dyDescent="0.25">
      <c r="A13" s="1364"/>
      <c r="B13" s="1215"/>
      <c r="C13" s="1367"/>
      <c r="D13" s="1343" t="s">
        <v>278</v>
      </c>
      <c r="E13" s="1369"/>
      <c r="F13" s="1369"/>
      <c r="G13" s="1369"/>
      <c r="H13" s="1369"/>
      <c r="I13" s="1344"/>
      <c r="J13" s="1343" t="s">
        <v>169</v>
      </c>
      <c r="K13" s="1369"/>
      <c r="L13" s="1344"/>
      <c r="M13" s="1343" t="s">
        <v>277</v>
      </c>
      <c r="N13" s="1369"/>
      <c r="O13" s="1369"/>
      <c r="P13" s="1344"/>
      <c r="Q13" s="1360" t="s">
        <v>279</v>
      </c>
      <c r="R13" s="1361"/>
      <c r="S13" s="1361"/>
      <c r="T13" s="1361"/>
      <c r="U13" s="1362"/>
    </row>
    <row r="14" spans="1:31" ht="51.75" customHeight="1" thickBot="1" x14ac:dyDescent="0.3">
      <c r="A14" s="1364"/>
      <c r="B14" s="1215"/>
      <c r="C14" s="1367"/>
      <c r="D14" s="71" t="s">
        <v>267</v>
      </c>
      <c r="E14" s="72" t="s">
        <v>268</v>
      </c>
      <c r="F14" s="69" t="s">
        <v>269</v>
      </c>
      <c r="G14" s="69" t="s">
        <v>270</v>
      </c>
      <c r="H14" s="73" t="s">
        <v>271</v>
      </c>
      <c r="I14" s="84" t="s">
        <v>272</v>
      </c>
      <c r="J14" s="139" t="s">
        <v>171</v>
      </c>
      <c r="K14" s="476" t="s">
        <v>170</v>
      </c>
      <c r="L14" s="68" t="s">
        <v>476</v>
      </c>
      <c r="M14" s="140" t="s">
        <v>273</v>
      </c>
      <c r="N14" s="141" t="s">
        <v>274</v>
      </c>
      <c r="O14" s="141" t="s">
        <v>275</v>
      </c>
      <c r="P14" s="142" t="s">
        <v>276</v>
      </c>
      <c r="Q14" s="83" t="s">
        <v>217</v>
      </c>
      <c r="R14" s="143" t="s">
        <v>218</v>
      </c>
      <c r="S14" s="143" t="s">
        <v>220</v>
      </c>
      <c r="T14" s="144" t="s">
        <v>280</v>
      </c>
      <c r="U14" s="84" t="s">
        <v>281</v>
      </c>
    </row>
    <row r="15" spans="1:31" ht="15.75" thickBot="1" x14ac:dyDescent="0.3">
      <c r="A15" s="1365"/>
      <c r="B15" s="1216"/>
      <c r="C15" s="1368"/>
      <c r="D15" s="74" t="s">
        <v>178</v>
      </c>
      <c r="E15" s="77" t="s">
        <v>178</v>
      </c>
      <c r="F15" s="75" t="s">
        <v>178</v>
      </c>
      <c r="G15" s="75" t="s">
        <v>178</v>
      </c>
      <c r="H15" s="75" t="s">
        <v>178</v>
      </c>
      <c r="I15" s="76" t="s">
        <v>178</v>
      </c>
      <c r="J15" s="77" t="s">
        <v>178</v>
      </c>
      <c r="K15" s="75" t="s">
        <v>178</v>
      </c>
      <c r="L15" s="145" t="s">
        <v>178</v>
      </c>
      <c r="M15" s="74" t="s">
        <v>178</v>
      </c>
      <c r="N15" s="75" t="s">
        <v>178</v>
      </c>
      <c r="O15" s="75" t="s">
        <v>178</v>
      </c>
      <c r="P15" s="76" t="s">
        <v>178</v>
      </c>
      <c r="Q15" s="74" t="s">
        <v>178</v>
      </c>
      <c r="R15" s="75" t="s">
        <v>178</v>
      </c>
      <c r="S15" s="75" t="s">
        <v>178</v>
      </c>
      <c r="T15" s="75" t="s">
        <v>178</v>
      </c>
      <c r="U15" s="78" t="s">
        <v>178</v>
      </c>
      <c r="W15" s="149" t="s">
        <v>283</v>
      </c>
      <c r="X15" s="150" t="s">
        <v>284</v>
      </c>
      <c r="Y15" s="150" t="s">
        <v>285</v>
      </c>
      <c r="Z15" s="151" t="s">
        <v>286</v>
      </c>
      <c r="AB15" s="149" t="s">
        <v>287</v>
      </c>
      <c r="AC15" s="150" t="s">
        <v>288</v>
      </c>
      <c r="AD15" s="150" t="s">
        <v>289</v>
      </c>
      <c r="AE15" s="151" t="s">
        <v>290</v>
      </c>
    </row>
    <row r="16" spans="1:31" ht="15.75" thickBot="1" x14ac:dyDescent="0.3">
      <c r="A16" s="265"/>
      <c r="B16" s="266"/>
      <c r="C16" s="267" t="s">
        <v>174</v>
      </c>
      <c r="D16" s="234">
        <f>SUM(D17:D196)</f>
        <v>0</v>
      </c>
      <c r="E16" s="234">
        <f t="shared" ref="E16:U16" si="0">SUM(E17:E196)</f>
        <v>0</v>
      </c>
      <c r="F16" s="234">
        <f t="shared" si="0"/>
        <v>0</v>
      </c>
      <c r="G16" s="234">
        <f t="shared" si="0"/>
        <v>0</v>
      </c>
      <c r="H16" s="234">
        <f t="shared" si="0"/>
        <v>0</v>
      </c>
      <c r="I16" s="234">
        <f t="shared" si="0"/>
        <v>0</v>
      </c>
      <c r="J16" s="234">
        <f t="shared" si="0"/>
        <v>0</v>
      </c>
      <c r="K16" s="234">
        <f t="shared" si="0"/>
        <v>0</v>
      </c>
      <c r="L16" s="234">
        <f t="shared" si="0"/>
        <v>0</v>
      </c>
      <c r="M16" s="234">
        <f t="shared" si="0"/>
        <v>0</v>
      </c>
      <c r="N16" s="234">
        <f t="shared" si="0"/>
        <v>0</v>
      </c>
      <c r="O16" s="234">
        <f t="shared" si="0"/>
        <v>0</v>
      </c>
      <c r="P16" s="234">
        <f t="shared" si="0"/>
        <v>0</v>
      </c>
      <c r="Q16" s="234">
        <f t="shared" si="0"/>
        <v>0</v>
      </c>
      <c r="R16" s="234">
        <f t="shared" si="0"/>
        <v>0</v>
      </c>
      <c r="S16" s="234">
        <f t="shared" si="0"/>
        <v>0</v>
      </c>
      <c r="T16" s="234">
        <f t="shared" si="0"/>
        <v>0</v>
      </c>
      <c r="U16" s="234">
        <f t="shared" si="0"/>
        <v>0</v>
      </c>
    </row>
    <row r="17" spans="1:31" x14ac:dyDescent="0.25">
      <c r="A17" s="268" t="str">
        <f>IF(ISBLANK('A4'!A17),"",'A4'!A17)</f>
        <v/>
      </c>
      <c r="B17" s="269" t="str">
        <f>IF(ISBLANK('A4'!C17),"",'A4'!C17)</f>
        <v/>
      </c>
      <c r="C17" s="270" t="str">
        <f>IF(ISBLANK('A4'!V17),"",'A4'!V17)</f>
        <v/>
      </c>
      <c r="D17" s="271"/>
      <c r="E17" s="272"/>
      <c r="F17" s="272"/>
      <c r="G17" s="272"/>
      <c r="H17" s="272"/>
      <c r="I17" s="272"/>
      <c r="J17" s="273"/>
      <c r="K17" s="480"/>
      <c r="L17" s="274"/>
      <c r="M17" s="275"/>
      <c r="N17" s="275"/>
      <c r="O17" s="275"/>
      <c r="P17" s="275"/>
      <c r="Q17" s="273"/>
      <c r="R17" s="272"/>
      <c r="S17" s="272"/>
      <c r="T17" s="272"/>
      <c r="U17" s="274"/>
      <c r="W17" s="153">
        <f>SUM(D17:I17)</f>
        <v>0</v>
      </c>
      <c r="X17" s="154">
        <f>SUM(J17:L17)</f>
        <v>0</v>
      </c>
      <c r="Y17" s="154">
        <f>SUM(M17:P17)</f>
        <v>0</v>
      </c>
      <c r="Z17" s="155">
        <f>SUM(Q17:U17)</f>
        <v>0</v>
      </c>
      <c r="AB17" s="153">
        <f>IF(C17="",W17,C17-W17)</f>
        <v>0</v>
      </c>
      <c r="AC17" s="154">
        <f>IF(C17="",X17,C17-X17)</f>
        <v>0</v>
      </c>
      <c r="AD17" s="154">
        <f>IF(C17="",Y17,C17-Y17)</f>
        <v>0</v>
      </c>
      <c r="AE17" s="155">
        <f>IF(C17="",Z17,C17-Z17)</f>
        <v>0</v>
      </c>
    </row>
    <row r="18" spans="1:31" x14ac:dyDescent="0.25">
      <c r="A18" s="276" t="str">
        <f>IF(ISBLANK('A4'!A18),"",'A4'!A18)</f>
        <v/>
      </c>
      <c r="B18" s="277" t="str">
        <f>IF(ISBLANK('A4'!C18),"",'A4'!C18)</f>
        <v/>
      </c>
      <c r="C18" s="278" t="str">
        <f>IF(ISBLANK('A4'!V18),"",'A4'!V18)</f>
        <v/>
      </c>
      <c r="D18" s="279"/>
      <c r="E18" s="280"/>
      <c r="F18" s="280"/>
      <c r="G18" s="280"/>
      <c r="H18" s="280"/>
      <c r="I18" s="280"/>
      <c r="J18" s="281"/>
      <c r="K18" s="481"/>
      <c r="L18" s="282"/>
      <c r="M18" s="283"/>
      <c r="N18" s="283"/>
      <c r="O18" s="283"/>
      <c r="P18" s="283"/>
      <c r="Q18" s="281"/>
      <c r="R18" s="280"/>
      <c r="S18" s="280"/>
      <c r="T18" s="280"/>
      <c r="U18" s="282"/>
      <c r="W18" s="156">
        <f t="shared" ref="W18:W81" si="1">SUM(D18:I18)</f>
        <v>0</v>
      </c>
      <c r="X18" s="152">
        <f t="shared" ref="X18:X81" si="2">SUM(J18:L18)</f>
        <v>0</v>
      </c>
      <c r="Y18" s="152">
        <f t="shared" ref="Y18:Y81" si="3">SUM(M18:P18)</f>
        <v>0</v>
      </c>
      <c r="Z18" s="157">
        <f t="shared" ref="Z18:Z81" si="4">SUM(Q18:U18)</f>
        <v>0</v>
      </c>
      <c r="AB18" s="156">
        <f t="shared" ref="AB18:AB81" si="5">IF(C18="",W18,C18-W18)</f>
        <v>0</v>
      </c>
      <c r="AC18" s="152">
        <f t="shared" ref="AC18:AC81" si="6">IF(C18="",X18,C18-X18)</f>
        <v>0</v>
      </c>
      <c r="AD18" s="152">
        <f t="shared" ref="AD18:AD81" si="7">IF(C18="",Y18,C18-Y18)</f>
        <v>0</v>
      </c>
      <c r="AE18" s="157">
        <f t="shared" ref="AE18:AE81" si="8">IF(C18="",Z18,C18-Z18)</f>
        <v>0</v>
      </c>
    </row>
    <row r="19" spans="1:31" x14ac:dyDescent="0.25">
      <c r="A19" s="276" t="str">
        <f>IF(ISBLANK('A4'!A19),"",'A4'!A19)</f>
        <v/>
      </c>
      <c r="B19" s="277" t="str">
        <f>IF(ISBLANK('A4'!C19),"",'A4'!C19)</f>
        <v/>
      </c>
      <c r="C19" s="278" t="str">
        <f>IF(ISBLANK('A4'!V19),"",'A4'!V19)</f>
        <v/>
      </c>
      <c r="D19" s="279"/>
      <c r="E19" s="280"/>
      <c r="F19" s="280"/>
      <c r="G19" s="280"/>
      <c r="H19" s="280"/>
      <c r="I19" s="280"/>
      <c r="J19" s="281"/>
      <c r="K19" s="481"/>
      <c r="L19" s="282"/>
      <c r="M19" s="283"/>
      <c r="N19" s="283"/>
      <c r="O19" s="283"/>
      <c r="P19" s="283"/>
      <c r="Q19" s="281"/>
      <c r="R19" s="280"/>
      <c r="S19" s="280"/>
      <c r="T19" s="280"/>
      <c r="U19" s="282"/>
      <c r="W19" s="156">
        <f t="shared" si="1"/>
        <v>0</v>
      </c>
      <c r="X19" s="152">
        <f t="shared" si="2"/>
        <v>0</v>
      </c>
      <c r="Y19" s="152">
        <f t="shared" si="3"/>
        <v>0</v>
      </c>
      <c r="Z19" s="157">
        <f t="shared" si="4"/>
        <v>0</v>
      </c>
      <c r="AB19" s="156">
        <f t="shared" si="5"/>
        <v>0</v>
      </c>
      <c r="AC19" s="152">
        <f t="shared" si="6"/>
        <v>0</v>
      </c>
      <c r="AD19" s="152">
        <f t="shared" si="7"/>
        <v>0</v>
      </c>
      <c r="AE19" s="157">
        <f t="shared" si="8"/>
        <v>0</v>
      </c>
    </row>
    <row r="20" spans="1:31" x14ac:dyDescent="0.25">
      <c r="A20" s="276" t="str">
        <f>IF(ISBLANK('A4'!A20),"",'A4'!A20)</f>
        <v/>
      </c>
      <c r="B20" s="277" t="str">
        <f>IF(ISBLANK('A4'!C20),"",'A4'!C20)</f>
        <v/>
      </c>
      <c r="C20" s="278" t="str">
        <f>IF(ISBLANK('A4'!V20),"",'A4'!V20)</f>
        <v/>
      </c>
      <c r="D20" s="279"/>
      <c r="E20" s="280"/>
      <c r="F20" s="280"/>
      <c r="G20" s="280"/>
      <c r="H20" s="280"/>
      <c r="I20" s="280"/>
      <c r="J20" s="281"/>
      <c r="K20" s="481"/>
      <c r="L20" s="282"/>
      <c r="M20" s="283"/>
      <c r="N20" s="283"/>
      <c r="O20" s="283"/>
      <c r="P20" s="283"/>
      <c r="Q20" s="281"/>
      <c r="R20" s="280"/>
      <c r="S20" s="280"/>
      <c r="T20" s="280"/>
      <c r="U20" s="282"/>
      <c r="W20" s="156">
        <f t="shared" si="1"/>
        <v>0</v>
      </c>
      <c r="X20" s="152">
        <f t="shared" si="2"/>
        <v>0</v>
      </c>
      <c r="Y20" s="152">
        <f t="shared" si="3"/>
        <v>0</v>
      </c>
      <c r="Z20" s="157">
        <f t="shared" si="4"/>
        <v>0</v>
      </c>
      <c r="AB20" s="156">
        <f t="shared" si="5"/>
        <v>0</v>
      </c>
      <c r="AC20" s="152">
        <f t="shared" si="6"/>
        <v>0</v>
      </c>
      <c r="AD20" s="152">
        <f t="shared" si="7"/>
        <v>0</v>
      </c>
      <c r="AE20" s="157">
        <f t="shared" si="8"/>
        <v>0</v>
      </c>
    </row>
    <row r="21" spans="1:31" x14ac:dyDescent="0.25">
      <c r="A21" s="276" t="str">
        <f>IF(ISBLANK('A4'!A21),"",'A4'!A21)</f>
        <v/>
      </c>
      <c r="B21" s="277" t="str">
        <f>IF(ISBLANK('A4'!C21),"",'A4'!C21)</f>
        <v/>
      </c>
      <c r="C21" s="278" t="str">
        <f>IF(ISBLANK('A4'!V21),"",'A4'!V21)</f>
        <v/>
      </c>
      <c r="D21" s="279"/>
      <c r="E21" s="280"/>
      <c r="F21" s="280"/>
      <c r="G21" s="280"/>
      <c r="H21" s="280"/>
      <c r="I21" s="280"/>
      <c r="J21" s="281"/>
      <c r="K21" s="481"/>
      <c r="L21" s="282"/>
      <c r="M21" s="283"/>
      <c r="N21" s="283"/>
      <c r="O21" s="283"/>
      <c r="P21" s="283"/>
      <c r="Q21" s="281"/>
      <c r="R21" s="280"/>
      <c r="S21" s="280"/>
      <c r="T21" s="280"/>
      <c r="U21" s="282"/>
      <c r="W21" s="156">
        <f t="shared" si="1"/>
        <v>0</v>
      </c>
      <c r="X21" s="152">
        <f t="shared" si="2"/>
        <v>0</v>
      </c>
      <c r="Y21" s="152">
        <f t="shared" si="3"/>
        <v>0</v>
      </c>
      <c r="Z21" s="157">
        <f t="shared" si="4"/>
        <v>0</v>
      </c>
      <c r="AB21" s="156">
        <f t="shared" si="5"/>
        <v>0</v>
      </c>
      <c r="AC21" s="152">
        <f t="shared" si="6"/>
        <v>0</v>
      </c>
      <c r="AD21" s="152">
        <f t="shared" si="7"/>
        <v>0</v>
      </c>
      <c r="AE21" s="157">
        <f t="shared" si="8"/>
        <v>0</v>
      </c>
    </row>
    <row r="22" spans="1:31" x14ac:dyDescent="0.25">
      <c r="A22" s="276" t="str">
        <f>IF(ISBLANK('A4'!A22),"",'A4'!A22)</f>
        <v/>
      </c>
      <c r="B22" s="277" t="str">
        <f>IF(ISBLANK('A4'!C22),"",'A4'!C22)</f>
        <v/>
      </c>
      <c r="C22" s="278" t="str">
        <f>IF(ISBLANK('A4'!V22),"",'A4'!V22)</f>
        <v/>
      </c>
      <c r="D22" s="279"/>
      <c r="E22" s="280"/>
      <c r="F22" s="280"/>
      <c r="G22" s="280"/>
      <c r="H22" s="280"/>
      <c r="I22" s="280"/>
      <c r="J22" s="281"/>
      <c r="K22" s="481"/>
      <c r="L22" s="282"/>
      <c r="M22" s="283"/>
      <c r="N22" s="283"/>
      <c r="O22" s="283"/>
      <c r="P22" s="283"/>
      <c r="Q22" s="281"/>
      <c r="R22" s="280"/>
      <c r="S22" s="280"/>
      <c r="T22" s="280"/>
      <c r="U22" s="282"/>
      <c r="W22" s="156">
        <f t="shared" si="1"/>
        <v>0</v>
      </c>
      <c r="X22" s="152">
        <f t="shared" si="2"/>
        <v>0</v>
      </c>
      <c r="Y22" s="152">
        <f t="shared" si="3"/>
        <v>0</v>
      </c>
      <c r="Z22" s="157">
        <f t="shared" si="4"/>
        <v>0</v>
      </c>
      <c r="AB22" s="156">
        <f t="shared" si="5"/>
        <v>0</v>
      </c>
      <c r="AC22" s="152">
        <f t="shared" si="6"/>
        <v>0</v>
      </c>
      <c r="AD22" s="152">
        <f t="shared" si="7"/>
        <v>0</v>
      </c>
      <c r="AE22" s="157">
        <f t="shared" si="8"/>
        <v>0</v>
      </c>
    </row>
    <row r="23" spans="1:31" x14ac:dyDescent="0.25">
      <c r="A23" s="276" t="str">
        <f>IF(ISBLANK('A4'!A23),"",'A4'!A23)</f>
        <v/>
      </c>
      <c r="B23" s="277" t="str">
        <f>IF(ISBLANK('A4'!C23),"",'A4'!C23)</f>
        <v/>
      </c>
      <c r="C23" s="278" t="str">
        <f>IF(ISBLANK('A4'!V23),"",'A4'!V23)</f>
        <v/>
      </c>
      <c r="D23" s="279"/>
      <c r="E23" s="280"/>
      <c r="F23" s="280"/>
      <c r="G23" s="280"/>
      <c r="H23" s="280"/>
      <c r="I23" s="280"/>
      <c r="J23" s="281"/>
      <c r="K23" s="481"/>
      <c r="L23" s="282"/>
      <c r="M23" s="283"/>
      <c r="N23" s="283"/>
      <c r="O23" s="283"/>
      <c r="P23" s="283"/>
      <c r="Q23" s="281"/>
      <c r="R23" s="280"/>
      <c r="S23" s="280"/>
      <c r="T23" s="280"/>
      <c r="U23" s="282"/>
      <c r="W23" s="156">
        <f t="shared" si="1"/>
        <v>0</v>
      </c>
      <c r="X23" s="152">
        <f t="shared" si="2"/>
        <v>0</v>
      </c>
      <c r="Y23" s="152">
        <f t="shared" si="3"/>
        <v>0</v>
      </c>
      <c r="Z23" s="157">
        <f t="shared" si="4"/>
        <v>0</v>
      </c>
      <c r="AB23" s="156">
        <f t="shared" si="5"/>
        <v>0</v>
      </c>
      <c r="AC23" s="152">
        <f t="shared" si="6"/>
        <v>0</v>
      </c>
      <c r="AD23" s="152">
        <f t="shared" si="7"/>
        <v>0</v>
      </c>
      <c r="AE23" s="157">
        <f t="shared" si="8"/>
        <v>0</v>
      </c>
    </row>
    <row r="24" spans="1:31" x14ac:dyDescent="0.25">
      <c r="A24" s="276" t="str">
        <f>IF(ISBLANK('A4'!A24),"",'A4'!A24)</f>
        <v/>
      </c>
      <c r="B24" s="277" t="str">
        <f>IF(ISBLANK('A4'!C24),"",'A4'!C24)</f>
        <v/>
      </c>
      <c r="C24" s="278" t="str">
        <f>IF(ISBLANK('A4'!V24),"",'A4'!V24)</f>
        <v/>
      </c>
      <c r="D24" s="279"/>
      <c r="E24" s="280"/>
      <c r="F24" s="280"/>
      <c r="G24" s="280"/>
      <c r="H24" s="280"/>
      <c r="I24" s="280"/>
      <c r="J24" s="281"/>
      <c r="K24" s="481"/>
      <c r="L24" s="282"/>
      <c r="M24" s="283"/>
      <c r="N24" s="283"/>
      <c r="O24" s="283"/>
      <c r="P24" s="283"/>
      <c r="Q24" s="281"/>
      <c r="R24" s="280"/>
      <c r="S24" s="280"/>
      <c r="T24" s="280"/>
      <c r="U24" s="282"/>
      <c r="W24" s="156">
        <f t="shared" si="1"/>
        <v>0</v>
      </c>
      <c r="X24" s="152">
        <f t="shared" si="2"/>
        <v>0</v>
      </c>
      <c r="Y24" s="152">
        <f t="shared" si="3"/>
        <v>0</v>
      </c>
      <c r="Z24" s="157">
        <f t="shared" si="4"/>
        <v>0</v>
      </c>
      <c r="AB24" s="156">
        <f t="shared" si="5"/>
        <v>0</v>
      </c>
      <c r="AC24" s="152">
        <f t="shared" si="6"/>
        <v>0</v>
      </c>
      <c r="AD24" s="152">
        <f t="shared" si="7"/>
        <v>0</v>
      </c>
      <c r="AE24" s="157">
        <f t="shared" si="8"/>
        <v>0</v>
      </c>
    </row>
    <row r="25" spans="1:31" x14ac:dyDescent="0.25">
      <c r="A25" s="276" t="str">
        <f>IF(ISBLANK('A4'!A25),"",'A4'!A25)</f>
        <v/>
      </c>
      <c r="B25" s="277" t="str">
        <f>IF(ISBLANK('A4'!C25),"",'A4'!C25)</f>
        <v/>
      </c>
      <c r="C25" s="278" t="str">
        <f>IF(ISBLANK('A4'!V25),"",'A4'!V25)</f>
        <v/>
      </c>
      <c r="D25" s="279"/>
      <c r="E25" s="280"/>
      <c r="F25" s="280"/>
      <c r="G25" s="280"/>
      <c r="H25" s="280"/>
      <c r="I25" s="280"/>
      <c r="J25" s="281"/>
      <c r="K25" s="481"/>
      <c r="L25" s="282"/>
      <c r="M25" s="283"/>
      <c r="N25" s="283"/>
      <c r="O25" s="283"/>
      <c r="P25" s="283"/>
      <c r="Q25" s="281"/>
      <c r="R25" s="280"/>
      <c r="S25" s="280"/>
      <c r="T25" s="280"/>
      <c r="U25" s="282"/>
      <c r="W25" s="156">
        <f t="shared" si="1"/>
        <v>0</v>
      </c>
      <c r="X25" s="152">
        <f t="shared" si="2"/>
        <v>0</v>
      </c>
      <c r="Y25" s="152">
        <f t="shared" si="3"/>
        <v>0</v>
      </c>
      <c r="Z25" s="157">
        <f t="shared" si="4"/>
        <v>0</v>
      </c>
      <c r="AB25" s="156">
        <f t="shared" si="5"/>
        <v>0</v>
      </c>
      <c r="AC25" s="152">
        <f t="shared" si="6"/>
        <v>0</v>
      </c>
      <c r="AD25" s="152">
        <f t="shared" si="7"/>
        <v>0</v>
      </c>
      <c r="AE25" s="157">
        <f t="shared" si="8"/>
        <v>0</v>
      </c>
    </row>
    <row r="26" spans="1:31" x14ac:dyDescent="0.25">
      <c r="A26" s="276" t="str">
        <f>IF(ISBLANK('A4'!A26),"",'A4'!A26)</f>
        <v/>
      </c>
      <c r="B26" s="277" t="str">
        <f>IF(ISBLANK('A4'!C26),"",'A4'!C26)</f>
        <v/>
      </c>
      <c r="C26" s="278" t="str">
        <f>IF(ISBLANK('A4'!V26),"",'A4'!V26)</f>
        <v/>
      </c>
      <c r="D26" s="279"/>
      <c r="E26" s="280"/>
      <c r="F26" s="280"/>
      <c r="G26" s="280"/>
      <c r="H26" s="280"/>
      <c r="I26" s="280"/>
      <c r="J26" s="281"/>
      <c r="K26" s="481"/>
      <c r="L26" s="282"/>
      <c r="M26" s="283"/>
      <c r="N26" s="283"/>
      <c r="O26" s="283"/>
      <c r="P26" s="283"/>
      <c r="Q26" s="281"/>
      <c r="R26" s="280"/>
      <c r="S26" s="280"/>
      <c r="T26" s="280"/>
      <c r="U26" s="282"/>
      <c r="W26" s="156">
        <f t="shared" si="1"/>
        <v>0</v>
      </c>
      <c r="X26" s="152">
        <f t="shared" si="2"/>
        <v>0</v>
      </c>
      <c r="Y26" s="152">
        <f t="shared" si="3"/>
        <v>0</v>
      </c>
      <c r="Z26" s="157">
        <f t="shared" si="4"/>
        <v>0</v>
      </c>
      <c r="AB26" s="156">
        <f t="shared" si="5"/>
        <v>0</v>
      </c>
      <c r="AC26" s="152">
        <f t="shared" si="6"/>
        <v>0</v>
      </c>
      <c r="AD26" s="152">
        <f t="shared" si="7"/>
        <v>0</v>
      </c>
      <c r="AE26" s="157">
        <f t="shared" si="8"/>
        <v>0</v>
      </c>
    </row>
    <row r="27" spans="1:31" x14ac:dyDescent="0.25">
      <c r="A27" s="276" t="str">
        <f>IF(ISBLANK('A4'!A27),"",'A4'!A27)</f>
        <v/>
      </c>
      <c r="B27" s="277" t="str">
        <f>IF(ISBLANK('A4'!C27),"",'A4'!C27)</f>
        <v/>
      </c>
      <c r="C27" s="278" t="str">
        <f>IF(ISBLANK('A4'!V27),"",'A4'!V27)</f>
        <v/>
      </c>
      <c r="D27" s="279"/>
      <c r="E27" s="280"/>
      <c r="F27" s="280"/>
      <c r="G27" s="280"/>
      <c r="H27" s="280"/>
      <c r="I27" s="280"/>
      <c r="J27" s="281"/>
      <c r="K27" s="481"/>
      <c r="L27" s="282"/>
      <c r="M27" s="283"/>
      <c r="N27" s="283"/>
      <c r="O27" s="283"/>
      <c r="P27" s="283"/>
      <c r="Q27" s="281"/>
      <c r="R27" s="280"/>
      <c r="S27" s="280"/>
      <c r="T27" s="280"/>
      <c r="U27" s="282"/>
      <c r="W27" s="156">
        <f t="shared" si="1"/>
        <v>0</v>
      </c>
      <c r="X27" s="152">
        <f t="shared" si="2"/>
        <v>0</v>
      </c>
      <c r="Y27" s="152">
        <f t="shared" si="3"/>
        <v>0</v>
      </c>
      <c r="Z27" s="157">
        <f t="shared" si="4"/>
        <v>0</v>
      </c>
      <c r="AB27" s="156">
        <f t="shared" si="5"/>
        <v>0</v>
      </c>
      <c r="AC27" s="152">
        <f t="shared" si="6"/>
        <v>0</v>
      </c>
      <c r="AD27" s="152">
        <f t="shared" si="7"/>
        <v>0</v>
      </c>
      <c r="AE27" s="157">
        <f t="shared" si="8"/>
        <v>0</v>
      </c>
    </row>
    <row r="28" spans="1:31" x14ac:dyDescent="0.25">
      <c r="A28" s="276" t="str">
        <f>IF(ISBLANK('A4'!A28),"",'A4'!A28)</f>
        <v/>
      </c>
      <c r="B28" s="277" t="str">
        <f>IF(ISBLANK('A4'!C28),"",'A4'!C28)</f>
        <v/>
      </c>
      <c r="C28" s="278" t="str">
        <f>IF(ISBLANK('A4'!V28),"",'A4'!V28)</f>
        <v/>
      </c>
      <c r="D28" s="279"/>
      <c r="E28" s="280"/>
      <c r="F28" s="280"/>
      <c r="G28" s="280"/>
      <c r="H28" s="280"/>
      <c r="I28" s="280"/>
      <c r="J28" s="281"/>
      <c r="K28" s="481"/>
      <c r="L28" s="282"/>
      <c r="M28" s="283"/>
      <c r="N28" s="283"/>
      <c r="O28" s="283"/>
      <c r="P28" s="283"/>
      <c r="Q28" s="281"/>
      <c r="R28" s="280"/>
      <c r="S28" s="280"/>
      <c r="T28" s="280"/>
      <c r="U28" s="282"/>
      <c r="W28" s="156">
        <f t="shared" si="1"/>
        <v>0</v>
      </c>
      <c r="X28" s="152">
        <f t="shared" si="2"/>
        <v>0</v>
      </c>
      <c r="Y28" s="152">
        <f t="shared" si="3"/>
        <v>0</v>
      </c>
      <c r="Z28" s="157">
        <f t="shared" si="4"/>
        <v>0</v>
      </c>
      <c r="AB28" s="156">
        <f t="shared" si="5"/>
        <v>0</v>
      </c>
      <c r="AC28" s="152">
        <f t="shared" si="6"/>
        <v>0</v>
      </c>
      <c r="AD28" s="152">
        <f t="shared" si="7"/>
        <v>0</v>
      </c>
      <c r="AE28" s="157">
        <f t="shared" si="8"/>
        <v>0</v>
      </c>
    </row>
    <row r="29" spans="1:31" x14ac:dyDescent="0.25">
      <c r="A29" s="276" t="str">
        <f>IF(ISBLANK('A4'!A29),"",'A4'!A29)</f>
        <v/>
      </c>
      <c r="B29" s="277" t="str">
        <f>IF(ISBLANK('A4'!C29),"",'A4'!C29)</f>
        <v/>
      </c>
      <c r="C29" s="278" t="str">
        <f>IF(ISBLANK('A4'!V29),"",'A4'!V29)</f>
        <v/>
      </c>
      <c r="D29" s="279"/>
      <c r="E29" s="280"/>
      <c r="F29" s="280"/>
      <c r="G29" s="280"/>
      <c r="H29" s="280"/>
      <c r="I29" s="280"/>
      <c r="J29" s="281"/>
      <c r="K29" s="481"/>
      <c r="L29" s="282"/>
      <c r="M29" s="283"/>
      <c r="N29" s="283"/>
      <c r="O29" s="283"/>
      <c r="P29" s="283"/>
      <c r="Q29" s="281"/>
      <c r="R29" s="280"/>
      <c r="S29" s="280"/>
      <c r="T29" s="280"/>
      <c r="U29" s="282"/>
      <c r="W29" s="156">
        <f t="shared" si="1"/>
        <v>0</v>
      </c>
      <c r="X29" s="152">
        <f t="shared" si="2"/>
        <v>0</v>
      </c>
      <c r="Y29" s="152">
        <f t="shared" si="3"/>
        <v>0</v>
      </c>
      <c r="Z29" s="157">
        <f t="shared" si="4"/>
        <v>0</v>
      </c>
      <c r="AB29" s="156">
        <f t="shared" si="5"/>
        <v>0</v>
      </c>
      <c r="AC29" s="152">
        <f t="shared" si="6"/>
        <v>0</v>
      </c>
      <c r="AD29" s="152">
        <f t="shared" si="7"/>
        <v>0</v>
      </c>
      <c r="AE29" s="157">
        <f t="shared" si="8"/>
        <v>0</v>
      </c>
    </row>
    <row r="30" spans="1:31" x14ac:dyDescent="0.25">
      <c r="A30" s="276" t="str">
        <f>IF(ISBLANK('A4'!A30),"",'A4'!A30)</f>
        <v/>
      </c>
      <c r="B30" s="277" t="str">
        <f>IF(ISBLANK('A4'!C30),"",'A4'!C30)</f>
        <v/>
      </c>
      <c r="C30" s="278" t="str">
        <f>IF(ISBLANK('A4'!V30),"",'A4'!V30)</f>
        <v/>
      </c>
      <c r="D30" s="279"/>
      <c r="E30" s="280"/>
      <c r="F30" s="280"/>
      <c r="G30" s="280"/>
      <c r="H30" s="280"/>
      <c r="I30" s="280"/>
      <c r="J30" s="281"/>
      <c r="K30" s="481"/>
      <c r="L30" s="282"/>
      <c r="M30" s="283"/>
      <c r="N30" s="283"/>
      <c r="O30" s="283"/>
      <c r="P30" s="283"/>
      <c r="Q30" s="281"/>
      <c r="R30" s="280"/>
      <c r="S30" s="280"/>
      <c r="T30" s="280"/>
      <c r="U30" s="282"/>
      <c r="W30" s="156">
        <f t="shared" si="1"/>
        <v>0</v>
      </c>
      <c r="X30" s="152">
        <f t="shared" si="2"/>
        <v>0</v>
      </c>
      <c r="Y30" s="152">
        <f t="shared" si="3"/>
        <v>0</v>
      </c>
      <c r="Z30" s="157">
        <f t="shared" si="4"/>
        <v>0</v>
      </c>
      <c r="AB30" s="156">
        <f t="shared" si="5"/>
        <v>0</v>
      </c>
      <c r="AC30" s="152">
        <f t="shared" si="6"/>
        <v>0</v>
      </c>
      <c r="AD30" s="152">
        <f t="shared" si="7"/>
        <v>0</v>
      </c>
      <c r="AE30" s="157">
        <f t="shared" si="8"/>
        <v>0</v>
      </c>
    </row>
    <row r="31" spans="1:31" x14ac:dyDescent="0.25">
      <c r="A31" s="276" t="str">
        <f>IF(ISBLANK('A4'!A31),"",'A4'!A31)</f>
        <v/>
      </c>
      <c r="B31" s="277" t="str">
        <f>IF(ISBLANK('A4'!C31),"",'A4'!C31)</f>
        <v/>
      </c>
      <c r="C31" s="278" t="str">
        <f>IF(ISBLANK('A4'!V31),"",'A4'!V31)</f>
        <v/>
      </c>
      <c r="D31" s="279"/>
      <c r="E31" s="280"/>
      <c r="F31" s="280"/>
      <c r="G31" s="280"/>
      <c r="H31" s="280"/>
      <c r="I31" s="280"/>
      <c r="J31" s="281"/>
      <c r="K31" s="481"/>
      <c r="L31" s="282"/>
      <c r="M31" s="283"/>
      <c r="N31" s="283"/>
      <c r="O31" s="283"/>
      <c r="P31" s="283"/>
      <c r="Q31" s="281"/>
      <c r="R31" s="280"/>
      <c r="S31" s="280"/>
      <c r="T31" s="280"/>
      <c r="U31" s="282"/>
      <c r="W31" s="156">
        <f t="shared" si="1"/>
        <v>0</v>
      </c>
      <c r="X31" s="152">
        <f t="shared" si="2"/>
        <v>0</v>
      </c>
      <c r="Y31" s="152">
        <f t="shared" si="3"/>
        <v>0</v>
      </c>
      <c r="Z31" s="157">
        <f t="shared" si="4"/>
        <v>0</v>
      </c>
      <c r="AB31" s="156">
        <f t="shared" si="5"/>
        <v>0</v>
      </c>
      <c r="AC31" s="152">
        <f t="shared" si="6"/>
        <v>0</v>
      </c>
      <c r="AD31" s="152">
        <f t="shared" si="7"/>
        <v>0</v>
      </c>
      <c r="AE31" s="157">
        <f t="shared" si="8"/>
        <v>0</v>
      </c>
    </row>
    <row r="32" spans="1:31" x14ac:dyDescent="0.25">
      <c r="A32" s="276" t="str">
        <f>IF(ISBLANK('A4'!A32),"",'A4'!A32)</f>
        <v/>
      </c>
      <c r="B32" s="277" t="str">
        <f>IF(ISBLANK('A4'!C32),"",'A4'!C32)</f>
        <v/>
      </c>
      <c r="C32" s="278" t="str">
        <f>IF(ISBLANK('A4'!V32),"",'A4'!V32)</f>
        <v/>
      </c>
      <c r="D32" s="279"/>
      <c r="E32" s="280"/>
      <c r="F32" s="280"/>
      <c r="G32" s="280"/>
      <c r="H32" s="280"/>
      <c r="I32" s="280"/>
      <c r="J32" s="281"/>
      <c r="K32" s="481"/>
      <c r="L32" s="282"/>
      <c r="M32" s="283"/>
      <c r="N32" s="283"/>
      <c r="O32" s="283"/>
      <c r="P32" s="283"/>
      <c r="Q32" s="281"/>
      <c r="R32" s="280"/>
      <c r="S32" s="280"/>
      <c r="T32" s="280"/>
      <c r="U32" s="282"/>
      <c r="W32" s="156">
        <f t="shared" si="1"/>
        <v>0</v>
      </c>
      <c r="X32" s="152">
        <f t="shared" si="2"/>
        <v>0</v>
      </c>
      <c r="Y32" s="152">
        <f t="shared" si="3"/>
        <v>0</v>
      </c>
      <c r="Z32" s="157">
        <f t="shared" si="4"/>
        <v>0</v>
      </c>
      <c r="AB32" s="156">
        <f t="shared" si="5"/>
        <v>0</v>
      </c>
      <c r="AC32" s="152">
        <f t="shared" si="6"/>
        <v>0</v>
      </c>
      <c r="AD32" s="152">
        <f t="shared" si="7"/>
        <v>0</v>
      </c>
      <c r="AE32" s="157">
        <f t="shared" si="8"/>
        <v>0</v>
      </c>
    </row>
    <row r="33" spans="1:31" x14ac:dyDescent="0.25">
      <c r="A33" s="276" t="str">
        <f>IF(ISBLANK('A4'!A33),"",'A4'!A33)</f>
        <v/>
      </c>
      <c r="B33" s="277" t="str">
        <f>IF(ISBLANK('A4'!C33),"",'A4'!C33)</f>
        <v/>
      </c>
      <c r="C33" s="278" t="str">
        <f>IF(ISBLANK('A4'!V33),"",'A4'!V33)</f>
        <v/>
      </c>
      <c r="D33" s="279"/>
      <c r="E33" s="280"/>
      <c r="F33" s="280"/>
      <c r="G33" s="280"/>
      <c r="H33" s="280"/>
      <c r="I33" s="280"/>
      <c r="J33" s="281"/>
      <c r="K33" s="481"/>
      <c r="L33" s="282"/>
      <c r="M33" s="283"/>
      <c r="N33" s="283"/>
      <c r="O33" s="283"/>
      <c r="P33" s="283"/>
      <c r="Q33" s="281"/>
      <c r="R33" s="280"/>
      <c r="S33" s="280"/>
      <c r="T33" s="280"/>
      <c r="U33" s="282"/>
      <c r="W33" s="156">
        <f t="shared" si="1"/>
        <v>0</v>
      </c>
      <c r="X33" s="152">
        <f t="shared" si="2"/>
        <v>0</v>
      </c>
      <c r="Y33" s="152">
        <f t="shared" si="3"/>
        <v>0</v>
      </c>
      <c r="Z33" s="157">
        <f t="shared" si="4"/>
        <v>0</v>
      </c>
      <c r="AB33" s="156">
        <f t="shared" si="5"/>
        <v>0</v>
      </c>
      <c r="AC33" s="152">
        <f t="shared" si="6"/>
        <v>0</v>
      </c>
      <c r="AD33" s="152">
        <f t="shared" si="7"/>
        <v>0</v>
      </c>
      <c r="AE33" s="157">
        <f t="shared" si="8"/>
        <v>0</v>
      </c>
    </row>
    <row r="34" spans="1:31" x14ac:dyDescent="0.25">
      <c r="A34" s="276" t="str">
        <f>IF(ISBLANK('A4'!A34),"",'A4'!A34)</f>
        <v/>
      </c>
      <c r="B34" s="277" t="str">
        <f>IF(ISBLANK('A4'!C34),"",'A4'!C34)</f>
        <v/>
      </c>
      <c r="C34" s="278" t="str">
        <f>IF(ISBLANK('A4'!V34),"",'A4'!V34)</f>
        <v/>
      </c>
      <c r="D34" s="279"/>
      <c r="E34" s="280"/>
      <c r="F34" s="280"/>
      <c r="G34" s="280"/>
      <c r="H34" s="280"/>
      <c r="I34" s="280"/>
      <c r="J34" s="281"/>
      <c r="K34" s="481"/>
      <c r="L34" s="282"/>
      <c r="M34" s="283"/>
      <c r="N34" s="283"/>
      <c r="O34" s="283"/>
      <c r="P34" s="283"/>
      <c r="Q34" s="281"/>
      <c r="R34" s="280"/>
      <c r="S34" s="280"/>
      <c r="T34" s="280"/>
      <c r="U34" s="282"/>
      <c r="W34" s="156">
        <f t="shared" si="1"/>
        <v>0</v>
      </c>
      <c r="X34" s="152">
        <f t="shared" si="2"/>
        <v>0</v>
      </c>
      <c r="Y34" s="152">
        <f t="shared" si="3"/>
        <v>0</v>
      </c>
      <c r="Z34" s="157">
        <f t="shared" si="4"/>
        <v>0</v>
      </c>
      <c r="AB34" s="156">
        <f t="shared" si="5"/>
        <v>0</v>
      </c>
      <c r="AC34" s="152">
        <f t="shared" si="6"/>
        <v>0</v>
      </c>
      <c r="AD34" s="152">
        <f t="shared" si="7"/>
        <v>0</v>
      </c>
      <c r="AE34" s="157">
        <f t="shared" si="8"/>
        <v>0</v>
      </c>
    </row>
    <row r="35" spans="1:31" x14ac:dyDescent="0.25">
      <c r="A35" s="276" t="str">
        <f>IF(ISBLANK('A4'!A35),"",'A4'!A35)</f>
        <v/>
      </c>
      <c r="B35" s="277" t="str">
        <f>IF(ISBLANK('A4'!C35),"",'A4'!C35)</f>
        <v/>
      </c>
      <c r="C35" s="278" t="str">
        <f>IF(ISBLANK('A4'!V35),"",'A4'!V35)</f>
        <v/>
      </c>
      <c r="D35" s="279"/>
      <c r="E35" s="280"/>
      <c r="F35" s="280"/>
      <c r="G35" s="280"/>
      <c r="H35" s="280"/>
      <c r="I35" s="280"/>
      <c r="J35" s="281"/>
      <c r="K35" s="481"/>
      <c r="L35" s="282"/>
      <c r="M35" s="283"/>
      <c r="N35" s="283"/>
      <c r="O35" s="283"/>
      <c r="P35" s="283"/>
      <c r="Q35" s="281"/>
      <c r="R35" s="280"/>
      <c r="S35" s="280"/>
      <c r="T35" s="280"/>
      <c r="U35" s="282"/>
      <c r="W35" s="156">
        <f t="shared" si="1"/>
        <v>0</v>
      </c>
      <c r="X35" s="152">
        <f t="shared" si="2"/>
        <v>0</v>
      </c>
      <c r="Y35" s="152">
        <f t="shared" si="3"/>
        <v>0</v>
      </c>
      <c r="Z35" s="157">
        <f t="shared" si="4"/>
        <v>0</v>
      </c>
      <c r="AB35" s="156">
        <f t="shared" si="5"/>
        <v>0</v>
      </c>
      <c r="AC35" s="152">
        <f t="shared" si="6"/>
        <v>0</v>
      </c>
      <c r="AD35" s="152">
        <f t="shared" si="7"/>
        <v>0</v>
      </c>
      <c r="AE35" s="157">
        <f t="shared" si="8"/>
        <v>0</v>
      </c>
    </row>
    <row r="36" spans="1:31" x14ac:dyDescent="0.25">
      <c r="A36" s="276" t="str">
        <f>IF(ISBLANK('A4'!A36),"",'A4'!A36)</f>
        <v/>
      </c>
      <c r="B36" s="277" t="str">
        <f>IF(ISBLANK('A4'!C36),"",'A4'!C36)</f>
        <v/>
      </c>
      <c r="C36" s="278" t="str">
        <f>IF(ISBLANK('A4'!V36),"",'A4'!V36)</f>
        <v/>
      </c>
      <c r="D36" s="279"/>
      <c r="E36" s="280"/>
      <c r="F36" s="280"/>
      <c r="G36" s="280"/>
      <c r="H36" s="280"/>
      <c r="I36" s="280"/>
      <c r="J36" s="281"/>
      <c r="K36" s="481"/>
      <c r="L36" s="282"/>
      <c r="M36" s="283"/>
      <c r="N36" s="283"/>
      <c r="O36" s="283"/>
      <c r="P36" s="283"/>
      <c r="Q36" s="281"/>
      <c r="R36" s="280"/>
      <c r="S36" s="280"/>
      <c r="T36" s="280"/>
      <c r="U36" s="282"/>
      <c r="W36" s="156">
        <f t="shared" si="1"/>
        <v>0</v>
      </c>
      <c r="X36" s="152">
        <f t="shared" si="2"/>
        <v>0</v>
      </c>
      <c r="Y36" s="152">
        <f t="shared" si="3"/>
        <v>0</v>
      </c>
      <c r="Z36" s="157">
        <f t="shared" si="4"/>
        <v>0</v>
      </c>
      <c r="AB36" s="156">
        <f t="shared" si="5"/>
        <v>0</v>
      </c>
      <c r="AC36" s="152">
        <f t="shared" si="6"/>
        <v>0</v>
      </c>
      <c r="AD36" s="152">
        <f t="shared" si="7"/>
        <v>0</v>
      </c>
      <c r="AE36" s="157">
        <f t="shared" si="8"/>
        <v>0</v>
      </c>
    </row>
    <row r="37" spans="1:31" x14ac:dyDescent="0.25">
      <c r="A37" s="276" t="str">
        <f>IF(ISBLANK('A4'!A37),"",'A4'!A37)</f>
        <v/>
      </c>
      <c r="B37" s="277" t="str">
        <f>IF(ISBLANK('A4'!C37),"",'A4'!C37)</f>
        <v/>
      </c>
      <c r="C37" s="278" t="str">
        <f>IF(ISBLANK('A4'!V37),"",'A4'!V37)</f>
        <v/>
      </c>
      <c r="D37" s="279"/>
      <c r="E37" s="280"/>
      <c r="F37" s="280"/>
      <c r="G37" s="280"/>
      <c r="H37" s="280"/>
      <c r="I37" s="280"/>
      <c r="J37" s="281"/>
      <c r="K37" s="481"/>
      <c r="L37" s="282"/>
      <c r="M37" s="283"/>
      <c r="N37" s="283"/>
      <c r="O37" s="283"/>
      <c r="P37" s="283"/>
      <c r="Q37" s="281"/>
      <c r="R37" s="280"/>
      <c r="S37" s="280"/>
      <c r="T37" s="280"/>
      <c r="U37" s="282"/>
      <c r="W37" s="156">
        <f t="shared" si="1"/>
        <v>0</v>
      </c>
      <c r="X37" s="152">
        <f t="shared" si="2"/>
        <v>0</v>
      </c>
      <c r="Y37" s="152">
        <f t="shared" si="3"/>
        <v>0</v>
      </c>
      <c r="Z37" s="157">
        <f t="shared" si="4"/>
        <v>0</v>
      </c>
      <c r="AB37" s="156">
        <f t="shared" si="5"/>
        <v>0</v>
      </c>
      <c r="AC37" s="152">
        <f t="shared" si="6"/>
        <v>0</v>
      </c>
      <c r="AD37" s="152">
        <f t="shared" si="7"/>
        <v>0</v>
      </c>
      <c r="AE37" s="157">
        <f t="shared" si="8"/>
        <v>0</v>
      </c>
    </row>
    <row r="38" spans="1:31" x14ac:dyDescent="0.25">
      <c r="A38" s="276" t="str">
        <f>IF(ISBLANK('A4'!A38),"",'A4'!A38)</f>
        <v/>
      </c>
      <c r="B38" s="277" t="str">
        <f>IF(ISBLANK('A4'!C38),"",'A4'!C38)</f>
        <v/>
      </c>
      <c r="C38" s="278" t="str">
        <f>IF(ISBLANK('A4'!V38),"",'A4'!V38)</f>
        <v/>
      </c>
      <c r="D38" s="279"/>
      <c r="E38" s="280"/>
      <c r="F38" s="280"/>
      <c r="G38" s="280"/>
      <c r="H38" s="280"/>
      <c r="I38" s="280"/>
      <c r="J38" s="281"/>
      <c r="K38" s="481"/>
      <c r="L38" s="282"/>
      <c r="M38" s="283"/>
      <c r="N38" s="283"/>
      <c r="O38" s="283"/>
      <c r="P38" s="283"/>
      <c r="Q38" s="281"/>
      <c r="R38" s="280"/>
      <c r="S38" s="280"/>
      <c r="T38" s="280"/>
      <c r="U38" s="282"/>
      <c r="W38" s="156">
        <f t="shared" si="1"/>
        <v>0</v>
      </c>
      <c r="X38" s="152">
        <f t="shared" si="2"/>
        <v>0</v>
      </c>
      <c r="Y38" s="152">
        <f t="shared" si="3"/>
        <v>0</v>
      </c>
      <c r="Z38" s="157">
        <f t="shared" si="4"/>
        <v>0</v>
      </c>
      <c r="AB38" s="156">
        <f t="shared" si="5"/>
        <v>0</v>
      </c>
      <c r="AC38" s="152">
        <f t="shared" si="6"/>
        <v>0</v>
      </c>
      <c r="AD38" s="152">
        <f t="shared" si="7"/>
        <v>0</v>
      </c>
      <c r="AE38" s="157">
        <f t="shared" si="8"/>
        <v>0</v>
      </c>
    </row>
    <row r="39" spans="1:31" x14ac:dyDescent="0.25">
      <c r="A39" s="276" t="str">
        <f>IF(ISBLANK('A4'!A39),"",'A4'!A39)</f>
        <v/>
      </c>
      <c r="B39" s="277" t="str">
        <f>IF(ISBLANK('A4'!C39),"",'A4'!C39)</f>
        <v/>
      </c>
      <c r="C39" s="278" t="str">
        <f>IF(ISBLANK('A4'!V39),"",'A4'!V39)</f>
        <v/>
      </c>
      <c r="D39" s="279"/>
      <c r="E39" s="280"/>
      <c r="F39" s="280"/>
      <c r="G39" s="280"/>
      <c r="H39" s="280"/>
      <c r="I39" s="280"/>
      <c r="J39" s="281"/>
      <c r="K39" s="481"/>
      <c r="L39" s="282"/>
      <c r="M39" s="283"/>
      <c r="N39" s="283"/>
      <c r="O39" s="283"/>
      <c r="P39" s="283"/>
      <c r="Q39" s="281"/>
      <c r="R39" s="280"/>
      <c r="S39" s="280"/>
      <c r="T39" s="280"/>
      <c r="U39" s="282"/>
      <c r="W39" s="156">
        <f t="shared" si="1"/>
        <v>0</v>
      </c>
      <c r="X39" s="152">
        <f t="shared" si="2"/>
        <v>0</v>
      </c>
      <c r="Y39" s="152">
        <f t="shared" si="3"/>
        <v>0</v>
      </c>
      <c r="Z39" s="157">
        <f t="shared" si="4"/>
        <v>0</v>
      </c>
      <c r="AB39" s="156">
        <f t="shared" si="5"/>
        <v>0</v>
      </c>
      <c r="AC39" s="152">
        <f t="shared" si="6"/>
        <v>0</v>
      </c>
      <c r="AD39" s="152">
        <f t="shared" si="7"/>
        <v>0</v>
      </c>
      <c r="AE39" s="157">
        <f t="shared" si="8"/>
        <v>0</v>
      </c>
    </row>
    <row r="40" spans="1:31" x14ac:dyDescent="0.25">
      <c r="A40" s="276" t="str">
        <f>IF(ISBLANK('A4'!A40),"",'A4'!A40)</f>
        <v/>
      </c>
      <c r="B40" s="277" t="str">
        <f>IF(ISBLANK('A4'!C40),"",'A4'!C40)</f>
        <v/>
      </c>
      <c r="C40" s="278" t="str">
        <f>IF(ISBLANK('A4'!V40),"",'A4'!V40)</f>
        <v/>
      </c>
      <c r="D40" s="279"/>
      <c r="E40" s="280"/>
      <c r="F40" s="280"/>
      <c r="G40" s="280"/>
      <c r="H40" s="280"/>
      <c r="I40" s="280"/>
      <c r="J40" s="281"/>
      <c r="K40" s="481"/>
      <c r="L40" s="282"/>
      <c r="M40" s="283"/>
      <c r="N40" s="283"/>
      <c r="O40" s="283"/>
      <c r="P40" s="283"/>
      <c r="Q40" s="281"/>
      <c r="R40" s="280"/>
      <c r="S40" s="280"/>
      <c r="T40" s="280"/>
      <c r="U40" s="282"/>
      <c r="W40" s="156">
        <f t="shared" si="1"/>
        <v>0</v>
      </c>
      <c r="X40" s="152">
        <f t="shared" si="2"/>
        <v>0</v>
      </c>
      <c r="Y40" s="152">
        <f t="shared" si="3"/>
        <v>0</v>
      </c>
      <c r="Z40" s="157">
        <f t="shared" si="4"/>
        <v>0</v>
      </c>
      <c r="AB40" s="156">
        <f t="shared" si="5"/>
        <v>0</v>
      </c>
      <c r="AC40" s="152">
        <f t="shared" si="6"/>
        <v>0</v>
      </c>
      <c r="AD40" s="152">
        <f t="shared" si="7"/>
        <v>0</v>
      </c>
      <c r="AE40" s="157">
        <f t="shared" si="8"/>
        <v>0</v>
      </c>
    </row>
    <row r="41" spans="1:31" x14ac:dyDescent="0.25">
      <c r="A41" s="276" t="str">
        <f>IF(ISBLANK('A4'!A41),"",'A4'!A41)</f>
        <v/>
      </c>
      <c r="B41" s="277" t="str">
        <f>IF(ISBLANK('A4'!C41),"",'A4'!C41)</f>
        <v/>
      </c>
      <c r="C41" s="278" t="str">
        <f>IF(ISBLANK('A4'!V41),"",'A4'!V41)</f>
        <v/>
      </c>
      <c r="D41" s="279"/>
      <c r="E41" s="280"/>
      <c r="F41" s="280"/>
      <c r="G41" s="280"/>
      <c r="H41" s="280"/>
      <c r="I41" s="280"/>
      <c r="J41" s="281"/>
      <c r="K41" s="481"/>
      <c r="L41" s="282"/>
      <c r="M41" s="283"/>
      <c r="N41" s="283"/>
      <c r="O41" s="283"/>
      <c r="P41" s="283"/>
      <c r="Q41" s="281"/>
      <c r="R41" s="280"/>
      <c r="S41" s="280"/>
      <c r="T41" s="280"/>
      <c r="U41" s="282"/>
      <c r="W41" s="156">
        <f t="shared" si="1"/>
        <v>0</v>
      </c>
      <c r="X41" s="152">
        <f t="shared" si="2"/>
        <v>0</v>
      </c>
      <c r="Y41" s="152">
        <f t="shared" si="3"/>
        <v>0</v>
      </c>
      <c r="Z41" s="157">
        <f t="shared" si="4"/>
        <v>0</v>
      </c>
      <c r="AB41" s="156">
        <f t="shared" si="5"/>
        <v>0</v>
      </c>
      <c r="AC41" s="152">
        <f t="shared" si="6"/>
        <v>0</v>
      </c>
      <c r="AD41" s="152">
        <f t="shared" si="7"/>
        <v>0</v>
      </c>
      <c r="AE41" s="157">
        <f t="shared" si="8"/>
        <v>0</v>
      </c>
    </row>
    <row r="42" spans="1:31" x14ac:dyDescent="0.25">
      <c r="A42" s="276" t="str">
        <f>IF(ISBLANK('A4'!A42),"",'A4'!A42)</f>
        <v/>
      </c>
      <c r="B42" s="277" t="str">
        <f>IF(ISBLANK('A4'!C42),"",'A4'!C42)</f>
        <v/>
      </c>
      <c r="C42" s="278" t="str">
        <f>IF(ISBLANK('A4'!V42),"",'A4'!V42)</f>
        <v/>
      </c>
      <c r="D42" s="279"/>
      <c r="E42" s="280"/>
      <c r="F42" s="280"/>
      <c r="G42" s="280"/>
      <c r="H42" s="280"/>
      <c r="I42" s="280"/>
      <c r="J42" s="281"/>
      <c r="K42" s="481"/>
      <c r="L42" s="282"/>
      <c r="M42" s="283"/>
      <c r="N42" s="283"/>
      <c r="O42" s="283"/>
      <c r="P42" s="283"/>
      <c r="Q42" s="281"/>
      <c r="R42" s="280"/>
      <c r="S42" s="280"/>
      <c r="T42" s="280"/>
      <c r="U42" s="282"/>
      <c r="W42" s="156">
        <f t="shared" si="1"/>
        <v>0</v>
      </c>
      <c r="X42" s="152">
        <f t="shared" si="2"/>
        <v>0</v>
      </c>
      <c r="Y42" s="152">
        <f t="shared" si="3"/>
        <v>0</v>
      </c>
      <c r="Z42" s="157">
        <f t="shared" si="4"/>
        <v>0</v>
      </c>
      <c r="AB42" s="156">
        <f t="shared" si="5"/>
        <v>0</v>
      </c>
      <c r="AC42" s="152">
        <f t="shared" si="6"/>
        <v>0</v>
      </c>
      <c r="AD42" s="152">
        <f t="shared" si="7"/>
        <v>0</v>
      </c>
      <c r="AE42" s="157">
        <f t="shared" si="8"/>
        <v>0</v>
      </c>
    </row>
    <row r="43" spans="1:31" x14ac:dyDescent="0.25">
      <c r="A43" s="276" t="str">
        <f>IF(ISBLANK('A4'!A43),"",'A4'!A43)</f>
        <v/>
      </c>
      <c r="B43" s="277" t="str">
        <f>IF(ISBLANK('A4'!C43),"",'A4'!C43)</f>
        <v/>
      </c>
      <c r="C43" s="278" t="str">
        <f>IF(ISBLANK('A4'!V43),"",'A4'!V43)</f>
        <v/>
      </c>
      <c r="D43" s="279"/>
      <c r="E43" s="280"/>
      <c r="F43" s="280"/>
      <c r="G43" s="280"/>
      <c r="H43" s="280"/>
      <c r="I43" s="280"/>
      <c r="J43" s="281"/>
      <c r="K43" s="481"/>
      <c r="L43" s="282"/>
      <c r="M43" s="283"/>
      <c r="N43" s="283"/>
      <c r="O43" s="283"/>
      <c r="P43" s="283"/>
      <c r="Q43" s="281"/>
      <c r="R43" s="280"/>
      <c r="S43" s="280"/>
      <c r="T43" s="280"/>
      <c r="U43" s="282"/>
      <c r="W43" s="156">
        <f t="shared" si="1"/>
        <v>0</v>
      </c>
      <c r="X43" s="152">
        <f t="shared" si="2"/>
        <v>0</v>
      </c>
      <c r="Y43" s="152">
        <f t="shared" si="3"/>
        <v>0</v>
      </c>
      <c r="Z43" s="157">
        <f t="shared" si="4"/>
        <v>0</v>
      </c>
      <c r="AB43" s="156">
        <f t="shared" si="5"/>
        <v>0</v>
      </c>
      <c r="AC43" s="152">
        <f t="shared" si="6"/>
        <v>0</v>
      </c>
      <c r="AD43" s="152">
        <f t="shared" si="7"/>
        <v>0</v>
      </c>
      <c r="AE43" s="157">
        <f t="shared" si="8"/>
        <v>0</v>
      </c>
    </row>
    <row r="44" spans="1:31" x14ac:dyDescent="0.25">
      <c r="A44" s="276" t="str">
        <f>IF(ISBLANK('A4'!A44),"",'A4'!A44)</f>
        <v/>
      </c>
      <c r="B44" s="277" t="str">
        <f>IF(ISBLANK('A4'!C44),"",'A4'!C44)</f>
        <v/>
      </c>
      <c r="C44" s="278" t="str">
        <f>IF(ISBLANK('A4'!V44),"",'A4'!V44)</f>
        <v/>
      </c>
      <c r="D44" s="279"/>
      <c r="E44" s="280"/>
      <c r="F44" s="280"/>
      <c r="G44" s="280"/>
      <c r="H44" s="280"/>
      <c r="I44" s="280"/>
      <c r="J44" s="281"/>
      <c r="K44" s="481"/>
      <c r="L44" s="282"/>
      <c r="M44" s="283"/>
      <c r="N44" s="283"/>
      <c r="O44" s="283"/>
      <c r="P44" s="283"/>
      <c r="Q44" s="281"/>
      <c r="R44" s="280"/>
      <c r="S44" s="280"/>
      <c r="T44" s="280"/>
      <c r="U44" s="282"/>
      <c r="W44" s="156">
        <f t="shared" si="1"/>
        <v>0</v>
      </c>
      <c r="X44" s="152">
        <f t="shared" si="2"/>
        <v>0</v>
      </c>
      <c r="Y44" s="152">
        <f t="shared" si="3"/>
        <v>0</v>
      </c>
      <c r="Z44" s="157">
        <f t="shared" si="4"/>
        <v>0</v>
      </c>
      <c r="AB44" s="156">
        <f t="shared" si="5"/>
        <v>0</v>
      </c>
      <c r="AC44" s="152">
        <f t="shared" si="6"/>
        <v>0</v>
      </c>
      <c r="AD44" s="152">
        <f t="shared" si="7"/>
        <v>0</v>
      </c>
      <c r="AE44" s="157">
        <f t="shared" si="8"/>
        <v>0</v>
      </c>
    </row>
    <row r="45" spans="1:31" x14ac:dyDescent="0.25">
      <c r="A45" s="276" t="str">
        <f>IF(ISBLANK('A4'!A45),"",'A4'!A45)</f>
        <v/>
      </c>
      <c r="B45" s="277" t="str">
        <f>IF(ISBLANK('A4'!C45),"",'A4'!C45)</f>
        <v/>
      </c>
      <c r="C45" s="278" t="str">
        <f>IF(ISBLANK('A4'!V45),"",'A4'!V45)</f>
        <v/>
      </c>
      <c r="D45" s="279"/>
      <c r="E45" s="280"/>
      <c r="F45" s="280"/>
      <c r="G45" s="280"/>
      <c r="H45" s="280"/>
      <c r="I45" s="280"/>
      <c r="J45" s="281"/>
      <c r="K45" s="481"/>
      <c r="L45" s="282"/>
      <c r="M45" s="283"/>
      <c r="N45" s="283"/>
      <c r="O45" s="283"/>
      <c r="P45" s="283"/>
      <c r="Q45" s="281"/>
      <c r="R45" s="280"/>
      <c r="S45" s="280"/>
      <c r="T45" s="280"/>
      <c r="U45" s="282"/>
      <c r="W45" s="156">
        <f t="shared" si="1"/>
        <v>0</v>
      </c>
      <c r="X45" s="152">
        <f t="shared" si="2"/>
        <v>0</v>
      </c>
      <c r="Y45" s="152">
        <f t="shared" si="3"/>
        <v>0</v>
      </c>
      <c r="Z45" s="157">
        <f t="shared" si="4"/>
        <v>0</v>
      </c>
      <c r="AB45" s="156">
        <f t="shared" si="5"/>
        <v>0</v>
      </c>
      <c r="AC45" s="152">
        <f t="shared" si="6"/>
        <v>0</v>
      </c>
      <c r="AD45" s="152">
        <f t="shared" si="7"/>
        <v>0</v>
      </c>
      <c r="AE45" s="157">
        <f t="shared" si="8"/>
        <v>0</v>
      </c>
    </row>
    <row r="46" spans="1:31" x14ac:dyDescent="0.25">
      <c r="A46" s="276" t="str">
        <f>IF(ISBLANK('A4'!A46),"",'A4'!A46)</f>
        <v/>
      </c>
      <c r="B46" s="277" t="str">
        <f>IF(ISBLANK('A4'!C46),"",'A4'!C46)</f>
        <v/>
      </c>
      <c r="C46" s="278" t="str">
        <f>IF(ISBLANK('A4'!V46),"",'A4'!V46)</f>
        <v/>
      </c>
      <c r="D46" s="279"/>
      <c r="E46" s="280"/>
      <c r="F46" s="280"/>
      <c r="G46" s="280"/>
      <c r="H46" s="280"/>
      <c r="I46" s="280"/>
      <c r="J46" s="281"/>
      <c r="K46" s="481"/>
      <c r="L46" s="282"/>
      <c r="M46" s="283"/>
      <c r="N46" s="283"/>
      <c r="O46" s="283"/>
      <c r="P46" s="283"/>
      <c r="Q46" s="281"/>
      <c r="R46" s="280"/>
      <c r="S46" s="280"/>
      <c r="T46" s="280"/>
      <c r="U46" s="282"/>
      <c r="W46" s="156">
        <f t="shared" si="1"/>
        <v>0</v>
      </c>
      <c r="X46" s="152">
        <f t="shared" si="2"/>
        <v>0</v>
      </c>
      <c r="Y46" s="152">
        <f t="shared" si="3"/>
        <v>0</v>
      </c>
      <c r="Z46" s="157">
        <f t="shared" si="4"/>
        <v>0</v>
      </c>
      <c r="AB46" s="156">
        <f t="shared" si="5"/>
        <v>0</v>
      </c>
      <c r="AC46" s="152">
        <f t="shared" si="6"/>
        <v>0</v>
      </c>
      <c r="AD46" s="152">
        <f t="shared" si="7"/>
        <v>0</v>
      </c>
      <c r="AE46" s="157">
        <f t="shared" si="8"/>
        <v>0</v>
      </c>
    </row>
    <row r="47" spans="1:31" x14ac:dyDescent="0.25">
      <c r="A47" s="276" t="str">
        <f>IF(ISBLANK('A4'!A47),"",'A4'!A47)</f>
        <v/>
      </c>
      <c r="B47" s="277" t="str">
        <f>IF(ISBLANK('A4'!C47),"",'A4'!C47)</f>
        <v/>
      </c>
      <c r="C47" s="278" t="str">
        <f>IF(ISBLANK('A4'!V47),"",'A4'!V47)</f>
        <v/>
      </c>
      <c r="D47" s="279"/>
      <c r="E47" s="280"/>
      <c r="F47" s="280"/>
      <c r="G47" s="280"/>
      <c r="H47" s="280"/>
      <c r="I47" s="280"/>
      <c r="J47" s="281"/>
      <c r="K47" s="481"/>
      <c r="L47" s="282"/>
      <c r="M47" s="283"/>
      <c r="N47" s="283"/>
      <c r="O47" s="283"/>
      <c r="P47" s="283"/>
      <c r="Q47" s="281"/>
      <c r="R47" s="280"/>
      <c r="S47" s="280"/>
      <c r="T47" s="280"/>
      <c r="U47" s="282"/>
      <c r="W47" s="156">
        <f t="shared" si="1"/>
        <v>0</v>
      </c>
      <c r="X47" s="152">
        <f t="shared" si="2"/>
        <v>0</v>
      </c>
      <c r="Y47" s="152">
        <f t="shared" si="3"/>
        <v>0</v>
      </c>
      <c r="Z47" s="157">
        <f t="shared" si="4"/>
        <v>0</v>
      </c>
      <c r="AB47" s="156">
        <f t="shared" si="5"/>
        <v>0</v>
      </c>
      <c r="AC47" s="152">
        <f t="shared" si="6"/>
        <v>0</v>
      </c>
      <c r="AD47" s="152">
        <f t="shared" si="7"/>
        <v>0</v>
      </c>
      <c r="AE47" s="157">
        <f t="shared" si="8"/>
        <v>0</v>
      </c>
    </row>
    <row r="48" spans="1:31" x14ac:dyDescent="0.25">
      <c r="A48" s="276" t="str">
        <f>IF(ISBLANK('A4'!A48),"",'A4'!A48)</f>
        <v/>
      </c>
      <c r="B48" s="277" t="str">
        <f>IF(ISBLANK('A4'!C48),"",'A4'!C48)</f>
        <v/>
      </c>
      <c r="C48" s="278" t="str">
        <f>IF(ISBLANK('A4'!V48),"",'A4'!V48)</f>
        <v/>
      </c>
      <c r="D48" s="279"/>
      <c r="E48" s="280"/>
      <c r="F48" s="280"/>
      <c r="G48" s="280"/>
      <c r="H48" s="280"/>
      <c r="I48" s="280"/>
      <c r="J48" s="281"/>
      <c r="K48" s="481"/>
      <c r="L48" s="282"/>
      <c r="M48" s="283"/>
      <c r="N48" s="283"/>
      <c r="O48" s="283"/>
      <c r="P48" s="283"/>
      <c r="Q48" s="281"/>
      <c r="R48" s="280"/>
      <c r="S48" s="280"/>
      <c r="T48" s="280"/>
      <c r="U48" s="282"/>
      <c r="W48" s="156">
        <f t="shared" si="1"/>
        <v>0</v>
      </c>
      <c r="X48" s="152">
        <f t="shared" si="2"/>
        <v>0</v>
      </c>
      <c r="Y48" s="152">
        <f t="shared" si="3"/>
        <v>0</v>
      </c>
      <c r="Z48" s="157">
        <f t="shared" si="4"/>
        <v>0</v>
      </c>
      <c r="AB48" s="156">
        <f t="shared" si="5"/>
        <v>0</v>
      </c>
      <c r="AC48" s="152">
        <f t="shared" si="6"/>
        <v>0</v>
      </c>
      <c r="AD48" s="152">
        <f t="shared" si="7"/>
        <v>0</v>
      </c>
      <c r="AE48" s="157">
        <f t="shared" si="8"/>
        <v>0</v>
      </c>
    </row>
    <row r="49" spans="1:31" x14ac:dyDescent="0.25">
      <c r="A49" s="276" t="str">
        <f>IF(ISBLANK('A4'!A49),"",'A4'!A49)</f>
        <v/>
      </c>
      <c r="B49" s="277" t="str">
        <f>IF(ISBLANK('A4'!C49),"",'A4'!C49)</f>
        <v/>
      </c>
      <c r="C49" s="278" t="str">
        <f>IF(ISBLANK('A4'!V49),"",'A4'!V49)</f>
        <v/>
      </c>
      <c r="D49" s="279"/>
      <c r="E49" s="280"/>
      <c r="F49" s="280"/>
      <c r="G49" s="280"/>
      <c r="H49" s="280"/>
      <c r="I49" s="280"/>
      <c r="J49" s="281"/>
      <c r="K49" s="481"/>
      <c r="L49" s="282"/>
      <c r="M49" s="283"/>
      <c r="N49" s="283"/>
      <c r="O49" s="283"/>
      <c r="P49" s="283"/>
      <c r="Q49" s="281"/>
      <c r="R49" s="280"/>
      <c r="S49" s="280"/>
      <c r="T49" s="280"/>
      <c r="U49" s="282"/>
      <c r="W49" s="156">
        <f t="shared" si="1"/>
        <v>0</v>
      </c>
      <c r="X49" s="152">
        <f t="shared" si="2"/>
        <v>0</v>
      </c>
      <c r="Y49" s="152">
        <f t="shared" si="3"/>
        <v>0</v>
      </c>
      <c r="Z49" s="157">
        <f t="shared" si="4"/>
        <v>0</v>
      </c>
      <c r="AB49" s="156">
        <f t="shared" si="5"/>
        <v>0</v>
      </c>
      <c r="AC49" s="152">
        <f t="shared" si="6"/>
        <v>0</v>
      </c>
      <c r="AD49" s="152">
        <f t="shared" si="7"/>
        <v>0</v>
      </c>
      <c r="AE49" s="157">
        <f t="shared" si="8"/>
        <v>0</v>
      </c>
    </row>
    <row r="50" spans="1:31" x14ac:dyDescent="0.25">
      <c r="A50" s="276" t="str">
        <f>IF(ISBLANK('A4'!A50),"",'A4'!A50)</f>
        <v/>
      </c>
      <c r="B50" s="277" t="str">
        <f>IF(ISBLANK('A4'!C50),"",'A4'!C50)</f>
        <v/>
      </c>
      <c r="C50" s="278" t="str">
        <f>IF(ISBLANK('A4'!V50),"",'A4'!V50)</f>
        <v/>
      </c>
      <c r="D50" s="279"/>
      <c r="E50" s="280"/>
      <c r="F50" s="280"/>
      <c r="G50" s="280"/>
      <c r="H50" s="280"/>
      <c r="I50" s="280"/>
      <c r="J50" s="281"/>
      <c r="K50" s="481"/>
      <c r="L50" s="282"/>
      <c r="M50" s="283"/>
      <c r="N50" s="283"/>
      <c r="O50" s="283"/>
      <c r="P50" s="283"/>
      <c r="Q50" s="281"/>
      <c r="R50" s="280"/>
      <c r="S50" s="280"/>
      <c r="T50" s="280"/>
      <c r="U50" s="282"/>
      <c r="W50" s="156">
        <f t="shared" si="1"/>
        <v>0</v>
      </c>
      <c r="X50" s="152">
        <f t="shared" si="2"/>
        <v>0</v>
      </c>
      <c r="Y50" s="152">
        <f t="shared" si="3"/>
        <v>0</v>
      </c>
      <c r="Z50" s="157">
        <f t="shared" si="4"/>
        <v>0</v>
      </c>
      <c r="AB50" s="156">
        <f t="shared" si="5"/>
        <v>0</v>
      </c>
      <c r="AC50" s="152">
        <f t="shared" si="6"/>
        <v>0</v>
      </c>
      <c r="AD50" s="152">
        <f t="shared" si="7"/>
        <v>0</v>
      </c>
      <c r="AE50" s="157">
        <f t="shared" si="8"/>
        <v>0</v>
      </c>
    </row>
    <row r="51" spans="1:31" x14ac:dyDescent="0.25">
      <c r="A51" s="276" t="str">
        <f>IF(ISBLANK('A4'!A51),"",'A4'!A51)</f>
        <v/>
      </c>
      <c r="B51" s="277" t="str">
        <f>IF(ISBLANK('A4'!C51),"",'A4'!C51)</f>
        <v/>
      </c>
      <c r="C51" s="278" t="str">
        <f>IF(ISBLANK('A4'!V51),"",'A4'!V51)</f>
        <v/>
      </c>
      <c r="D51" s="279"/>
      <c r="E51" s="280"/>
      <c r="F51" s="280"/>
      <c r="G51" s="280"/>
      <c r="H51" s="280"/>
      <c r="I51" s="280"/>
      <c r="J51" s="281"/>
      <c r="K51" s="481"/>
      <c r="L51" s="282"/>
      <c r="M51" s="283"/>
      <c r="N51" s="283"/>
      <c r="O51" s="283"/>
      <c r="P51" s="283"/>
      <c r="Q51" s="281"/>
      <c r="R51" s="280"/>
      <c r="S51" s="280"/>
      <c r="T51" s="280"/>
      <c r="U51" s="282"/>
      <c r="W51" s="156">
        <f t="shared" si="1"/>
        <v>0</v>
      </c>
      <c r="X51" s="152">
        <f t="shared" si="2"/>
        <v>0</v>
      </c>
      <c r="Y51" s="152">
        <f t="shared" si="3"/>
        <v>0</v>
      </c>
      <c r="Z51" s="157">
        <f t="shared" si="4"/>
        <v>0</v>
      </c>
      <c r="AB51" s="156">
        <f t="shared" si="5"/>
        <v>0</v>
      </c>
      <c r="AC51" s="152">
        <f t="shared" si="6"/>
        <v>0</v>
      </c>
      <c r="AD51" s="152">
        <f t="shared" si="7"/>
        <v>0</v>
      </c>
      <c r="AE51" s="157">
        <f t="shared" si="8"/>
        <v>0</v>
      </c>
    </row>
    <row r="52" spans="1:31" x14ac:dyDescent="0.25">
      <c r="A52" s="276" t="str">
        <f>IF(ISBLANK('A4'!A52),"",'A4'!A52)</f>
        <v/>
      </c>
      <c r="B52" s="277" t="str">
        <f>IF(ISBLANK('A4'!C52),"",'A4'!C52)</f>
        <v/>
      </c>
      <c r="C52" s="278" t="str">
        <f>IF(ISBLANK('A4'!V52),"",'A4'!V52)</f>
        <v/>
      </c>
      <c r="D52" s="279"/>
      <c r="E52" s="280"/>
      <c r="F52" s="280"/>
      <c r="G52" s="280"/>
      <c r="H52" s="280"/>
      <c r="I52" s="280"/>
      <c r="J52" s="281"/>
      <c r="K52" s="481"/>
      <c r="L52" s="282"/>
      <c r="M52" s="283"/>
      <c r="N52" s="283"/>
      <c r="O52" s="283"/>
      <c r="P52" s="283"/>
      <c r="Q52" s="281"/>
      <c r="R52" s="280"/>
      <c r="S52" s="280"/>
      <c r="T52" s="280"/>
      <c r="U52" s="282"/>
      <c r="W52" s="156">
        <f t="shared" si="1"/>
        <v>0</v>
      </c>
      <c r="X52" s="152">
        <f t="shared" si="2"/>
        <v>0</v>
      </c>
      <c r="Y52" s="152">
        <f t="shared" si="3"/>
        <v>0</v>
      </c>
      <c r="Z52" s="157">
        <f t="shared" si="4"/>
        <v>0</v>
      </c>
      <c r="AB52" s="156">
        <f t="shared" si="5"/>
        <v>0</v>
      </c>
      <c r="AC52" s="152">
        <f t="shared" si="6"/>
        <v>0</v>
      </c>
      <c r="AD52" s="152">
        <f t="shared" si="7"/>
        <v>0</v>
      </c>
      <c r="AE52" s="157">
        <f t="shared" si="8"/>
        <v>0</v>
      </c>
    </row>
    <row r="53" spans="1:31" x14ac:dyDescent="0.25">
      <c r="A53" s="276" t="str">
        <f>IF(ISBLANK('A4'!A53),"",'A4'!A53)</f>
        <v/>
      </c>
      <c r="B53" s="277" t="str">
        <f>IF(ISBLANK('A4'!C53),"",'A4'!C53)</f>
        <v/>
      </c>
      <c r="C53" s="278" t="str">
        <f>IF(ISBLANK('A4'!V53),"",'A4'!V53)</f>
        <v/>
      </c>
      <c r="D53" s="279"/>
      <c r="E53" s="280"/>
      <c r="F53" s="280"/>
      <c r="G53" s="280"/>
      <c r="H53" s="280"/>
      <c r="I53" s="280"/>
      <c r="J53" s="281"/>
      <c r="K53" s="481"/>
      <c r="L53" s="282"/>
      <c r="M53" s="283"/>
      <c r="N53" s="283"/>
      <c r="O53" s="283"/>
      <c r="P53" s="283"/>
      <c r="Q53" s="281"/>
      <c r="R53" s="280"/>
      <c r="S53" s="280"/>
      <c r="T53" s="280"/>
      <c r="U53" s="282"/>
      <c r="W53" s="156">
        <f t="shared" si="1"/>
        <v>0</v>
      </c>
      <c r="X53" s="152">
        <f t="shared" si="2"/>
        <v>0</v>
      </c>
      <c r="Y53" s="152">
        <f t="shared" si="3"/>
        <v>0</v>
      </c>
      <c r="Z53" s="157">
        <f t="shared" si="4"/>
        <v>0</v>
      </c>
      <c r="AB53" s="156">
        <f t="shared" si="5"/>
        <v>0</v>
      </c>
      <c r="AC53" s="152">
        <f t="shared" si="6"/>
        <v>0</v>
      </c>
      <c r="AD53" s="152">
        <f t="shared" si="7"/>
        <v>0</v>
      </c>
      <c r="AE53" s="157">
        <f t="shared" si="8"/>
        <v>0</v>
      </c>
    </row>
    <row r="54" spans="1:31" x14ac:dyDescent="0.25">
      <c r="A54" s="276" t="str">
        <f>IF(ISBLANK('A4'!A54),"",'A4'!A54)</f>
        <v/>
      </c>
      <c r="B54" s="277" t="str">
        <f>IF(ISBLANK('A4'!C54),"",'A4'!C54)</f>
        <v/>
      </c>
      <c r="C54" s="278" t="str">
        <f>IF(ISBLANK('A4'!V54),"",'A4'!V54)</f>
        <v/>
      </c>
      <c r="D54" s="279"/>
      <c r="E54" s="280"/>
      <c r="F54" s="280"/>
      <c r="G54" s="280"/>
      <c r="H54" s="280"/>
      <c r="I54" s="280"/>
      <c r="J54" s="281"/>
      <c r="K54" s="481"/>
      <c r="L54" s="282"/>
      <c r="M54" s="283"/>
      <c r="N54" s="283"/>
      <c r="O54" s="283"/>
      <c r="P54" s="283"/>
      <c r="Q54" s="281"/>
      <c r="R54" s="280"/>
      <c r="S54" s="280"/>
      <c r="T54" s="280"/>
      <c r="U54" s="282"/>
      <c r="W54" s="156">
        <f t="shared" si="1"/>
        <v>0</v>
      </c>
      <c r="X54" s="152">
        <f t="shared" si="2"/>
        <v>0</v>
      </c>
      <c r="Y54" s="152">
        <f t="shared" si="3"/>
        <v>0</v>
      </c>
      <c r="Z54" s="157">
        <f t="shared" si="4"/>
        <v>0</v>
      </c>
      <c r="AB54" s="156">
        <f t="shared" si="5"/>
        <v>0</v>
      </c>
      <c r="AC54" s="152">
        <f t="shared" si="6"/>
        <v>0</v>
      </c>
      <c r="AD54" s="152">
        <f t="shared" si="7"/>
        <v>0</v>
      </c>
      <c r="AE54" s="157">
        <f t="shared" si="8"/>
        <v>0</v>
      </c>
    </row>
    <row r="55" spans="1:31" x14ac:dyDescent="0.25">
      <c r="A55" s="276" t="str">
        <f>IF(ISBLANK('A4'!A55),"",'A4'!A55)</f>
        <v/>
      </c>
      <c r="B55" s="277" t="str">
        <f>IF(ISBLANK('A4'!C55),"",'A4'!C55)</f>
        <v/>
      </c>
      <c r="C55" s="278" t="str">
        <f>IF(ISBLANK('A4'!V55),"",'A4'!V55)</f>
        <v/>
      </c>
      <c r="D55" s="279"/>
      <c r="E55" s="280"/>
      <c r="F55" s="280"/>
      <c r="G55" s="280"/>
      <c r="H55" s="280"/>
      <c r="I55" s="280"/>
      <c r="J55" s="281"/>
      <c r="K55" s="481"/>
      <c r="L55" s="282"/>
      <c r="M55" s="283"/>
      <c r="N55" s="283"/>
      <c r="O55" s="283"/>
      <c r="P55" s="283"/>
      <c r="Q55" s="281"/>
      <c r="R55" s="280"/>
      <c r="S55" s="280"/>
      <c r="T55" s="280"/>
      <c r="U55" s="282"/>
      <c r="W55" s="156">
        <f t="shared" si="1"/>
        <v>0</v>
      </c>
      <c r="X55" s="152">
        <f t="shared" si="2"/>
        <v>0</v>
      </c>
      <c r="Y55" s="152">
        <f t="shared" si="3"/>
        <v>0</v>
      </c>
      <c r="Z55" s="157">
        <f t="shared" si="4"/>
        <v>0</v>
      </c>
      <c r="AB55" s="156">
        <f t="shared" si="5"/>
        <v>0</v>
      </c>
      <c r="AC55" s="152">
        <f t="shared" si="6"/>
        <v>0</v>
      </c>
      <c r="AD55" s="152">
        <f t="shared" si="7"/>
        <v>0</v>
      </c>
      <c r="AE55" s="157">
        <f t="shared" si="8"/>
        <v>0</v>
      </c>
    </row>
    <row r="56" spans="1:31" x14ac:dyDescent="0.25">
      <c r="A56" s="276" t="str">
        <f>IF(ISBLANK('A4'!A56),"",'A4'!A56)</f>
        <v/>
      </c>
      <c r="B56" s="277" t="str">
        <f>IF(ISBLANK('A4'!C56),"",'A4'!C56)</f>
        <v/>
      </c>
      <c r="C56" s="278" t="str">
        <f>IF(ISBLANK('A4'!V56),"",'A4'!V56)</f>
        <v/>
      </c>
      <c r="D56" s="279"/>
      <c r="E56" s="280"/>
      <c r="F56" s="280"/>
      <c r="G56" s="280"/>
      <c r="H56" s="280"/>
      <c r="I56" s="280"/>
      <c r="J56" s="281"/>
      <c r="K56" s="481"/>
      <c r="L56" s="282"/>
      <c r="M56" s="283"/>
      <c r="N56" s="283"/>
      <c r="O56" s="283"/>
      <c r="P56" s="283"/>
      <c r="Q56" s="281"/>
      <c r="R56" s="280"/>
      <c r="S56" s="280"/>
      <c r="T56" s="280"/>
      <c r="U56" s="282"/>
      <c r="W56" s="156">
        <f t="shared" si="1"/>
        <v>0</v>
      </c>
      <c r="X56" s="152">
        <f t="shared" si="2"/>
        <v>0</v>
      </c>
      <c r="Y56" s="152">
        <f t="shared" si="3"/>
        <v>0</v>
      </c>
      <c r="Z56" s="157">
        <f t="shared" si="4"/>
        <v>0</v>
      </c>
      <c r="AB56" s="156">
        <f t="shared" si="5"/>
        <v>0</v>
      </c>
      <c r="AC56" s="152">
        <f t="shared" si="6"/>
        <v>0</v>
      </c>
      <c r="AD56" s="152">
        <f t="shared" si="7"/>
        <v>0</v>
      </c>
      <c r="AE56" s="157">
        <f t="shared" si="8"/>
        <v>0</v>
      </c>
    </row>
    <row r="57" spans="1:31" x14ac:dyDescent="0.25">
      <c r="A57" s="276" t="str">
        <f>IF(ISBLANK('A4'!A57),"",'A4'!A57)</f>
        <v/>
      </c>
      <c r="B57" s="277" t="str">
        <f>IF(ISBLANK('A4'!C57),"",'A4'!C57)</f>
        <v/>
      </c>
      <c r="C57" s="278" t="str">
        <f>IF(ISBLANK('A4'!V57),"",'A4'!V57)</f>
        <v/>
      </c>
      <c r="D57" s="279"/>
      <c r="E57" s="280"/>
      <c r="F57" s="280"/>
      <c r="G57" s="280"/>
      <c r="H57" s="280"/>
      <c r="I57" s="280"/>
      <c r="J57" s="281"/>
      <c r="K57" s="481"/>
      <c r="L57" s="282"/>
      <c r="M57" s="283"/>
      <c r="N57" s="283"/>
      <c r="O57" s="283"/>
      <c r="P57" s="283"/>
      <c r="Q57" s="281"/>
      <c r="R57" s="280"/>
      <c r="S57" s="280"/>
      <c r="T57" s="280"/>
      <c r="U57" s="282"/>
      <c r="W57" s="156">
        <f t="shared" si="1"/>
        <v>0</v>
      </c>
      <c r="X57" s="152">
        <f t="shared" si="2"/>
        <v>0</v>
      </c>
      <c r="Y57" s="152">
        <f t="shared" si="3"/>
        <v>0</v>
      </c>
      <c r="Z57" s="157">
        <f t="shared" si="4"/>
        <v>0</v>
      </c>
      <c r="AB57" s="156">
        <f t="shared" si="5"/>
        <v>0</v>
      </c>
      <c r="AC57" s="152">
        <f t="shared" si="6"/>
        <v>0</v>
      </c>
      <c r="AD57" s="152">
        <f t="shared" si="7"/>
        <v>0</v>
      </c>
      <c r="AE57" s="157">
        <f t="shared" si="8"/>
        <v>0</v>
      </c>
    </row>
    <row r="58" spans="1:31" x14ac:dyDescent="0.25">
      <c r="A58" s="276" t="str">
        <f>IF(ISBLANK('A4'!A58),"",'A4'!A58)</f>
        <v/>
      </c>
      <c r="B58" s="277" t="str">
        <f>IF(ISBLANK('A4'!C58),"",'A4'!C58)</f>
        <v/>
      </c>
      <c r="C58" s="278" t="str">
        <f>IF(ISBLANK('A4'!V58),"",'A4'!V58)</f>
        <v/>
      </c>
      <c r="D58" s="279"/>
      <c r="E58" s="280"/>
      <c r="F58" s="280"/>
      <c r="G58" s="280"/>
      <c r="H58" s="280"/>
      <c r="I58" s="280"/>
      <c r="J58" s="281"/>
      <c r="K58" s="481"/>
      <c r="L58" s="282"/>
      <c r="M58" s="283"/>
      <c r="N58" s="283"/>
      <c r="O58" s="283"/>
      <c r="P58" s="283"/>
      <c r="Q58" s="281"/>
      <c r="R58" s="280"/>
      <c r="S58" s="280"/>
      <c r="T58" s="280"/>
      <c r="U58" s="282"/>
      <c r="W58" s="156">
        <f t="shared" si="1"/>
        <v>0</v>
      </c>
      <c r="X58" s="152">
        <f t="shared" si="2"/>
        <v>0</v>
      </c>
      <c r="Y58" s="152">
        <f t="shared" si="3"/>
        <v>0</v>
      </c>
      <c r="Z58" s="157">
        <f t="shared" si="4"/>
        <v>0</v>
      </c>
      <c r="AB58" s="156">
        <f t="shared" si="5"/>
        <v>0</v>
      </c>
      <c r="AC58" s="152">
        <f t="shared" si="6"/>
        <v>0</v>
      </c>
      <c r="AD58" s="152">
        <f t="shared" si="7"/>
        <v>0</v>
      </c>
      <c r="AE58" s="157">
        <f t="shared" si="8"/>
        <v>0</v>
      </c>
    </row>
    <row r="59" spans="1:31" x14ac:dyDescent="0.25">
      <c r="A59" s="276" t="str">
        <f>IF(ISBLANK('A4'!A59),"",'A4'!A59)</f>
        <v/>
      </c>
      <c r="B59" s="277" t="str">
        <f>IF(ISBLANK('A4'!C59),"",'A4'!C59)</f>
        <v/>
      </c>
      <c r="C59" s="278" t="str">
        <f>IF(ISBLANK('A4'!V59),"",'A4'!V59)</f>
        <v/>
      </c>
      <c r="D59" s="279"/>
      <c r="E59" s="280"/>
      <c r="F59" s="280"/>
      <c r="G59" s="280"/>
      <c r="H59" s="280"/>
      <c r="I59" s="280"/>
      <c r="J59" s="281"/>
      <c r="K59" s="481"/>
      <c r="L59" s="282"/>
      <c r="M59" s="283"/>
      <c r="N59" s="283"/>
      <c r="O59" s="283"/>
      <c r="P59" s="283"/>
      <c r="Q59" s="281"/>
      <c r="R59" s="280"/>
      <c r="S59" s="280"/>
      <c r="T59" s="280"/>
      <c r="U59" s="282"/>
      <c r="W59" s="156">
        <f t="shared" si="1"/>
        <v>0</v>
      </c>
      <c r="X59" s="152">
        <f t="shared" si="2"/>
        <v>0</v>
      </c>
      <c r="Y59" s="152">
        <f t="shared" si="3"/>
        <v>0</v>
      </c>
      <c r="Z59" s="157">
        <f t="shared" si="4"/>
        <v>0</v>
      </c>
      <c r="AB59" s="156">
        <f t="shared" si="5"/>
        <v>0</v>
      </c>
      <c r="AC59" s="152">
        <f t="shared" si="6"/>
        <v>0</v>
      </c>
      <c r="AD59" s="152">
        <f t="shared" si="7"/>
        <v>0</v>
      </c>
      <c r="AE59" s="157">
        <f t="shared" si="8"/>
        <v>0</v>
      </c>
    </row>
    <row r="60" spans="1:31" x14ac:dyDescent="0.25">
      <c r="A60" s="276" t="str">
        <f>IF(ISBLANK('A4'!A60),"",'A4'!A60)</f>
        <v/>
      </c>
      <c r="B60" s="277" t="str">
        <f>IF(ISBLANK('A4'!C60),"",'A4'!C60)</f>
        <v/>
      </c>
      <c r="C60" s="278" t="str">
        <f>IF(ISBLANK('A4'!V60),"",'A4'!V60)</f>
        <v/>
      </c>
      <c r="D60" s="279"/>
      <c r="E60" s="280"/>
      <c r="F60" s="280"/>
      <c r="G60" s="280"/>
      <c r="H60" s="280"/>
      <c r="I60" s="280"/>
      <c r="J60" s="281"/>
      <c r="K60" s="481"/>
      <c r="L60" s="282"/>
      <c r="M60" s="283"/>
      <c r="N60" s="283"/>
      <c r="O60" s="283"/>
      <c r="P60" s="283"/>
      <c r="Q60" s="281"/>
      <c r="R60" s="280"/>
      <c r="S60" s="280"/>
      <c r="T60" s="280"/>
      <c r="U60" s="282"/>
      <c r="W60" s="156">
        <f t="shared" si="1"/>
        <v>0</v>
      </c>
      <c r="X60" s="152">
        <f t="shared" si="2"/>
        <v>0</v>
      </c>
      <c r="Y60" s="152">
        <f t="shared" si="3"/>
        <v>0</v>
      </c>
      <c r="Z60" s="157">
        <f t="shared" si="4"/>
        <v>0</v>
      </c>
      <c r="AB60" s="156">
        <f t="shared" si="5"/>
        <v>0</v>
      </c>
      <c r="AC60" s="152">
        <f t="shared" si="6"/>
        <v>0</v>
      </c>
      <c r="AD60" s="152">
        <f t="shared" si="7"/>
        <v>0</v>
      </c>
      <c r="AE60" s="157">
        <f t="shared" si="8"/>
        <v>0</v>
      </c>
    </row>
    <row r="61" spans="1:31" x14ac:dyDescent="0.25">
      <c r="A61" s="276" t="str">
        <f>IF(ISBLANK('A4'!A61),"",'A4'!A61)</f>
        <v/>
      </c>
      <c r="B61" s="277" t="str">
        <f>IF(ISBLANK('A4'!C61),"",'A4'!C61)</f>
        <v/>
      </c>
      <c r="C61" s="278" t="str">
        <f>IF(ISBLANK('A4'!V61),"",'A4'!V61)</f>
        <v/>
      </c>
      <c r="D61" s="279"/>
      <c r="E61" s="280"/>
      <c r="F61" s="280"/>
      <c r="G61" s="280"/>
      <c r="H61" s="280"/>
      <c r="I61" s="280"/>
      <c r="J61" s="281"/>
      <c r="K61" s="481"/>
      <c r="L61" s="282"/>
      <c r="M61" s="283"/>
      <c r="N61" s="283"/>
      <c r="O61" s="283"/>
      <c r="P61" s="283"/>
      <c r="Q61" s="281"/>
      <c r="R61" s="280"/>
      <c r="S61" s="280"/>
      <c r="T61" s="280"/>
      <c r="U61" s="282"/>
      <c r="W61" s="156">
        <f t="shared" si="1"/>
        <v>0</v>
      </c>
      <c r="X61" s="152">
        <f t="shared" si="2"/>
        <v>0</v>
      </c>
      <c r="Y61" s="152">
        <f t="shared" si="3"/>
        <v>0</v>
      </c>
      <c r="Z61" s="157">
        <f t="shared" si="4"/>
        <v>0</v>
      </c>
      <c r="AB61" s="156">
        <f t="shared" si="5"/>
        <v>0</v>
      </c>
      <c r="AC61" s="152">
        <f t="shared" si="6"/>
        <v>0</v>
      </c>
      <c r="AD61" s="152">
        <f t="shared" si="7"/>
        <v>0</v>
      </c>
      <c r="AE61" s="157">
        <f t="shared" si="8"/>
        <v>0</v>
      </c>
    </row>
    <row r="62" spans="1:31" x14ac:dyDescent="0.25">
      <c r="A62" s="276" t="str">
        <f>IF(ISBLANK('A4'!A62),"",'A4'!A62)</f>
        <v/>
      </c>
      <c r="B62" s="277" t="str">
        <f>IF(ISBLANK('A4'!C62),"",'A4'!C62)</f>
        <v/>
      </c>
      <c r="C62" s="278" t="str">
        <f>IF(ISBLANK('A4'!V62),"",'A4'!V62)</f>
        <v/>
      </c>
      <c r="D62" s="279"/>
      <c r="E62" s="280"/>
      <c r="F62" s="280"/>
      <c r="G62" s="280"/>
      <c r="H62" s="280"/>
      <c r="I62" s="280"/>
      <c r="J62" s="281"/>
      <c r="K62" s="481"/>
      <c r="L62" s="282"/>
      <c r="M62" s="283"/>
      <c r="N62" s="283"/>
      <c r="O62" s="283"/>
      <c r="P62" s="283"/>
      <c r="Q62" s="281"/>
      <c r="R62" s="280"/>
      <c r="S62" s="280"/>
      <c r="T62" s="280"/>
      <c r="U62" s="282"/>
      <c r="W62" s="156">
        <f t="shared" si="1"/>
        <v>0</v>
      </c>
      <c r="X62" s="152">
        <f t="shared" si="2"/>
        <v>0</v>
      </c>
      <c r="Y62" s="152">
        <f t="shared" si="3"/>
        <v>0</v>
      </c>
      <c r="Z62" s="157">
        <f t="shared" si="4"/>
        <v>0</v>
      </c>
      <c r="AB62" s="156">
        <f t="shared" si="5"/>
        <v>0</v>
      </c>
      <c r="AC62" s="152">
        <f t="shared" si="6"/>
        <v>0</v>
      </c>
      <c r="AD62" s="152">
        <f t="shared" si="7"/>
        <v>0</v>
      </c>
      <c r="AE62" s="157">
        <f t="shared" si="8"/>
        <v>0</v>
      </c>
    </row>
    <row r="63" spans="1:31" x14ac:dyDescent="0.25">
      <c r="A63" s="276" t="str">
        <f>IF(ISBLANK('A4'!A63),"",'A4'!A63)</f>
        <v/>
      </c>
      <c r="B63" s="277" t="str">
        <f>IF(ISBLANK('A4'!C63),"",'A4'!C63)</f>
        <v/>
      </c>
      <c r="C63" s="278" t="str">
        <f>IF(ISBLANK('A4'!V63),"",'A4'!V63)</f>
        <v/>
      </c>
      <c r="D63" s="279"/>
      <c r="E63" s="280"/>
      <c r="F63" s="280"/>
      <c r="G63" s="280"/>
      <c r="H63" s="280"/>
      <c r="I63" s="280"/>
      <c r="J63" s="281"/>
      <c r="K63" s="481"/>
      <c r="L63" s="282"/>
      <c r="M63" s="283"/>
      <c r="N63" s="283"/>
      <c r="O63" s="283"/>
      <c r="P63" s="283"/>
      <c r="Q63" s="281"/>
      <c r="R63" s="280"/>
      <c r="S63" s="280"/>
      <c r="T63" s="280"/>
      <c r="U63" s="282"/>
      <c r="W63" s="156">
        <f t="shared" si="1"/>
        <v>0</v>
      </c>
      <c r="X63" s="152">
        <f t="shared" si="2"/>
        <v>0</v>
      </c>
      <c r="Y63" s="152">
        <f t="shared" si="3"/>
        <v>0</v>
      </c>
      <c r="Z63" s="157">
        <f t="shared" si="4"/>
        <v>0</v>
      </c>
      <c r="AB63" s="156">
        <f t="shared" si="5"/>
        <v>0</v>
      </c>
      <c r="AC63" s="152">
        <f t="shared" si="6"/>
        <v>0</v>
      </c>
      <c r="AD63" s="152">
        <f t="shared" si="7"/>
        <v>0</v>
      </c>
      <c r="AE63" s="157">
        <f t="shared" si="8"/>
        <v>0</v>
      </c>
    </row>
    <row r="64" spans="1:31" x14ac:dyDescent="0.25">
      <c r="A64" s="276" t="str">
        <f>IF(ISBLANK('A4'!A64),"",'A4'!A64)</f>
        <v/>
      </c>
      <c r="B64" s="277" t="str">
        <f>IF(ISBLANK('A4'!C64),"",'A4'!C64)</f>
        <v/>
      </c>
      <c r="C64" s="278" t="str">
        <f>IF(ISBLANK('A4'!V64),"",'A4'!V64)</f>
        <v/>
      </c>
      <c r="D64" s="279"/>
      <c r="E64" s="280"/>
      <c r="F64" s="280"/>
      <c r="G64" s="280"/>
      <c r="H64" s="280"/>
      <c r="I64" s="280"/>
      <c r="J64" s="281"/>
      <c r="K64" s="481"/>
      <c r="L64" s="282"/>
      <c r="M64" s="283"/>
      <c r="N64" s="283"/>
      <c r="O64" s="283"/>
      <c r="P64" s="283"/>
      <c r="Q64" s="281"/>
      <c r="R64" s="280"/>
      <c r="S64" s="280"/>
      <c r="T64" s="280"/>
      <c r="U64" s="282"/>
      <c r="W64" s="156">
        <f t="shared" si="1"/>
        <v>0</v>
      </c>
      <c r="X64" s="152">
        <f t="shared" si="2"/>
        <v>0</v>
      </c>
      <c r="Y64" s="152">
        <f t="shared" si="3"/>
        <v>0</v>
      </c>
      <c r="Z64" s="157">
        <f t="shared" si="4"/>
        <v>0</v>
      </c>
      <c r="AB64" s="156">
        <f t="shared" si="5"/>
        <v>0</v>
      </c>
      <c r="AC64" s="152">
        <f t="shared" si="6"/>
        <v>0</v>
      </c>
      <c r="AD64" s="152">
        <f t="shared" si="7"/>
        <v>0</v>
      </c>
      <c r="AE64" s="157">
        <f t="shared" si="8"/>
        <v>0</v>
      </c>
    </row>
    <row r="65" spans="1:31" x14ac:dyDescent="0.25">
      <c r="A65" s="276" t="str">
        <f>IF(ISBLANK('A4'!A65),"",'A4'!A65)</f>
        <v/>
      </c>
      <c r="B65" s="277" t="str">
        <f>IF(ISBLANK('A4'!C65),"",'A4'!C65)</f>
        <v/>
      </c>
      <c r="C65" s="278" t="str">
        <f>IF(ISBLANK('A4'!V65),"",'A4'!V65)</f>
        <v/>
      </c>
      <c r="D65" s="279"/>
      <c r="E65" s="280"/>
      <c r="F65" s="280"/>
      <c r="G65" s="280"/>
      <c r="H65" s="280"/>
      <c r="I65" s="280"/>
      <c r="J65" s="281"/>
      <c r="K65" s="481"/>
      <c r="L65" s="282"/>
      <c r="M65" s="283"/>
      <c r="N65" s="283"/>
      <c r="O65" s="283"/>
      <c r="P65" s="283"/>
      <c r="Q65" s="281"/>
      <c r="R65" s="280"/>
      <c r="S65" s="280"/>
      <c r="T65" s="280"/>
      <c r="U65" s="282"/>
      <c r="W65" s="156">
        <f t="shared" si="1"/>
        <v>0</v>
      </c>
      <c r="X65" s="152">
        <f t="shared" si="2"/>
        <v>0</v>
      </c>
      <c r="Y65" s="152">
        <f t="shared" si="3"/>
        <v>0</v>
      </c>
      <c r="Z65" s="157">
        <f t="shared" si="4"/>
        <v>0</v>
      </c>
      <c r="AB65" s="156">
        <f t="shared" si="5"/>
        <v>0</v>
      </c>
      <c r="AC65" s="152">
        <f t="shared" si="6"/>
        <v>0</v>
      </c>
      <c r="AD65" s="152">
        <f t="shared" si="7"/>
        <v>0</v>
      </c>
      <c r="AE65" s="157">
        <f t="shared" si="8"/>
        <v>0</v>
      </c>
    </row>
    <row r="66" spans="1:31" x14ac:dyDescent="0.25">
      <c r="A66" s="276" t="str">
        <f>IF(ISBLANK('A4'!A66),"",'A4'!A66)</f>
        <v/>
      </c>
      <c r="B66" s="277" t="str">
        <f>IF(ISBLANK('A4'!C66),"",'A4'!C66)</f>
        <v/>
      </c>
      <c r="C66" s="278" t="str">
        <f>IF(ISBLANK('A4'!V66),"",'A4'!V66)</f>
        <v/>
      </c>
      <c r="D66" s="279"/>
      <c r="E66" s="280"/>
      <c r="F66" s="280"/>
      <c r="G66" s="280"/>
      <c r="H66" s="280"/>
      <c r="I66" s="280"/>
      <c r="J66" s="281"/>
      <c r="K66" s="481"/>
      <c r="L66" s="282"/>
      <c r="M66" s="283"/>
      <c r="N66" s="283"/>
      <c r="O66" s="283"/>
      <c r="P66" s="283"/>
      <c r="Q66" s="281"/>
      <c r="R66" s="280"/>
      <c r="S66" s="280"/>
      <c r="T66" s="280"/>
      <c r="U66" s="282"/>
      <c r="W66" s="156">
        <f t="shared" si="1"/>
        <v>0</v>
      </c>
      <c r="X66" s="152">
        <f t="shared" si="2"/>
        <v>0</v>
      </c>
      <c r="Y66" s="152">
        <f t="shared" si="3"/>
        <v>0</v>
      </c>
      <c r="Z66" s="157">
        <f t="shared" si="4"/>
        <v>0</v>
      </c>
      <c r="AB66" s="156">
        <f t="shared" si="5"/>
        <v>0</v>
      </c>
      <c r="AC66" s="152">
        <f t="shared" si="6"/>
        <v>0</v>
      </c>
      <c r="AD66" s="152">
        <f t="shared" si="7"/>
        <v>0</v>
      </c>
      <c r="AE66" s="157">
        <f t="shared" si="8"/>
        <v>0</v>
      </c>
    </row>
    <row r="67" spans="1:31" x14ac:dyDescent="0.25">
      <c r="A67" s="276" t="str">
        <f>IF(ISBLANK('A4'!A67),"",'A4'!A67)</f>
        <v/>
      </c>
      <c r="B67" s="277" t="str">
        <f>IF(ISBLANK('A4'!C67),"",'A4'!C67)</f>
        <v/>
      </c>
      <c r="C67" s="278" t="str">
        <f>IF(ISBLANK('A4'!V67),"",'A4'!V67)</f>
        <v/>
      </c>
      <c r="D67" s="279"/>
      <c r="E67" s="280"/>
      <c r="F67" s="280"/>
      <c r="G67" s="280"/>
      <c r="H67" s="280"/>
      <c r="I67" s="280"/>
      <c r="J67" s="281"/>
      <c r="K67" s="481"/>
      <c r="L67" s="282"/>
      <c r="M67" s="283"/>
      <c r="N67" s="283"/>
      <c r="O67" s="283"/>
      <c r="P67" s="283"/>
      <c r="Q67" s="281"/>
      <c r="R67" s="280"/>
      <c r="S67" s="280"/>
      <c r="T67" s="280"/>
      <c r="U67" s="282"/>
      <c r="W67" s="156">
        <f t="shared" si="1"/>
        <v>0</v>
      </c>
      <c r="X67" s="152">
        <f t="shared" si="2"/>
        <v>0</v>
      </c>
      <c r="Y67" s="152">
        <f t="shared" si="3"/>
        <v>0</v>
      </c>
      <c r="Z67" s="157">
        <f t="shared" si="4"/>
        <v>0</v>
      </c>
      <c r="AB67" s="156">
        <f t="shared" si="5"/>
        <v>0</v>
      </c>
      <c r="AC67" s="152">
        <f t="shared" si="6"/>
        <v>0</v>
      </c>
      <c r="AD67" s="152">
        <f t="shared" si="7"/>
        <v>0</v>
      </c>
      <c r="AE67" s="157">
        <f t="shared" si="8"/>
        <v>0</v>
      </c>
    </row>
    <row r="68" spans="1:31" x14ac:dyDescent="0.25">
      <c r="A68" s="276" t="str">
        <f>IF(ISBLANK('A4'!A68),"",'A4'!A68)</f>
        <v/>
      </c>
      <c r="B68" s="277" t="str">
        <f>IF(ISBLANK('A4'!C68),"",'A4'!C68)</f>
        <v/>
      </c>
      <c r="C68" s="278" t="str">
        <f>IF(ISBLANK('A4'!V68),"",'A4'!V68)</f>
        <v/>
      </c>
      <c r="D68" s="279"/>
      <c r="E68" s="280"/>
      <c r="F68" s="280"/>
      <c r="G68" s="280"/>
      <c r="H68" s="280"/>
      <c r="I68" s="280"/>
      <c r="J68" s="281"/>
      <c r="K68" s="481"/>
      <c r="L68" s="282"/>
      <c r="M68" s="283"/>
      <c r="N68" s="283"/>
      <c r="O68" s="283"/>
      <c r="P68" s="283"/>
      <c r="Q68" s="281"/>
      <c r="R68" s="280"/>
      <c r="S68" s="280"/>
      <c r="T68" s="280"/>
      <c r="U68" s="282"/>
      <c r="W68" s="156">
        <f t="shared" si="1"/>
        <v>0</v>
      </c>
      <c r="X68" s="152">
        <f t="shared" si="2"/>
        <v>0</v>
      </c>
      <c r="Y68" s="152">
        <f t="shared" si="3"/>
        <v>0</v>
      </c>
      <c r="Z68" s="157">
        <f t="shared" si="4"/>
        <v>0</v>
      </c>
      <c r="AB68" s="156">
        <f t="shared" si="5"/>
        <v>0</v>
      </c>
      <c r="AC68" s="152">
        <f t="shared" si="6"/>
        <v>0</v>
      </c>
      <c r="AD68" s="152">
        <f t="shared" si="7"/>
        <v>0</v>
      </c>
      <c r="AE68" s="157">
        <f t="shared" si="8"/>
        <v>0</v>
      </c>
    </row>
    <row r="69" spans="1:31" x14ac:dyDescent="0.25">
      <c r="A69" s="276" t="str">
        <f>IF(ISBLANK('A4'!A69),"",'A4'!A69)</f>
        <v/>
      </c>
      <c r="B69" s="277" t="str">
        <f>IF(ISBLANK('A4'!C69),"",'A4'!C69)</f>
        <v/>
      </c>
      <c r="C69" s="278" t="str">
        <f>IF(ISBLANK('A4'!V69),"",'A4'!V69)</f>
        <v/>
      </c>
      <c r="D69" s="279"/>
      <c r="E69" s="280"/>
      <c r="F69" s="280"/>
      <c r="G69" s="280"/>
      <c r="H69" s="280"/>
      <c r="I69" s="280"/>
      <c r="J69" s="281"/>
      <c r="K69" s="481"/>
      <c r="L69" s="282"/>
      <c r="M69" s="283"/>
      <c r="N69" s="283"/>
      <c r="O69" s="283"/>
      <c r="P69" s="283"/>
      <c r="Q69" s="281"/>
      <c r="R69" s="280"/>
      <c r="S69" s="280"/>
      <c r="T69" s="280"/>
      <c r="U69" s="282"/>
      <c r="W69" s="156">
        <f t="shared" si="1"/>
        <v>0</v>
      </c>
      <c r="X69" s="152">
        <f t="shared" si="2"/>
        <v>0</v>
      </c>
      <c r="Y69" s="152">
        <f t="shared" si="3"/>
        <v>0</v>
      </c>
      <c r="Z69" s="157">
        <f t="shared" si="4"/>
        <v>0</v>
      </c>
      <c r="AB69" s="156">
        <f t="shared" si="5"/>
        <v>0</v>
      </c>
      <c r="AC69" s="152">
        <f t="shared" si="6"/>
        <v>0</v>
      </c>
      <c r="AD69" s="152">
        <f t="shared" si="7"/>
        <v>0</v>
      </c>
      <c r="AE69" s="157">
        <f t="shared" si="8"/>
        <v>0</v>
      </c>
    </row>
    <row r="70" spans="1:31" x14ac:dyDescent="0.25">
      <c r="A70" s="276" t="str">
        <f>IF(ISBLANK('A4'!A70),"",'A4'!A70)</f>
        <v/>
      </c>
      <c r="B70" s="277" t="str">
        <f>IF(ISBLANK('A4'!C70),"",'A4'!C70)</f>
        <v/>
      </c>
      <c r="C70" s="278" t="str">
        <f>IF(ISBLANK('A4'!V70),"",'A4'!V70)</f>
        <v/>
      </c>
      <c r="D70" s="279"/>
      <c r="E70" s="280"/>
      <c r="F70" s="280"/>
      <c r="G70" s="280"/>
      <c r="H70" s="280"/>
      <c r="I70" s="280"/>
      <c r="J70" s="281"/>
      <c r="K70" s="481"/>
      <c r="L70" s="282"/>
      <c r="M70" s="283"/>
      <c r="N70" s="283"/>
      <c r="O70" s="283"/>
      <c r="P70" s="283"/>
      <c r="Q70" s="281"/>
      <c r="R70" s="280"/>
      <c r="S70" s="280"/>
      <c r="T70" s="280"/>
      <c r="U70" s="282"/>
      <c r="W70" s="156">
        <f t="shared" si="1"/>
        <v>0</v>
      </c>
      <c r="X70" s="152">
        <f t="shared" si="2"/>
        <v>0</v>
      </c>
      <c r="Y70" s="152">
        <f t="shared" si="3"/>
        <v>0</v>
      </c>
      <c r="Z70" s="157">
        <f t="shared" si="4"/>
        <v>0</v>
      </c>
      <c r="AB70" s="156">
        <f t="shared" si="5"/>
        <v>0</v>
      </c>
      <c r="AC70" s="152">
        <f t="shared" si="6"/>
        <v>0</v>
      </c>
      <c r="AD70" s="152">
        <f t="shared" si="7"/>
        <v>0</v>
      </c>
      <c r="AE70" s="157">
        <f t="shared" si="8"/>
        <v>0</v>
      </c>
    </row>
    <row r="71" spans="1:31" x14ac:dyDescent="0.25">
      <c r="A71" s="276" t="str">
        <f>IF(ISBLANK('A4'!A71),"",'A4'!A71)</f>
        <v/>
      </c>
      <c r="B71" s="277" t="str">
        <f>IF(ISBLANK('A4'!C71),"",'A4'!C71)</f>
        <v/>
      </c>
      <c r="C71" s="278" t="str">
        <f>IF(ISBLANK('A4'!V71),"",'A4'!V71)</f>
        <v/>
      </c>
      <c r="D71" s="279"/>
      <c r="E71" s="280"/>
      <c r="F71" s="280"/>
      <c r="G71" s="280"/>
      <c r="H71" s="280"/>
      <c r="I71" s="280"/>
      <c r="J71" s="281"/>
      <c r="K71" s="481"/>
      <c r="L71" s="282"/>
      <c r="M71" s="283"/>
      <c r="N71" s="283"/>
      <c r="O71" s="283"/>
      <c r="P71" s="283"/>
      <c r="Q71" s="281"/>
      <c r="R71" s="280"/>
      <c r="S71" s="280"/>
      <c r="T71" s="280"/>
      <c r="U71" s="282"/>
      <c r="W71" s="156">
        <f t="shared" si="1"/>
        <v>0</v>
      </c>
      <c r="X71" s="152">
        <f t="shared" si="2"/>
        <v>0</v>
      </c>
      <c r="Y71" s="152">
        <f t="shared" si="3"/>
        <v>0</v>
      </c>
      <c r="Z71" s="157">
        <f t="shared" si="4"/>
        <v>0</v>
      </c>
      <c r="AB71" s="156">
        <f t="shared" si="5"/>
        <v>0</v>
      </c>
      <c r="AC71" s="152">
        <f t="shared" si="6"/>
        <v>0</v>
      </c>
      <c r="AD71" s="152">
        <f t="shared" si="7"/>
        <v>0</v>
      </c>
      <c r="AE71" s="157">
        <f t="shared" si="8"/>
        <v>0</v>
      </c>
    </row>
    <row r="72" spans="1:31" x14ac:dyDescent="0.25">
      <c r="A72" s="276" t="str">
        <f>IF(ISBLANK('A4'!A72),"",'A4'!A72)</f>
        <v/>
      </c>
      <c r="B72" s="277" t="str">
        <f>IF(ISBLANK('A4'!C72),"",'A4'!C72)</f>
        <v/>
      </c>
      <c r="C72" s="278" t="str">
        <f>IF(ISBLANK('A4'!V72),"",'A4'!V72)</f>
        <v/>
      </c>
      <c r="D72" s="279"/>
      <c r="E72" s="280"/>
      <c r="F72" s="280"/>
      <c r="G72" s="280"/>
      <c r="H72" s="280"/>
      <c r="I72" s="280"/>
      <c r="J72" s="281"/>
      <c r="K72" s="481"/>
      <c r="L72" s="282"/>
      <c r="M72" s="283"/>
      <c r="N72" s="283"/>
      <c r="O72" s="283"/>
      <c r="P72" s="283"/>
      <c r="Q72" s="281"/>
      <c r="R72" s="280"/>
      <c r="S72" s="280"/>
      <c r="T72" s="280"/>
      <c r="U72" s="282"/>
      <c r="W72" s="156">
        <f t="shared" si="1"/>
        <v>0</v>
      </c>
      <c r="X72" s="152">
        <f t="shared" si="2"/>
        <v>0</v>
      </c>
      <c r="Y72" s="152">
        <f t="shared" si="3"/>
        <v>0</v>
      </c>
      <c r="Z72" s="157">
        <f t="shared" si="4"/>
        <v>0</v>
      </c>
      <c r="AB72" s="156">
        <f t="shared" si="5"/>
        <v>0</v>
      </c>
      <c r="AC72" s="152">
        <f t="shared" si="6"/>
        <v>0</v>
      </c>
      <c r="AD72" s="152">
        <f t="shared" si="7"/>
        <v>0</v>
      </c>
      <c r="AE72" s="157">
        <f t="shared" si="8"/>
        <v>0</v>
      </c>
    </row>
    <row r="73" spans="1:31" x14ac:dyDescent="0.25">
      <c r="A73" s="276" t="str">
        <f>IF(ISBLANK('A4'!A73),"",'A4'!A73)</f>
        <v/>
      </c>
      <c r="B73" s="277" t="str">
        <f>IF(ISBLANK('A4'!C73),"",'A4'!C73)</f>
        <v/>
      </c>
      <c r="C73" s="278" t="str">
        <f>IF(ISBLANK('A4'!V73),"",'A4'!V73)</f>
        <v/>
      </c>
      <c r="D73" s="279"/>
      <c r="E73" s="280"/>
      <c r="F73" s="280"/>
      <c r="G73" s="280"/>
      <c r="H73" s="280"/>
      <c r="I73" s="280"/>
      <c r="J73" s="281"/>
      <c r="K73" s="481"/>
      <c r="L73" s="282"/>
      <c r="M73" s="283"/>
      <c r="N73" s="283"/>
      <c r="O73" s="283"/>
      <c r="P73" s="283"/>
      <c r="Q73" s="281"/>
      <c r="R73" s="280"/>
      <c r="S73" s="280"/>
      <c r="T73" s="280"/>
      <c r="U73" s="282"/>
      <c r="W73" s="156">
        <f t="shared" si="1"/>
        <v>0</v>
      </c>
      <c r="X73" s="152">
        <f t="shared" si="2"/>
        <v>0</v>
      </c>
      <c r="Y73" s="152">
        <f t="shared" si="3"/>
        <v>0</v>
      </c>
      <c r="Z73" s="157">
        <f t="shared" si="4"/>
        <v>0</v>
      </c>
      <c r="AB73" s="156">
        <f t="shared" si="5"/>
        <v>0</v>
      </c>
      <c r="AC73" s="152">
        <f t="shared" si="6"/>
        <v>0</v>
      </c>
      <c r="AD73" s="152">
        <f t="shared" si="7"/>
        <v>0</v>
      </c>
      <c r="AE73" s="157">
        <f t="shared" si="8"/>
        <v>0</v>
      </c>
    </row>
    <row r="74" spans="1:31" x14ac:dyDescent="0.25">
      <c r="A74" s="276" t="str">
        <f>IF(ISBLANK('A4'!A74),"",'A4'!A74)</f>
        <v/>
      </c>
      <c r="B74" s="277" t="str">
        <f>IF(ISBLANK('A4'!C74),"",'A4'!C74)</f>
        <v/>
      </c>
      <c r="C74" s="278" t="str">
        <f>IF(ISBLANK('A4'!V74),"",'A4'!V74)</f>
        <v/>
      </c>
      <c r="D74" s="279"/>
      <c r="E74" s="280"/>
      <c r="F74" s="280"/>
      <c r="G74" s="280"/>
      <c r="H74" s="280"/>
      <c r="I74" s="280"/>
      <c r="J74" s="281"/>
      <c r="K74" s="481"/>
      <c r="L74" s="282"/>
      <c r="M74" s="283"/>
      <c r="N74" s="283"/>
      <c r="O74" s="283"/>
      <c r="P74" s="283"/>
      <c r="Q74" s="281"/>
      <c r="R74" s="280"/>
      <c r="S74" s="280"/>
      <c r="T74" s="280"/>
      <c r="U74" s="282"/>
      <c r="W74" s="156">
        <f t="shared" si="1"/>
        <v>0</v>
      </c>
      <c r="X74" s="152">
        <f t="shared" si="2"/>
        <v>0</v>
      </c>
      <c r="Y74" s="152">
        <f t="shared" si="3"/>
        <v>0</v>
      </c>
      <c r="Z74" s="157">
        <f t="shared" si="4"/>
        <v>0</v>
      </c>
      <c r="AB74" s="156">
        <f t="shared" si="5"/>
        <v>0</v>
      </c>
      <c r="AC74" s="152">
        <f t="shared" si="6"/>
        <v>0</v>
      </c>
      <c r="AD74" s="152">
        <f t="shared" si="7"/>
        <v>0</v>
      </c>
      <c r="AE74" s="157">
        <f t="shared" si="8"/>
        <v>0</v>
      </c>
    </row>
    <row r="75" spans="1:31" x14ac:dyDescent="0.25">
      <c r="A75" s="276" t="str">
        <f>IF(ISBLANK('A4'!A75),"",'A4'!A75)</f>
        <v/>
      </c>
      <c r="B75" s="277" t="str">
        <f>IF(ISBLANK('A4'!C75),"",'A4'!C75)</f>
        <v/>
      </c>
      <c r="C75" s="278" t="str">
        <f>IF(ISBLANK('A4'!V75),"",'A4'!V75)</f>
        <v/>
      </c>
      <c r="D75" s="279"/>
      <c r="E75" s="280"/>
      <c r="F75" s="280"/>
      <c r="G75" s="280"/>
      <c r="H75" s="280"/>
      <c r="I75" s="280"/>
      <c r="J75" s="281"/>
      <c r="K75" s="481"/>
      <c r="L75" s="282"/>
      <c r="M75" s="283"/>
      <c r="N75" s="283"/>
      <c r="O75" s="283"/>
      <c r="P75" s="283"/>
      <c r="Q75" s="281"/>
      <c r="R75" s="280"/>
      <c r="S75" s="280"/>
      <c r="T75" s="280"/>
      <c r="U75" s="282"/>
      <c r="W75" s="156">
        <f t="shared" si="1"/>
        <v>0</v>
      </c>
      <c r="X75" s="152">
        <f t="shared" si="2"/>
        <v>0</v>
      </c>
      <c r="Y75" s="152">
        <f t="shared" si="3"/>
        <v>0</v>
      </c>
      <c r="Z75" s="157">
        <f t="shared" si="4"/>
        <v>0</v>
      </c>
      <c r="AB75" s="156">
        <f t="shared" si="5"/>
        <v>0</v>
      </c>
      <c r="AC75" s="152">
        <f t="shared" si="6"/>
        <v>0</v>
      </c>
      <c r="AD75" s="152">
        <f t="shared" si="7"/>
        <v>0</v>
      </c>
      <c r="AE75" s="157">
        <f t="shared" si="8"/>
        <v>0</v>
      </c>
    </row>
    <row r="76" spans="1:31" x14ac:dyDescent="0.25">
      <c r="A76" s="276" t="str">
        <f>IF(ISBLANK('A4'!A76),"",'A4'!A76)</f>
        <v/>
      </c>
      <c r="B76" s="277" t="str">
        <f>IF(ISBLANK('A4'!C76),"",'A4'!C76)</f>
        <v/>
      </c>
      <c r="C76" s="278" t="str">
        <f>IF(ISBLANK('A4'!V76),"",'A4'!V76)</f>
        <v/>
      </c>
      <c r="D76" s="279"/>
      <c r="E76" s="280"/>
      <c r="F76" s="280"/>
      <c r="G76" s="280"/>
      <c r="H76" s="280"/>
      <c r="I76" s="280"/>
      <c r="J76" s="281"/>
      <c r="K76" s="481"/>
      <c r="L76" s="282"/>
      <c r="M76" s="283"/>
      <c r="N76" s="283"/>
      <c r="O76" s="283"/>
      <c r="P76" s="283"/>
      <c r="Q76" s="281"/>
      <c r="R76" s="280"/>
      <c r="S76" s="280"/>
      <c r="T76" s="280"/>
      <c r="U76" s="282"/>
      <c r="W76" s="156">
        <f t="shared" si="1"/>
        <v>0</v>
      </c>
      <c r="X76" s="152">
        <f t="shared" si="2"/>
        <v>0</v>
      </c>
      <c r="Y76" s="152">
        <f t="shared" si="3"/>
        <v>0</v>
      </c>
      <c r="Z76" s="157">
        <f t="shared" si="4"/>
        <v>0</v>
      </c>
      <c r="AB76" s="156">
        <f t="shared" si="5"/>
        <v>0</v>
      </c>
      <c r="AC76" s="152">
        <f t="shared" si="6"/>
        <v>0</v>
      </c>
      <c r="AD76" s="152">
        <f t="shared" si="7"/>
        <v>0</v>
      </c>
      <c r="AE76" s="157">
        <f t="shared" si="8"/>
        <v>0</v>
      </c>
    </row>
    <row r="77" spans="1:31" x14ac:dyDescent="0.25">
      <c r="A77" s="276" t="str">
        <f>IF(ISBLANK('A4'!A77),"",'A4'!A77)</f>
        <v/>
      </c>
      <c r="B77" s="277" t="str">
        <f>IF(ISBLANK('A4'!C77),"",'A4'!C77)</f>
        <v/>
      </c>
      <c r="C77" s="278" t="str">
        <f>IF(ISBLANK('A4'!V77),"",'A4'!V77)</f>
        <v/>
      </c>
      <c r="D77" s="279"/>
      <c r="E77" s="280"/>
      <c r="F77" s="280"/>
      <c r="G77" s="280"/>
      <c r="H77" s="280"/>
      <c r="I77" s="280"/>
      <c r="J77" s="281"/>
      <c r="K77" s="481"/>
      <c r="L77" s="282"/>
      <c r="M77" s="283"/>
      <c r="N77" s="283"/>
      <c r="O77" s="283"/>
      <c r="P77" s="283"/>
      <c r="Q77" s="281"/>
      <c r="R77" s="280"/>
      <c r="S77" s="280"/>
      <c r="T77" s="280"/>
      <c r="U77" s="282"/>
      <c r="W77" s="156">
        <f t="shared" si="1"/>
        <v>0</v>
      </c>
      <c r="X77" s="152">
        <f t="shared" si="2"/>
        <v>0</v>
      </c>
      <c r="Y77" s="152">
        <f t="shared" si="3"/>
        <v>0</v>
      </c>
      <c r="Z77" s="157">
        <f t="shared" si="4"/>
        <v>0</v>
      </c>
      <c r="AB77" s="156">
        <f t="shared" si="5"/>
        <v>0</v>
      </c>
      <c r="AC77" s="152">
        <f t="shared" si="6"/>
        <v>0</v>
      </c>
      <c r="AD77" s="152">
        <f t="shared" si="7"/>
        <v>0</v>
      </c>
      <c r="AE77" s="157">
        <f t="shared" si="8"/>
        <v>0</v>
      </c>
    </row>
    <row r="78" spans="1:31" x14ac:dyDescent="0.25">
      <c r="A78" s="276" t="str">
        <f>IF(ISBLANK('A4'!A78),"",'A4'!A78)</f>
        <v/>
      </c>
      <c r="B78" s="277" t="str">
        <f>IF(ISBLANK('A4'!C78),"",'A4'!C78)</f>
        <v/>
      </c>
      <c r="C78" s="278" t="str">
        <f>IF(ISBLANK('A4'!V78),"",'A4'!V78)</f>
        <v/>
      </c>
      <c r="D78" s="279"/>
      <c r="E78" s="280"/>
      <c r="F78" s="280"/>
      <c r="G78" s="280"/>
      <c r="H78" s="280"/>
      <c r="I78" s="280"/>
      <c r="J78" s="281"/>
      <c r="K78" s="481"/>
      <c r="L78" s="282"/>
      <c r="M78" s="283"/>
      <c r="N78" s="283"/>
      <c r="O78" s="283"/>
      <c r="P78" s="283"/>
      <c r="Q78" s="281"/>
      <c r="R78" s="280"/>
      <c r="S78" s="280"/>
      <c r="T78" s="280"/>
      <c r="U78" s="282"/>
      <c r="W78" s="156">
        <f t="shared" si="1"/>
        <v>0</v>
      </c>
      <c r="X78" s="152">
        <f t="shared" si="2"/>
        <v>0</v>
      </c>
      <c r="Y78" s="152">
        <f t="shared" si="3"/>
        <v>0</v>
      </c>
      <c r="Z78" s="157">
        <f t="shared" si="4"/>
        <v>0</v>
      </c>
      <c r="AB78" s="156">
        <f t="shared" si="5"/>
        <v>0</v>
      </c>
      <c r="AC78" s="152">
        <f t="shared" si="6"/>
        <v>0</v>
      </c>
      <c r="AD78" s="152">
        <f t="shared" si="7"/>
        <v>0</v>
      </c>
      <c r="AE78" s="157">
        <f t="shared" si="8"/>
        <v>0</v>
      </c>
    </row>
    <row r="79" spans="1:31" x14ac:dyDescent="0.25">
      <c r="A79" s="276" t="str">
        <f>IF(ISBLANK('A4'!A79),"",'A4'!A79)</f>
        <v/>
      </c>
      <c r="B79" s="277" t="str">
        <f>IF(ISBLANK('A4'!C79),"",'A4'!C79)</f>
        <v/>
      </c>
      <c r="C79" s="278" t="str">
        <f>IF(ISBLANK('A4'!V79),"",'A4'!V79)</f>
        <v/>
      </c>
      <c r="D79" s="279"/>
      <c r="E79" s="280"/>
      <c r="F79" s="280"/>
      <c r="G79" s="280"/>
      <c r="H79" s="280"/>
      <c r="I79" s="280"/>
      <c r="J79" s="281"/>
      <c r="K79" s="481"/>
      <c r="L79" s="282"/>
      <c r="M79" s="283"/>
      <c r="N79" s="283"/>
      <c r="O79" s="283"/>
      <c r="P79" s="283"/>
      <c r="Q79" s="281"/>
      <c r="R79" s="280"/>
      <c r="S79" s="280"/>
      <c r="T79" s="280"/>
      <c r="U79" s="282"/>
      <c r="W79" s="156">
        <f t="shared" si="1"/>
        <v>0</v>
      </c>
      <c r="X79" s="152">
        <f t="shared" si="2"/>
        <v>0</v>
      </c>
      <c r="Y79" s="152">
        <f t="shared" si="3"/>
        <v>0</v>
      </c>
      <c r="Z79" s="157">
        <f t="shared" si="4"/>
        <v>0</v>
      </c>
      <c r="AB79" s="156">
        <f t="shared" si="5"/>
        <v>0</v>
      </c>
      <c r="AC79" s="152">
        <f t="shared" si="6"/>
        <v>0</v>
      </c>
      <c r="AD79" s="152">
        <f t="shared" si="7"/>
        <v>0</v>
      </c>
      <c r="AE79" s="157">
        <f t="shared" si="8"/>
        <v>0</v>
      </c>
    </row>
    <row r="80" spans="1:31" x14ac:dyDescent="0.25">
      <c r="A80" s="276" t="str">
        <f>IF(ISBLANK('A4'!A80),"",'A4'!A80)</f>
        <v/>
      </c>
      <c r="B80" s="277" t="str">
        <f>IF(ISBLANK('A4'!C80),"",'A4'!C80)</f>
        <v/>
      </c>
      <c r="C80" s="278" t="str">
        <f>IF(ISBLANK('A4'!V80),"",'A4'!V80)</f>
        <v/>
      </c>
      <c r="D80" s="279"/>
      <c r="E80" s="280"/>
      <c r="F80" s="280"/>
      <c r="G80" s="280"/>
      <c r="H80" s="280"/>
      <c r="I80" s="280"/>
      <c r="J80" s="281"/>
      <c r="K80" s="481"/>
      <c r="L80" s="282"/>
      <c r="M80" s="283"/>
      <c r="N80" s="283"/>
      <c r="O80" s="283"/>
      <c r="P80" s="283"/>
      <c r="Q80" s="281"/>
      <c r="R80" s="280"/>
      <c r="S80" s="280"/>
      <c r="T80" s="280"/>
      <c r="U80" s="282"/>
      <c r="W80" s="156">
        <f t="shared" si="1"/>
        <v>0</v>
      </c>
      <c r="X80" s="152">
        <f t="shared" si="2"/>
        <v>0</v>
      </c>
      <c r="Y80" s="152">
        <f t="shared" si="3"/>
        <v>0</v>
      </c>
      <c r="Z80" s="157">
        <f t="shared" si="4"/>
        <v>0</v>
      </c>
      <c r="AB80" s="156">
        <f t="shared" si="5"/>
        <v>0</v>
      </c>
      <c r="AC80" s="152">
        <f t="shared" si="6"/>
        <v>0</v>
      </c>
      <c r="AD80" s="152">
        <f t="shared" si="7"/>
        <v>0</v>
      </c>
      <c r="AE80" s="157">
        <f t="shared" si="8"/>
        <v>0</v>
      </c>
    </row>
    <row r="81" spans="1:31" x14ac:dyDescent="0.25">
      <c r="A81" s="276" t="str">
        <f>IF(ISBLANK('A4'!A81),"",'A4'!A81)</f>
        <v/>
      </c>
      <c r="B81" s="277" t="str">
        <f>IF(ISBLANK('A4'!C81),"",'A4'!C81)</f>
        <v/>
      </c>
      <c r="C81" s="278" t="str">
        <f>IF(ISBLANK('A4'!V81),"",'A4'!V81)</f>
        <v/>
      </c>
      <c r="D81" s="279"/>
      <c r="E81" s="280"/>
      <c r="F81" s="280"/>
      <c r="G81" s="280"/>
      <c r="H81" s="280"/>
      <c r="I81" s="280"/>
      <c r="J81" s="281"/>
      <c r="K81" s="481"/>
      <c r="L81" s="282"/>
      <c r="M81" s="283"/>
      <c r="N81" s="283"/>
      <c r="O81" s="283"/>
      <c r="P81" s="283"/>
      <c r="Q81" s="281"/>
      <c r="R81" s="280"/>
      <c r="S81" s="280"/>
      <c r="T81" s="280"/>
      <c r="U81" s="282"/>
      <c r="W81" s="156">
        <f t="shared" si="1"/>
        <v>0</v>
      </c>
      <c r="X81" s="152">
        <f t="shared" si="2"/>
        <v>0</v>
      </c>
      <c r="Y81" s="152">
        <f t="shared" si="3"/>
        <v>0</v>
      </c>
      <c r="Z81" s="157">
        <f t="shared" si="4"/>
        <v>0</v>
      </c>
      <c r="AB81" s="156">
        <f t="shared" si="5"/>
        <v>0</v>
      </c>
      <c r="AC81" s="152">
        <f t="shared" si="6"/>
        <v>0</v>
      </c>
      <c r="AD81" s="152">
        <f t="shared" si="7"/>
        <v>0</v>
      </c>
      <c r="AE81" s="157">
        <f t="shared" si="8"/>
        <v>0</v>
      </c>
    </row>
    <row r="82" spans="1:31" x14ac:dyDescent="0.25">
      <c r="A82" s="276" t="str">
        <f>IF(ISBLANK('A4'!A82),"",'A4'!A82)</f>
        <v/>
      </c>
      <c r="B82" s="277" t="str">
        <f>IF(ISBLANK('A4'!C82),"",'A4'!C82)</f>
        <v/>
      </c>
      <c r="C82" s="278" t="str">
        <f>IF(ISBLANK('A4'!V82),"",'A4'!V82)</f>
        <v/>
      </c>
      <c r="D82" s="279"/>
      <c r="E82" s="280"/>
      <c r="F82" s="280"/>
      <c r="G82" s="280"/>
      <c r="H82" s="280"/>
      <c r="I82" s="280"/>
      <c r="J82" s="281"/>
      <c r="K82" s="481"/>
      <c r="L82" s="282"/>
      <c r="M82" s="283"/>
      <c r="N82" s="283"/>
      <c r="O82" s="283"/>
      <c r="P82" s="283"/>
      <c r="Q82" s="281"/>
      <c r="R82" s="280"/>
      <c r="S82" s="280"/>
      <c r="T82" s="280"/>
      <c r="U82" s="282"/>
      <c r="W82" s="156">
        <f t="shared" ref="W82:W145" si="9">SUM(D82:I82)</f>
        <v>0</v>
      </c>
      <c r="X82" s="152">
        <f t="shared" ref="X82:X145" si="10">SUM(J82:L82)</f>
        <v>0</v>
      </c>
      <c r="Y82" s="152">
        <f t="shared" ref="Y82:Y145" si="11">SUM(M82:P82)</f>
        <v>0</v>
      </c>
      <c r="Z82" s="157">
        <f t="shared" ref="Z82:Z145" si="12">SUM(Q82:U82)</f>
        <v>0</v>
      </c>
      <c r="AB82" s="156">
        <f t="shared" ref="AB82:AB145" si="13">IF(C82="",W82,C82-W82)</f>
        <v>0</v>
      </c>
      <c r="AC82" s="152">
        <f t="shared" ref="AC82:AC145" si="14">IF(C82="",X82,C82-X82)</f>
        <v>0</v>
      </c>
      <c r="AD82" s="152">
        <f t="shared" ref="AD82:AD145" si="15">IF(C82="",Y82,C82-Y82)</f>
        <v>0</v>
      </c>
      <c r="AE82" s="157">
        <f t="shared" ref="AE82:AE145" si="16">IF(C82="",Z82,C82-Z82)</f>
        <v>0</v>
      </c>
    </row>
    <row r="83" spans="1:31" x14ac:dyDescent="0.25">
      <c r="A83" s="276" t="str">
        <f>IF(ISBLANK('A4'!A83),"",'A4'!A83)</f>
        <v/>
      </c>
      <c r="B83" s="277" t="str">
        <f>IF(ISBLANK('A4'!C83),"",'A4'!C83)</f>
        <v/>
      </c>
      <c r="C83" s="278" t="str">
        <f>IF(ISBLANK('A4'!V83),"",'A4'!V83)</f>
        <v/>
      </c>
      <c r="D83" s="279"/>
      <c r="E83" s="280"/>
      <c r="F83" s="280"/>
      <c r="G83" s="280"/>
      <c r="H83" s="280"/>
      <c r="I83" s="280"/>
      <c r="J83" s="281"/>
      <c r="K83" s="481"/>
      <c r="L83" s="282"/>
      <c r="M83" s="283"/>
      <c r="N83" s="283"/>
      <c r="O83" s="283"/>
      <c r="P83" s="283"/>
      <c r="Q83" s="281"/>
      <c r="R83" s="280"/>
      <c r="S83" s="280"/>
      <c r="T83" s="280"/>
      <c r="U83" s="282"/>
      <c r="W83" s="156">
        <f t="shared" si="9"/>
        <v>0</v>
      </c>
      <c r="X83" s="152">
        <f t="shared" si="10"/>
        <v>0</v>
      </c>
      <c r="Y83" s="152">
        <f t="shared" si="11"/>
        <v>0</v>
      </c>
      <c r="Z83" s="157">
        <f t="shared" si="12"/>
        <v>0</v>
      </c>
      <c r="AB83" s="156">
        <f t="shared" si="13"/>
        <v>0</v>
      </c>
      <c r="AC83" s="152">
        <f t="shared" si="14"/>
        <v>0</v>
      </c>
      <c r="AD83" s="152">
        <f t="shared" si="15"/>
        <v>0</v>
      </c>
      <c r="AE83" s="157">
        <f t="shared" si="16"/>
        <v>0</v>
      </c>
    </row>
    <row r="84" spans="1:31" x14ac:dyDescent="0.25">
      <c r="A84" s="276" t="str">
        <f>IF(ISBLANK('A4'!A84),"",'A4'!A84)</f>
        <v/>
      </c>
      <c r="B84" s="277" t="str">
        <f>IF(ISBLANK('A4'!C84),"",'A4'!C84)</f>
        <v/>
      </c>
      <c r="C84" s="278" t="str">
        <f>IF(ISBLANK('A4'!V84),"",'A4'!V84)</f>
        <v/>
      </c>
      <c r="D84" s="279"/>
      <c r="E84" s="280"/>
      <c r="F84" s="280"/>
      <c r="G84" s="280"/>
      <c r="H84" s="280"/>
      <c r="I84" s="280"/>
      <c r="J84" s="281"/>
      <c r="K84" s="481"/>
      <c r="L84" s="282"/>
      <c r="M84" s="283"/>
      <c r="N84" s="283"/>
      <c r="O84" s="283"/>
      <c r="P84" s="283"/>
      <c r="Q84" s="281"/>
      <c r="R84" s="280"/>
      <c r="S84" s="280"/>
      <c r="T84" s="280"/>
      <c r="U84" s="282"/>
      <c r="W84" s="156">
        <f t="shared" si="9"/>
        <v>0</v>
      </c>
      <c r="X84" s="152">
        <f t="shared" si="10"/>
        <v>0</v>
      </c>
      <c r="Y84" s="152">
        <f t="shared" si="11"/>
        <v>0</v>
      </c>
      <c r="Z84" s="157">
        <f t="shared" si="12"/>
        <v>0</v>
      </c>
      <c r="AB84" s="156">
        <f t="shared" si="13"/>
        <v>0</v>
      </c>
      <c r="AC84" s="152">
        <f t="shared" si="14"/>
        <v>0</v>
      </c>
      <c r="AD84" s="152">
        <f t="shared" si="15"/>
        <v>0</v>
      </c>
      <c r="AE84" s="157">
        <f t="shared" si="16"/>
        <v>0</v>
      </c>
    </row>
    <row r="85" spans="1:31" x14ac:dyDescent="0.25">
      <c r="A85" s="276" t="str">
        <f>IF(ISBLANK('A4'!A85),"",'A4'!A85)</f>
        <v/>
      </c>
      <c r="B85" s="277" t="str">
        <f>IF(ISBLANK('A4'!C85),"",'A4'!C85)</f>
        <v/>
      </c>
      <c r="C85" s="278" t="str">
        <f>IF(ISBLANK('A4'!V85),"",'A4'!V85)</f>
        <v/>
      </c>
      <c r="D85" s="279"/>
      <c r="E85" s="280"/>
      <c r="F85" s="280"/>
      <c r="G85" s="280"/>
      <c r="H85" s="280"/>
      <c r="I85" s="280"/>
      <c r="J85" s="281"/>
      <c r="K85" s="481"/>
      <c r="L85" s="282"/>
      <c r="M85" s="283"/>
      <c r="N85" s="283"/>
      <c r="O85" s="283"/>
      <c r="P85" s="283"/>
      <c r="Q85" s="281"/>
      <c r="R85" s="280"/>
      <c r="S85" s="280"/>
      <c r="T85" s="280"/>
      <c r="U85" s="282"/>
      <c r="W85" s="156">
        <f t="shared" si="9"/>
        <v>0</v>
      </c>
      <c r="X85" s="152">
        <f t="shared" si="10"/>
        <v>0</v>
      </c>
      <c r="Y85" s="152">
        <f t="shared" si="11"/>
        <v>0</v>
      </c>
      <c r="Z85" s="157">
        <f t="shared" si="12"/>
        <v>0</v>
      </c>
      <c r="AB85" s="156">
        <f t="shared" si="13"/>
        <v>0</v>
      </c>
      <c r="AC85" s="152">
        <f t="shared" si="14"/>
        <v>0</v>
      </c>
      <c r="AD85" s="152">
        <f t="shared" si="15"/>
        <v>0</v>
      </c>
      <c r="AE85" s="157">
        <f t="shared" si="16"/>
        <v>0</v>
      </c>
    </row>
    <row r="86" spans="1:31" x14ac:dyDescent="0.25">
      <c r="A86" s="276" t="str">
        <f>IF(ISBLANK('A4'!A86),"",'A4'!A86)</f>
        <v/>
      </c>
      <c r="B86" s="277" t="str">
        <f>IF(ISBLANK('A4'!C86),"",'A4'!C86)</f>
        <v/>
      </c>
      <c r="C86" s="278" t="str">
        <f>IF(ISBLANK('A4'!V86),"",'A4'!V86)</f>
        <v/>
      </c>
      <c r="D86" s="279"/>
      <c r="E86" s="280"/>
      <c r="F86" s="280"/>
      <c r="G86" s="280"/>
      <c r="H86" s="280"/>
      <c r="I86" s="280"/>
      <c r="J86" s="281"/>
      <c r="K86" s="481"/>
      <c r="L86" s="282"/>
      <c r="M86" s="283"/>
      <c r="N86" s="283"/>
      <c r="O86" s="283"/>
      <c r="P86" s="283"/>
      <c r="Q86" s="281"/>
      <c r="R86" s="280"/>
      <c r="S86" s="280"/>
      <c r="T86" s="280"/>
      <c r="U86" s="282"/>
      <c r="W86" s="156">
        <f t="shared" si="9"/>
        <v>0</v>
      </c>
      <c r="X86" s="152">
        <f t="shared" si="10"/>
        <v>0</v>
      </c>
      <c r="Y86" s="152">
        <f t="shared" si="11"/>
        <v>0</v>
      </c>
      <c r="Z86" s="157">
        <f t="shared" si="12"/>
        <v>0</v>
      </c>
      <c r="AB86" s="156">
        <f t="shared" si="13"/>
        <v>0</v>
      </c>
      <c r="AC86" s="152">
        <f t="shared" si="14"/>
        <v>0</v>
      </c>
      <c r="AD86" s="152">
        <f t="shared" si="15"/>
        <v>0</v>
      </c>
      <c r="AE86" s="157">
        <f t="shared" si="16"/>
        <v>0</v>
      </c>
    </row>
    <row r="87" spans="1:31" x14ac:dyDescent="0.25">
      <c r="A87" s="276" t="str">
        <f>IF(ISBLANK('A4'!A87),"",'A4'!A87)</f>
        <v/>
      </c>
      <c r="B87" s="277" t="str">
        <f>IF(ISBLANK('A4'!C87),"",'A4'!C87)</f>
        <v/>
      </c>
      <c r="C87" s="278" t="str">
        <f>IF(ISBLANK('A4'!V87),"",'A4'!V87)</f>
        <v/>
      </c>
      <c r="D87" s="279"/>
      <c r="E87" s="280"/>
      <c r="F87" s="280"/>
      <c r="G87" s="280"/>
      <c r="H87" s="280"/>
      <c r="I87" s="280"/>
      <c r="J87" s="281"/>
      <c r="K87" s="481"/>
      <c r="L87" s="282"/>
      <c r="M87" s="283"/>
      <c r="N87" s="283"/>
      <c r="O87" s="283"/>
      <c r="P87" s="283"/>
      <c r="Q87" s="281"/>
      <c r="R87" s="280"/>
      <c r="S87" s="280"/>
      <c r="T87" s="280"/>
      <c r="U87" s="282"/>
      <c r="W87" s="156">
        <f t="shared" si="9"/>
        <v>0</v>
      </c>
      <c r="X87" s="152">
        <f t="shared" si="10"/>
        <v>0</v>
      </c>
      <c r="Y87" s="152">
        <f t="shared" si="11"/>
        <v>0</v>
      </c>
      <c r="Z87" s="157">
        <f t="shared" si="12"/>
        <v>0</v>
      </c>
      <c r="AB87" s="156">
        <f t="shared" si="13"/>
        <v>0</v>
      </c>
      <c r="AC87" s="152">
        <f t="shared" si="14"/>
        <v>0</v>
      </c>
      <c r="AD87" s="152">
        <f t="shared" si="15"/>
        <v>0</v>
      </c>
      <c r="AE87" s="157">
        <f t="shared" si="16"/>
        <v>0</v>
      </c>
    </row>
    <row r="88" spans="1:31" x14ac:dyDescent="0.25">
      <c r="A88" s="276" t="str">
        <f>IF(ISBLANK('A4'!A88),"",'A4'!A88)</f>
        <v/>
      </c>
      <c r="B88" s="277" t="str">
        <f>IF(ISBLANK('A4'!C88),"",'A4'!C88)</f>
        <v/>
      </c>
      <c r="C88" s="278" t="str">
        <f>IF(ISBLANK('A4'!V88),"",'A4'!V88)</f>
        <v/>
      </c>
      <c r="D88" s="279"/>
      <c r="E88" s="280"/>
      <c r="F88" s="280"/>
      <c r="G88" s="280"/>
      <c r="H88" s="280"/>
      <c r="I88" s="280"/>
      <c r="J88" s="281"/>
      <c r="K88" s="481"/>
      <c r="L88" s="282"/>
      <c r="M88" s="283"/>
      <c r="N88" s="283"/>
      <c r="O88" s="283"/>
      <c r="P88" s="283"/>
      <c r="Q88" s="281"/>
      <c r="R88" s="280"/>
      <c r="S88" s="280"/>
      <c r="T88" s="280"/>
      <c r="U88" s="282"/>
      <c r="W88" s="156">
        <f t="shared" si="9"/>
        <v>0</v>
      </c>
      <c r="X88" s="152">
        <f t="shared" si="10"/>
        <v>0</v>
      </c>
      <c r="Y88" s="152">
        <f t="shared" si="11"/>
        <v>0</v>
      </c>
      <c r="Z88" s="157">
        <f t="shared" si="12"/>
        <v>0</v>
      </c>
      <c r="AB88" s="156">
        <f t="shared" si="13"/>
        <v>0</v>
      </c>
      <c r="AC88" s="152">
        <f t="shared" si="14"/>
        <v>0</v>
      </c>
      <c r="AD88" s="152">
        <f t="shared" si="15"/>
        <v>0</v>
      </c>
      <c r="AE88" s="157">
        <f t="shared" si="16"/>
        <v>0</v>
      </c>
    </row>
    <row r="89" spans="1:31" x14ac:dyDescent="0.25">
      <c r="A89" s="276" t="str">
        <f>IF(ISBLANK('A4'!A89),"",'A4'!A89)</f>
        <v/>
      </c>
      <c r="B89" s="277" t="str">
        <f>IF(ISBLANK('A4'!C89),"",'A4'!C89)</f>
        <v/>
      </c>
      <c r="C89" s="278" t="str">
        <f>IF(ISBLANK('A4'!V89),"",'A4'!V89)</f>
        <v/>
      </c>
      <c r="D89" s="279"/>
      <c r="E89" s="280"/>
      <c r="F89" s="280"/>
      <c r="G89" s="280"/>
      <c r="H89" s="280"/>
      <c r="I89" s="280"/>
      <c r="J89" s="281"/>
      <c r="K89" s="481"/>
      <c r="L89" s="282"/>
      <c r="M89" s="283"/>
      <c r="N89" s="283"/>
      <c r="O89" s="283"/>
      <c r="P89" s="283"/>
      <c r="Q89" s="281"/>
      <c r="R89" s="280"/>
      <c r="S89" s="280"/>
      <c r="T89" s="280"/>
      <c r="U89" s="282"/>
      <c r="W89" s="156">
        <f t="shared" si="9"/>
        <v>0</v>
      </c>
      <c r="X89" s="152">
        <f t="shared" si="10"/>
        <v>0</v>
      </c>
      <c r="Y89" s="152">
        <f t="shared" si="11"/>
        <v>0</v>
      </c>
      <c r="Z89" s="157">
        <f t="shared" si="12"/>
        <v>0</v>
      </c>
      <c r="AB89" s="156">
        <f t="shared" si="13"/>
        <v>0</v>
      </c>
      <c r="AC89" s="152">
        <f t="shared" si="14"/>
        <v>0</v>
      </c>
      <c r="AD89" s="152">
        <f t="shared" si="15"/>
        <v>0</v>
      </c>
      <c r="AE89" s="157">
        <f t="shared" si="16"/>
        <v>0</v>
      </c>
    </row>
    <row r="90" spans="1:31" x14ac:dyDescent="0.25">
      <c r="A90" s="276" t="str">
        <f>IF(ISBLANK('A4'!A90),"",'A4'!A90)</f>
        <v/>
      </c>
      <c r="B90" s="277" t="str">
        <f>IF(ISBLANK('A4'!C90),"",'A4'!C90)</f>
        <v/>
      </c>
      <c r="C90" s="278" t="str">
        <f>IF(ISBLANK('A4'!V90),"",'A4'!V90)</f>
        <v/>
      </c>
      <c r="D90" s="279"/>
      <c r="E90" s="280"/>
      <c r="F90" s="280"/>
      <c r="G90" s="280"/>
      <c r="H90" s="280"/>
      <c r="I90" s="280"/>
      <c r="J90" s="281"/>
      <c r="K90" s="481"/>
      <c r="L90" s="282"/>
      <c r="M90" s="283"/>
      <c r="N90" s="283"/>
      <c r="O90" s="283"/>
      <c r="P90" s="283"/>
      <c r="Q90" s="281"/>
      <c r="R90" s="280"/>
      <c r="S90" s="280"/>
      <c r="T90" s="280"/>
      <c r="U90" s="282"/>
      <c r="W90" s="156">
        <f t="shared" si="9"/>
        <v>0</v>
      </c>
      <c r="X90" s="152">
        <f t="shared" si="10"/>
        <v>0</v>
      </c>
      <c r="Y90" s="152">
        <f t="shared" si="11"/>
        <v>0</v>
      </c>
      <c r="Z90" s="157">
        <f t="shared" si="12"/>
        <v>0</v>
      </c>
      <c r="AB90" s="156">
        <f t="shared" si="13"/>
        <v>0</v>
      </c>
      <c r="AC90" s="152">
        <f t="shared" si="14"/>
        <v>0</v>
      </c>
      <c r="AD90" s="152">
        <f t="shared" si="15"/>
        <v>0</v>
      </c>
      <c r="AE90" s="157">
        <f t="shared" si="16"/>
        <v>0</v>
      </c>
    </row>
    <row r="91" spans="1:31" x14ac:dyDescent="0.25">
      <c r="A91" s="276" t="str">
        <f>IF(ISBLANK('A4'!A91),"",'A4'!A91)</f>
        <v/>
      </c>
      <c r="B91" s="277" t="str">
        <f>IF(ISBLANK('A4'!C91),"",'A4'!C91)</f>
        <v/>
      </c>
      <c r="C91" s="278" t="str">
        <f>IF(ISBLANK('A4'!V91),"",'A4'!V91)</f>
        <v/>
      </c>
      <c r="D91" s="279"/>
      <c r="E91" s="280"/>
      <c r="F91" s="280"/>
      <c r="G91" s="280"/>
      <c r="H91" s="280"/>
      <c r="I91" s="280"/>
      <c r="J91" s="281"/>
      <c r="K91" s="481"/>
      <c r="L91" s="282"/>
      <c r="M91" s="283"/>
      <c r="N91" s="283"/>
      <c r="O91" s="283"/>
      <c r="P91" s="283"/>
      <c r="Q91" s="281"/>
      <c r="R91" s="280"/>
      <c r="S91" s="280"/>
      <c r="T91" s="280"/>
      <c r="U91" s="282"/>
      <c r="W91" s="156">
        <f t="shared" si="9"/>
        <v>0</v>
      </c>
      <c r="X91" s="152">
        <f t="shared" si="10"/>
        <v>0</v>
      </c>
      <c r="Y91" s="152">
        <f t="shared" si="11"/>
        <v>0</v>
      </c>
      <c r="Z91" s="157">
        <f t="shared" si="12"/>
        <v>0</v>
      </c>
      <c r="AB91" s="156">
        <f t="shared" si="13"/>
        <v>0</v>
      </c>
      <c r="AC91" s="152">
        <f t="shared" si="14"/>
        <v>0</v>
      </c>
      <c r="AD91" s="152">
        <f t="shared" si="15"/>
        <v>0</v>
      </c>
      <c r="AE91" s="157">
        <f t="shared" si="16"/>
        <v>0</v>
      </c>
    </row>
    <row r="92" spans="1:31" x14ac:dyDescent="0.25">
      <c r="A92" s="276" t="str">
        <f>IF(ISBLANK('A4'!A92),"",'A4'!A92)</f>
        <v/>
      </c>
      <c r="B92" s="277" t="str">
        <f>IF(ISBLANK('A4'!C92),"",'A4'!C92)</f>
        <v/>
      </c>
      <c r="C92" s="278" t="str">
        <f>IF(ISBLANK('A4'!V92),"",'A4'!V92)</f>
        <v/>
      </c>
      <c r="D92" s="279"/>
      <c r="E92" s="280"/>
      <c r="F92" s="280"/>
      <c r="G92" s="280"/>
      <c r="H92" s="280"/>
      <c r="I92" s="280"/>
      <c r="J92" s="281"/>
      <c r="K92" s="481"/>
      <c r="L92" s="282"/>
      <c r="M92" s="283"/>
      <c r="N92" s="283"/>
      <c r="O92" s="283"/>
      <c r="P92" s="283"/>
      <c r="Q92" s="281"/>
      <c r="R92" s="280"/>
      <c r="S92" s="280"/>
      <c r="T92" s="280"/>
      <c r="U92" s="282"/>
      <c r="W92" s="156">
        <f t="shared" si="9"/>
        <v>0</v>
      </c>
      <c r="X92" s="152">
        <f t="shared" si="10"/>
        <v>0</v>
      </c>
      <c r="Y92" s="152">
        <f t="shared" si="11"/>
        <v>0</v>
      </c>
      <c r="Z92" s="157">
        <f t="shared" si="12"/>
        <v>0</v>
      </c>
      <c r="AB92" s="156">
        <f t="shared" si="13"/>
        <v>0</v>
      </c>
      <c r="AC92" s="152">
        <f t="shared" si="14"/>
        <v>0</v>
      </c>
      <c r="AD92" s="152">
        <f t="shared" si="15"/>
        <v>0</v>
      </c>
      <c r="AE92" s="157">
        <f t="shared" si="16"/>
        <v>0</v>
      </c>
    </row>
    <row r="93" spans="1:31" x14ac:dyDescent="0.25">
      <c r="A93" s="276" t="str">
        <f>IF(ISBLANK('A4'!A93),"",'A4'!A93)</f>
        <v/>
      </c>
      <c r="B93" s="277" t="str">
        <f>IF(ISBLANK('A4'!C93),"",'A4'!C93)</f>
        <v/>
      </c>
      <c r="C93" s="278" t="str">
        <f>IF(ISBLANK('A4'!V93),"",'A4'!V93)</f>
        <v/>
      </c>
      <c r="D93" s="279"/>
      <c r="E93" s="280"/>
      <c r="F93" s="280"/>
      <c r="G93" s="280"/>
      <c r="H93" s="280"/>
      <c r="I93" s="280"/>
      <c r="J93" s="281"/>
      <c r="K93" s="481"/>
      <c r="L93" s="282"/>
      <c r="M93" s="283"/>
      <c r="N93" s="283"/>
      <c r="O93" s="283"/>
      <c r="P93" s="283"/>
      <c r="Q93" s="281"/>
      <c r="R93" s="280"/>
      <c r="S93" s="280"/>
      <c r="T93" s="280"/>
      <c r="U93" s="282"/>
      <c r="W93" s="156">
        <f t="shared" si="9"/>
        <v>0</v>
      </c>
      <c r="X93" s="152">
        <f t="shared" si="10"/>
        <v>0</v>
      </c>
      <c r="Y93" s="152">
        <f t="shared" si="11"/>
        <v>0</v>
      </c>
      <c r="Z93" s="157">
        <f t="shared" si="12"/>
        <v>0</v>
      </c>
      <c r="AB93" s="156">
        <f t="shared" si="13"/>
        <v>0</v>
      </c>
      <c r="AC93" s="152">
        <f t="shared" si="14"/>
        <v>0</v>
      </c>
      <c r="AD93" s="152">
        <f t="shared" si="15"/>
        <v>0</v>
      </c>
      <c r="AE93" s="157">
        <f t="shared" si="16"/>
        <v>0</v>
      </c>
    </row>
    <row r="94" spans="1:31" x14ac:dyDescent="0.25">
      <c r="A94" s="276" t="str">
        <f>IF(ISBLANK('A4'!A94),"",'A4'!A94)</f>
        <v/>
      </c>
      <c r="B94" s="277" t="str">
        <f>IF(ISBLANK('A4'!C94),"",'A4'!C94)</f>
        <v/>
      </c>
      <c r="C94" s="278" t="str">
        <f>IF(ISBLANK('A4'!V94),"",'A4'!V94)</f>
        <v/>
      </c>
      <c r="D94" s="279"/>
      <c r="E94" s="280"/>
      <c r="F94" s="280"/>
      <c r="G94" s="280"/>
      <c r="H94" s="280"/>
      <c r="I94" s="280"/>
      <c r="J94" s="281"/>
      <c r="K94" s="481"/>
      <c r="L94" s="282"/>
      <c r="M94" s="283"/>
      <c r="N94" s="283"/>
      <c r="O94" s="283"/>
      <c r="P94" s="283"/>
      <c r="Q94" s="281"/>
      <c r="R94" s="280"/>
      <c r="S94" s="280"/>
      <c r="T94" s="280"/>
      <c r="U94" s="282"/>
      <c r="W94" s="156">
        <f t="shared" si="9"/>
        <v>0</v>
      </c>
      <c r="X94" s="152">
        <f t="shared" si="10"/>
        <v>0</v>
      </c>
      <c r="Y94" s="152">
        <f t="shared" si="11"/>
        <v>0</v>
      </c>
      <c r="Z94" s="157">
        <f t="shared" si="12"/>
        <v>0</v>
      </c>
      <c r="AB94" s="156">
        <f t="shared" si="13"/>
        <v>0</v>
      </c>
      <c r="AC94" s="152">
        <f t="shared" si="14"/>
        <v>0</v>
      </c>
      <c r="AD94" s="152">
        <f t="shared" si="15"/>
        <v>0</v>
      </c>
      <c r="AE94" s="157">
        <f t="shared" si="16"/>
        <v>0</v>
      </c>
    </row>
    <row r="95" spans="1:31" x14ac:dyDescent="0.25">
      <c r="A95" s="276" t="str">
        <f>IF(ISBLANK('A4'!A95),"",'A4'!A95)</f>
        <v/>
      </c>
      <c r="B95" s="277" t="str">
        <f>IF(ISBLANK('A4'!C95),"",'A4'!C95)</f>
        <v/>
      </c>
      <c r="C95" s="278" t="str">
        <f>IF(ISBLANK('A4'!V95),"",'A4'!V95)</f>
        <v/>
      </c>
      <c r="D95" s="279"/>
      <c r="E95" s="280"/>
      <c r="F95" s="280"/>
      <c r="G95" s="280"/>
      <c r="H95" s="280"/>
      <c r="I95" s="280"/>
      <c r="J95" s="281"/>
      <c r="K95" s="481"/>
      <c r="L95" s="282"/>
      <c r="M95" s="283"/>
      <c r="N95" s="283"/>
      <c r="O95" s="283"/>
      <c r="P95" s="283"/>
      <c r="Q95" s="281"/>
      <c r="R95" s="280"/>
      <c r="S95" s="280"/>
      <c r="T95" s="280"/>
      <c r="U95" s="282"/>
      <c r="W95" s="156">
        <f t="shared" si="9"/>
        <v>0</v>
      </c>
      <c r="X95" s="152">
        <f t="shared" si="10"/>
        <v>0</v>
      </c>
      <c r="Y95" s="152">
        <f t="shared" si="11"/>
        <v>0</v>
      </c>
      <c r="Z95" s="157">
        <f t="shared" si="12"/>
        <v>0</v>
      </c>
      <c r="AB95" s="156">
        <f t="shared" si="13"/>
        <v>0</v>
      </c>
      <c r="AC95" s="152">
        <f t="shared" si="14"/>
        <v>0</v>
      </c>
      <c r="AD95" s="152">
        <f t="shared" si="15"/>
        <v>0</v>
      </c>
      <c r="AE95" s="157">
        <f t="shared" si="16"/>
        <v>0</v>
      </c>
    </row>
    <row r="96" spans="1:31" x14ac:dyDescent="0.25">
      <c r="A96" s="276" t="str">
        <f>IF(ISBLANK('A4'!A96),"",'A4'!A96)</f>
        <v/>
      </c>
      <c r="B96" s="277" t="str">
        <f>IF(ISBLANK('A4'!C96),"",'A4'!C96)</f>
        <v/>
      </c>
      <c r="C96" s="278" t="str">
        <f>IF(ISBLANK('A4'!V96),"",'A4'!V96)</f>
        <v/>
      </c>
      <c r="D96" s="279"/>
      <c r="E96" s="280"/>
      <c r="F96" s="280"/>
      <c r="G96" s="280"/>
      <c r="H96" s="280"/>
      <c r="I96" s="280"/>
      <c r="J96" s="281"/>
      <c r="K96" s="481"/>
      <c r="L96" s="282"/>
      <c r="M96" s="283"/>
      <c r="N96" s="283"/>
      <c r="O96" s="283"/>
      <c r="P96" s="283"/>
      <c r="Q96" s="281"/>
      <c r="R96" s="280"/>
      <c r="S96" s="280"/>
      <c r="T96" s="280"/>
      <c r="U96" s="282"/>
      <c r="W96" s="156">
        <f t="shared" si="9"/>
        <v>0</v>
      </c>
      <c r="X96" s="152">
        <f t="shared" si="10"/>
        <v>0</v>
      </c>
      <c r="Y96" s="152">
        <f t="shared" si="11"/>
        <v>0</v>
      </c>
      <c r="Z96" s="157">
        <f t="shared" si="12"/>
        <v>0</v>
      </c>
      <c r="AB96" s="156">
        <f t="shared" si="13"/>
        <v>0</v>
      </c>
      <c r="AC96" s="152">
        <f t="shared" si="14"/>
        <v>0</v>
      </c>
      <c r="AD96" s="152">
        <f t="shared" si="15"/>
        <v>0</v>
      </c>
      <c r="AE96" s="157">
        <f t="shared" si="16"/>
        <v>0</v>
      </c>
    </row>
    <row r="97" spans="1:31" x14ac:dyDescent="0.25">
      <c r="A97" s="276" t="str">
        <f>IF(ISBLANK('A4'!A97),"",'A4'!A97)</f>
        <v/>
      </c>
      <c r="B97" s="277" t="str">
        <f>IF(ISBLANK('A4'!C97),"",'A4'!C97)</f>
        <v/>
      </c>
      <c r="C97" s="278" t="str">
        <f>IF(ISBLANK('A4'!V97),"",'A4'!V97)</f>
        <v/>
      </c>
      <c r="D97" s="279"/>
      <c r="E97" s="280"/>
      <c r="F97" s="280"/>
      <c r="G97" s="280"/>
      <c r="H97" s="280"/>
      <c r="I97" s="280"/>
      <c r="J97" s="281"/>
      <c r="K97" s="481"/>
      <c r="L97" s="282"/>
      <c r="M97" s="283"/>
      <c r="N97" s="283"/>
      <c r="O97" s="283"/>
      <c r="P97" s="283"/>
      <c r="Q97" s="281"/>
      <c r="R97" s="280"/>
      <c r="S97" s="280"/>
      <c r="T97" s="280"/>
      <c r="U97" s="282"/>
      <c r="W97" s="156">
        <f t="shared" si="9"/>
        <v>0</v>
      </c>
      <c r="X97" s="152">
        <f t="shared" si="10"/>
        <v>0</v>
      </c>
      <c r="Y97" s="152">
        <f t="shared" si="11"/>
        <v>0</v>
      </c>
      <c r="Z97" s="157">
        <f t="shared" si="12"/>
        <v>0</v>
      </c>
      <c r="AB97" s="156">
        <f t="shared" si="13"/>
        <v>0</v>
      </c>
      <c r="AC97" s="152">
        <f t="shared" si="14"/>
        <v>0</v>
      </c>
      <c r="AD97" s="152">
        <f t="shared" si="15"/>
        <v>0</v>
      </c>
      <c r="AE97" s="157">
        <f t="shared" si="16"/>
        <v>0</v>
      </c>
    </row>
    <row r="98" spans="1:31" x14ac:dyDescent="0.25">
      <c r="A98" s="276" t="str">
        <f>IF(ISBLANK('A4'!A98),"",'A4'!A98)</f>
        <v/>
      </c>
      <c r="B98" s="277" t="str">
        <f>IF(ISBLANK('A4'!C98),"",'A4'!C98)</f>
        <v/>
      </c>
      <c r="C98" s="278" t="str">
        <f>IF(ISBLANK('A4'!V98),"",'A4'!V98)</f>
        <v/>
      </c>
      <c r="D98" s="279"/>
      <c r="E98" s="280"/>
      <c r="F98" s="280"/>
      <c r="G98" s="280"/>
      <c r="H98" s="280"/>
      <c r="I98" s="280"/>
      <c r="J98" s="281"/>
      <c r="K98" s="481"/>
      <c r="L98" s="282"/>
      <c r="M98" s="283"/>
      <c r="N98" s="283"/>
      <c r="O98" s="283"/>
      <c r="P98" s="283"/>
      <c r="Q98" s="281"/>
      <c r="R98" s="280"/>
      <c r="S98" s="280"/>
      <c r="T98" s="280"/>
      <c r="U98" s="282"/>
      <c r="W98" s="156">
        <f t="shared" si="9"/>
        <v>0</v>
      </c>
      <c r="X98" s="152">
        <f t="shared" si="10"/>
        <v>0</v>
      </c>
      <c r="Y98" s="152">
        <f t="shared" si="11"/>
        <v>0</v>
      </c>
      <c r="Z98" s="157">
        <f t="shared" si="12"/>
        <v>0</v>
      </c>
      <c r="AB98" s="156">
        <f t="shared" si="13"/>
        <v>0</v>
      </c>
      <c r="AC98" s="152">
        <f t="shared" si="14"/>
        <v>0</v>
      </c>
      <c r="AD98" s="152">
        <f t="shared" si="15"/>
        <v>0</v>
      </c>
      <c r="AE98" s="157">
        <f t="shared" si="16"/>
        <v>0</v>
      </c>
    </row>
    <row r="99" spans="1:31" x14ac:dyDescent="0.25">
      <c r="A99" s="276" t="str">
        <f>IF(ISBLANK('A4'!A99),"",'A4'!A99)</f>
        <v/>
      </c>
      <c r="B99" s="277" t="str">
        <f>IF(ISBLANK('A4'!C99),"",'A4'!C99)</f>
        <v/>
      </c>
      <c r="C99" s="278" t="str">
        <f>IF(ISBLANK('A4'!V99),"",'A4'!V99)</f>
        <v/>
      </c>
      <c r="D99" s="279"/>
      <c r="E99" s="280"/>
      <c r="F99" s="280"/>
      <c r="G99" s="280"/>
      <c r="H99" s="280"/>
      <c r="I99" s="280"/>
      <c r="J99" s="281"/>
      <c r="K99" s="481"/>
      <c r="L99" s="282"/>
      <c r="M99" s="283"/>
      <c r="N99" s="283"/>
      <c r="O99" s="283"/>
      <c r="P99" s="283"/>
      <c r="Q99" s="281"/>
      <c r="R99" s="280"/>
      <c r="S99" s="280"/>
      <c r="T99" s="280"/>
      <c r="U99" s="282"/>
      <c r="W99" s="156">
        <f t="shared" si="9"/>
        <v>0</v>
      </c>
      <c r="X99" s="152">
        <f t="shared" si="10"/>
        <v>0</v>
      </c>
      <c r="Y99" s="152">
        <f t="shared" si="11"/>
        <v>0</v>
      </c>
      <c r="Z99" s="157">
        <f t="shared" si="12"/>
        <v>0</v>
      </c>
      <c r="AB99" s="156">
        <f t="shared" si="13"/>
        <v>0</v>
      </c>
      <c r="AC99" s="152">
        <f t="shared" si="14"/>
        <v>0</v>
      </c>
      <c r="AD99" s="152">
        <f t="shared" si="15"/>
        <v>0</v>
      </c>
      <c r="AE99" s="157">
        <f t="shared" si="16"/>
        <v>0</v>
      </c>
    </row>
    <row r="100" spans="1:31" x14ac:dyDescent="0.25">
      <c r="A100" s="276" t="str">
        <f>IF(ISBLANK('A4'!A100),"",'A4'!A100)</f>
        <v/>
      </c>
      <c r="B100" s="277" t="str">
        <f>IF(ISBLANK('A4'!C100),"",'A4'!C100)</f>
        <v/>
      </c>
      <c r="C100" s="278" t="str">
        <f>IF(ISBLANK('A4'!V100),"",'A4'!V100)</f>
        <v/>
      </c>
      <c r="D100" s="279"/>
      <c r="E100" s="280"/>
      <c r="F100" s="280"/>
      <c r="G100" s="280"/>
      <c r="H100" s="280"/>
      <c r="I100" s="280"/>
      <c r="J100" s="281"/>
      <c r="K100" s="481"/>
      <c r="L100" s="282"/>
      <c r="M100" s="283"/>
      <c r="N100" s="283"/>
      <c r="O100" s="283"/>
      <c r="P100" s="283"/>
      <c r="Q100" s="281"/>
      <c r="R100" s="280"/>
      <c r="S100" s="280"/>
      <c r="T100" s="280"/>
      <c r="U100" s="282"/>
      <c r="W100" s="156">
        <f t="shared" si="9"/>
        <v>0</v>
      </c>
      <c r="X100" s="152">
        <f t="shared" si="10"/>
        <v>0</v>
      </c>
      <c r="Y100" s="152">
        <f t="shared" si="11"/>
        <v>0</v>
      </c>
      <c r="Z100" s="157">
        <f t="shared" si="12"/>
        <v>0</v>
      </c>
      <c r="AB100" s="156">
        <f t="shared" si="13"/>
        <v>0</v>
      </c>
      <c r="AC100" s="152">
        <f t="shared" si="14"/>
        <v>0</v>
      </c>
      <c r="AD100" s="152">
        <f t="shared" si="15"/>
        <v>0</v>
      </c>
      <c r="AE100" s="157">
        <f t="shared" si="16"/>
        <v>0</v>
      </c>
    </row>
    <row r="101" spans="1:31" x14ac:dyDescent="0.25">
      <c r="A101" s="276" t="str">
        <f>IF(ISBLANK('A4'!A101),"",'A4'!A101)</f>
        <v/>
      </c>
      <c r="B101" s="277" t="str">
        <f>IF(ISBLANK('A4'!C101),"",'A4'!C101)</f>
        <v/>
      </c>
      <c r="C101" s="278" t="str">
        <f>IF(ISBLANK('A4'!V101),"",'A4'!V101)</f>
        <v/>
      </c>
      <c r="D101" s="279"/>
      <c r="E101" s="280"/>
      <c r="F101" s="280"/>
      <c r="G101" s="280"/>
      <c r="H101" s="280"/>
      <c r="I101" s="280"/>
      <c r="J101" s="281"/>
      <c r="K101" s="481"/>
      <c r="L101" s="282"/>
      <c r="M101" s="283"/>
      <c r="N101" s="283"/>
      <c r="O101" s="283"/>
      <c r="P101" s="283"/>
      <c r="Q101" s="281"/>
      <c r="R101" s="280"/>
      <c r="S101" s="280"/>
      <c r="T101" s="280"/>
      <c r="U101" s="282"/>
      <c r="W101" s="156">
        <f t="shared" si="9"/>
        <v>0</v>
      </c>
      <c r="X101" s="152">
        <f t="shared" si="10"/>
        <v>0</v>
      </c>
      <c r="Y101" s="152">
        <f t="shared" si="11"/>
        <v>0</v>
      </c>
      <c r="Z101" s="157">
        <f t="shared" si="12"/>
        <v>0</v>
      </c>
      <c r="AB101" s="156">
        <f t="shared" si="13"/>
        <v>0</v>
      </c>
      <c r="AC101" s="152">
        <f t="shared" si="14"/>
        <v>0</v>
      </c>
      <c r="AD101" s="152">
        <f t="shared" si="15"/>
        <v>0</v>
      </c>
      <c r="AE101" s="157">
        <f t="shared" si="16"/>
        <v>0</v>
      </c>
    </row>
    <row r="102" spans="1:31" x14ac:dyDescent="0.25">
      <c r="A102" s="276" t="str">
        <f>IF(ISBLANK('A4'!A102),"",'A4'!A102)</f>
        <v/>
      </c>
      <c r="B102" s="277" t="str">
        <f>IF(ISBLANK('A4'!C102),"",'A4'!C102)</f>
        <v/>
      </c>
      <c r="C102" s="278" t="str">
        <f>IF(ISBLANK('A4'!V102),"",'A4'!V102)</f>
        <v/>
      </c>
      <c r="D102" s="279"/>
      <c r="E102" s="280"/>
      <c r="F102" s="280"/>
      <c r="G102" s="280"/>
      <c r="H102" s="280"/>
      <c r="I102" s="280"/>
      <c r="J102" s="281"/>
      <c r="K102" s="481"/>
      <c r="L102" s="282"/>
      <c r="M102" s="283"/>
      <c r="N102" s="283"/>
      <c r="O102" s="283"/>
      <c r="P102" s="283"/>
      <c r="Q102" s="281"/>
      <c r="R102" s="280"/>
      <c r="S102" s="280"/>
      <c r="T102" s="280"/>
      <c r="U102" s="282"/>
      <c r="W102" s="156">
        <f t="shared" si="9"/>
        <v>0</v>
      </c>
      <c r="X102" s="152">
        <f t="shared" si="10"/>
        <v>0</v>
      </c>
      <c r="Y102" s="152">
        <f t="shared" si="11"/>
        <v>0</v>
      </c>
      <c r="Z102" s="157">
        <f t="shared" si="12"/>
        <v>0</v>
      </c>
      <c r="AB102" s="156">
        <f t="shared" si="13"/>
        <v>0</v>
      </c>
      <c r="AC102" s="152">
        <f t="shared" si="14"/>
        <v>0</v>
      </c>
      <c r="AD102" s="152">
        <f t="shared" si="15"/>
        <v>0</v>
      </c>
      <c r="AE102" s="157">
        <f t="shared" si="16"/>
        <v>0</v>
      </c>
    </row>
    <row r="103" spans="1:31" x14ac:dyDescent="0.25">
      <c r="A103" s="276" t="str">
        <f>IF(ISBLANK('A4'!A103),"",'A4'!A103)</f>
        <v/>
      </c>
      <c r="B103" s="277" t="str">
        <f>IF(ISBLANK('A4'!C103),"",'A4'!C103)</f>
        <v/>
      </c>
      <c r="C103" s="278" t="str">
        <f>IF(ISBLANK('A4'!V103),"",'A4'!V103)</f>
        <v/>
      </c>
      <c r="D103" s="279"/>
      <c r="E103" s="280"/>
      <c r="F103" s="280"/>
      <c r="G103" s="280"/>
      <c r="H103" s="280"/>
      <c r="I103" s="280"/>
      <c r="J103" s="281"/>
      <c r="K103" s="481"/>
      <c r="L103" s="282"/>
      <c r="M103" s="283"/>
      <c r="N103" s="283"/>
      <c r="O103" s="283"/>
      <c r="P103" s="283"/>
      <c r="Q103" s="281"/>
      <c r="R103" s="280"/>
      <c r="S103" s="280"/>
      <c r="T103" s="280"/>
      <c r="U103" s="282"/>
      <c r="W103" s="156">
        <f t="shared" si="9"/>
        <v>0</v>
      </c>
      <c r="X103" s="152">
        <f t="shared" si="10"/>
        <v>0</v>
      </c>
      <c r="Y103" s="152">
        <f t="shared" si="11"/>
        <v>0</v>
      </c>
      <c r="Z103" s="157">
        <f t="shared" si="12"/>
        <v>0</v>
      </c>
      <c r="AB103" s="156">
        <f t="shared" si="13"/>
        <v>0</v>
      </c>
      <c r="AC103" s="152">
        <f t="shared" si="14"/>
        <v>0</v>
      </c>
      <c r="AD103" s="152">
        <f t="shared" si="15"/>
        <v>0</v>
      </c>
      <c r="AE103" s="157">
        <f t="shared" si="16"/>
        <v>0</v>
      </c>
    </row>
    <row r="104" spans="1:31" x14ac:dyDescent="0.25">
      <c r="A104" s="276" t="str">
        <f>IF(ISBLANK('A4'!A104),"",'A4'!A104)</f>
        <v/>
      </c>
      <c r="B104" s="277" t="str">
        <f>IF(ISBLANK('A4'!C104),"",'A4'!C104)</f>
        <v/>
      </c>
      <c r="C104" s="278" t="str">
        <f>IF(ISBLANK('A4'!V104),"",'A4'!V104)</f>
        <v/>
      </c>
      <c r="D104" s="279"/>
      <c r="E104" s="280"/>
      <c r="F104" s="280"/>
      <c r="G104" s="280"/>
      <c r="H104" s="280"/>
      <c r="I104" s="280"/>
      <c r="J104" s="281"/>
      <c r="K104" s="481"/>
      <c r="L104" s="282"/>
      <c r="M104" s="283"/>
      <c r="N104" s="283"/>
      <c r="O104" s="283"/>
      <c r="P104" s="283"/>
      <c r="Q104" s="281"/>
      <c r="R104" s="280"/>
      <c r="S104" s="280"/>
      <c r="T104" s="280"/>
      <c r="U104" s="282"/>
      <c r="W104" s="156">
        <f t="shared" si="9"/>
        <v>0</v>
      </c>
      <c r="X104" s="152">
        <f t="shared" si="10"/>
        <v>0</v>
      </c>
      <c r="Y104" s="152">
        <f t="shared" si="11"/>
        <v>0</v>
      </c>
      <c r="Z104" s="157">
        <f t="shared" si="12"/>
        <v>0</v>
      </c>
      <c r="AB104" s="156">
        <f t="shared" si="13"/>
        <v>0</v>
      </c>
      <c r="AC104" s="152">
        <f t="shared" si="14"/>
        <v>0</v>
      </c>
      <c r="AD104" s="152">
        <f t="shared" si="15"/>
        <v>0</v>
      </c>
      <c r="AE104" s="157">
        <f t="shared" si="16"/>
        <v>0</v>
      </c>
    </row>
    <row r="105" spans="1:31" x14ac:dyDescent="0.25">
      <c r="A105" s="276" t="str">
        <f>IF(ISBLANK('A4'!A105),"",'A4'!A105)</f>
        <v/>
      </c>
      <c r="B105" s="277" t="str">
        <f>IF(ISBLANK('A4'!C105),"",'A4'!C105)</f>
        <v/>
      </c>
      <c r="C105" s="278" t="str">
        <f>IF(ISBLANK('A4'!V105),"",'A4'!V105)</f>
        <v/>
      </c>
      <c r="D105" s="279"/>
      <c r="E105" s="280"/>
      <c r="F105" s="280"/>
      <c r="G105" s="280"/>
      <c r="H105" s="280"/>
      <c r="I105" s="280"/>
      <c r="J105" s="281"/>
      <c r="K105" s="481"/>
      <c r="L105" s="282"/>
      <c r="M105" s="283"/>
      <c r="N105" s="283"/>
      <c r="O105" s="283"/>
      <c r="P105" s="283"/>
      <c r="Q105" s="281"/>
      <c r="R105" s="280"/>
      <c r="S105" s="280"/>
      <c r="T105" s="280"/>
      <c r="U105" s="282"/>
      <c r="W105" s="156">
        <f t="shared" si="9"/>
        <v>0</v>
      </c>
      <c r="X105" s="152">
        <f t="shared" si="10"/>
        <v>0</v>
      </c>
      <c r="Y105" s="152">
        <f t="shared" si="11"/>
        <v>0</v>
      </c>
      <c r="Z105" s="157">
        <f t="shared" si="12"/>
        <v>0</v>
      </c>
      <c r="AB105" s="156">
        <f t="shared" si="13"/>
        <v>0</v>
      </c>
      <c r="AC105" s="152">
        <f t="shared" si="14"/>
        <v>0</v>
      </c>
      <c r="AD105" s="152">
        <f t="shared" si="15"/>
        <v>0</v>
      </c>
      <c r="AE105" s="157">
        <f t="shared" si="16"/>
        <v>0</v>
      </c>
    </row>
    <row r="106" spans="1:31" x14ac:dyDescent="0.25">
      <c r="A106" s="276" t="str">
        <f>IF(ISBLANK('A4'!A106),"",'A4'!A106)</f>
        <v/>
      </c>
      <c r="B106" s="277" t="str">
        <f>IF(ISBLANK('A4'!C106),"",'A4'!C106)</f>
        <v/>
      </c>
      <c r="C106" s="278" t="str">
        <f>IF(ISBLANK('A4'!V106),"",'A4'!V106)</f>
        <v/>
      </c>
      <c r="D106" s="279"/>
      <c r="E106" s="280"/>
      <c r="F106" s="280"/>
      <c r="G106" s="280"/>
      <c r="H106" s="280"/>
      <c r="I106" s="280"/>
      <c r="J106" s="281"/>
      <c r="K106" s="481"/>
      <c r="L106" s="282"/>
      <c r="M106" s="283"/>
      <c r="N106" s="283"/>
      <c r="O106" s="283"/>
      <c r="P106" s="283"/>
      <c r="Q106" s="281"/>
      <c r="R106" s="280"/>
      <c r="S106" s="280"/>
      <c r="T106" s="280"/>
      <c r="U106" s="282"/>
      <c r="W106" s="156">
        <f t="shared" si="9"/>
        <v>0</v>
      </c>
      <c r="X106" s="152">
        <f t="shared" si="10"/>
        <v>0</v>
      </c>
      <c r="Y106" s="152">
        <f t="shared" si="11"/>
        <v>0</v>
      </c>
      <c r="Z106" s="157">
        <f t="shared" si="12"/>
        <v>0</v>
      </c>
      <c r="AB106" s="156">
        <f t="shared" si="13"/>
        <v>0</v>
      </c>
      <c r="AC106" s="152">
        <f t="shared" si="14"/>
        <v>0</v>
      </c>
      <c r="AD106" s="152">
        <f t="shared" si="15"/>
        <v>0</v>
      </c>
      <c r="AE106" s="157">
        <f t="shared" si="16"/>
        <v>0</v>
      </c>
    </row>
    <row r="107" spans="1:31" x14ac:dyDescent="0.25">
      <c r="A107" s="276" t="str">
        <f>IF(ISBLANK('A4'!A107),"",'A4'!A107)</f>
        <v/>
      </c>
      <c r="B107" s="277" t="str">
        <f>IF(ISBLANK('A4'!C107),"",'A4'!C107)</f>
        <v/>
      </c>
      <c r="C107" s="278" t="str">
        <f>IF(ISBLANK('A4'!V107),"",'A4'!V107)</f>
        <v/>
      </c>
      <c r="D107" s="279"/>
      <c r="E107" s="280"/>
      <c r="F107" s="280"/>
      <c r="G107" s="280"/>
      <c r="H107" s="280"/>
      <c r="I107" s="280"/>
      <c r="J107" s="281"/>
      <c r="K107" s="481"/>
      <c r="L107" s="282"/>
      <c r="M107" s="283"/>
      <c r="N107" s="283"/>
      <c r="O107" s="283"/>
      <c r="P107" s="283"/>
      <c r="Q107" s="281"/>
      <c r="R107" s="280"/>
      <c r="S107" s="280"/>
      <c r="T107" s="280"/>
      <c r="U107" s="282"/>
      <c r="W107" s="156">
        <f t="shared" si="9"/>
        <v>0</v>
      </c>
      <c r="X107" s="152">
        <f t="shared" si="10"/>
        <v>0</v>
      </c>
      <c r="Y107" s="152">
        <f t="shared" si="11"/>
        <v>0</v>
      </c>
      <c r="Z107" s="157">
        <f t="shared" si="12"/>
        <v>0</v>
      </c>
      <c r="AB107" s="156">
        <f t="shared" si="13"/>
        <v>0</v>
      </c>
      <c r="AC107" s="152">
        <f t="shared" si="14"/>
        <v>0</v>
      </c>
      <c r="AD107" s="152">
        <f t="shared" si="15"/>
        <v>0</v>
      </c>
      <c r="AE107" s="157">
        <f t="shared" si="16"/>
        <v>0</v>
      </c>
    </row>
    <row r="108" spans="1:31" x14ac:dyDescent="0.25">
      <c r="A108" s="276" t="str">
        <f>IF(ISBLANK('A4'!A108),"",'A4'!A108)</f>
        <v/>
      </c>
      <c r="B108" s="277" t="str">
        <f>IF(ISBLANK('A4'!C108),"",'A4'!C108)</f>
        <v/>
      </c>
      <c r="C108" s="278" t="str">
        <f>IF(ISBLANK('A4'!V108),"",'A4'!V108)</f>
        <v/>
      </c>
      <c r="D108" s="279"/>
      <c r="E108" s="280"/>
      <c r="F108" s="280"/>
      <c r="G108" s="280"/>
      <c r="H108" s="280"/>
      <c r="I108" s="280"/>
      <c r="J108" s="281"/>
      <c r="K108" s="481"/>
      <c r="L108" s="282"/>
      <c r="M108" s="283"/>
      <c r="N108" s="283"/>
      <c r="O108" s="283"/>
      <c r="P108" s="283"/>
      <c r="Q108" s="281"/>
      <c r="R108" s="280"/>
      <c r="S108" s="280"/>
      <c r="T108" s="280"/>
      <c r="U108" s="282"/>
      <c r="W108" s="156">
        <f t="shared" si="9"/>
        <v>0</v>
      </c>
      <c r="X108" s="152">
        <f t="shared" si="10"/>
        <v>0</v>
      </c>
      <c r="Y108" s="152">
        <f t="shared" si="11"/>
        <v>0</v>
      </c>
      <c r="Z108" s="157">
        <f t="shared" si="12"/>
        <v>0</v>
      </c>
      <c r="AB108" s="156">
        <f t="shared" si="13"/>
        <v>0</v>
      </c>
      <c r="AC108" s="152">
        <f t="shared" si="14"/>
        <v>0</v>
      </c>
      <c r="AD108" s="152">
        <f t="shared" si="15"/>
        <v>0</v>
      </c>
      <c r="AE108" s="157">
        <f t="shared" si="16"/>
        <v>0</v>
      </c>
    </row>
    <row r="109" spans="1:31" x14ac:dyDescent="0.25">
      <c r="A109" s="276" t="str">
        <f>IF(ISBLANK('A4'!A109),"",'A4'!A109)</f>
        <v/>
      </c>
      <c r="B109" s="277" t="str">
        <f>IF(ISBLANK('A4'!C109),"",'A4'!C109)</f>
        <v/>
      </c>
      <c r="C109" s="278" t="str">
        <f>IF(ISBLANK('A4'!V109),"",'A4'!V109)</f>
        <v/>
      </c>
      <c r="D109" s="279"/>
      <c r="E109" s="280"/>
      <c r="F109" s="280"/>
      <c r="G109" s="280"/>
      <c r="H109" s="280"/>
      <c r="I109" s="280"/>
      <c r="J109" s="281"/>
      <c r="K109" s="481"/>
      <c r="L109" s="282"/>
      <c r="M109" s="283"/>
      <c r="N109" s="283"/>
      <c r="O109" s="283"/>
      <c r="P109" s="283"/>
      <c r="Q109" s="281"/>
      <c r="R109" s="280"/>
      <c r="S109" s="280"/>
      <c r="T109" s="280"/>
      <c r="U109" s="282"/>
      <c r="W109" s="156">
        <f t="shared" si="9"/>
        <v>0</v>
      </c>
      <c r="X109" s="152">
        <f t="shared" si="10"/>
        <v>0</v>
      </c>
      <c r="Y109" s="152">
        <f t="shared" si="11"/>
        <v>0</v>
      </c>
      <c r="Z109" s="157">
        <f t="shared" si="12"/>
        <v>0</v>
      </c>
      <c r="AB109" s="156">
        <f t="shared" si="13"/>
        <v>0</v>
      </c>
      <c r="AC109" s="152">
        <f t="shared" si="14"/>
        <v>0</v>
      </c>
      <c r="AD109" s="152">
        <f t="shared" si="15"/>
        <v>0</v>
      </c>
      <c r="AE109" s="157">
        <f t="shared" si="16"/>
        <v>0</v>
      </c>
    </row>
    <row r="110" spans="1:31" x14ac:dyDescent="0.25">
      <c r="A110" s="276" t="str">
        <f>IF(ISBLANK('A4'!A110),"",'A4'!A110)</f>
        <v/>
      </c>
      <c r="B110" s="277" t="str">
        <f>IF(ISBLANK('A4'!C110),"",'A4'!C110)</f>
        <v/>
      </c>
      <c r="C110" s="278" t="str">
        <f>IF(ISBLANK('A4'!V110),"",'A4'!V110)</f>
        <v/>
      </c>
      <c r="D110" s="279"/>
      <c r="E110" s="280"/>
      <c r="F110" s="280"/>
      <c r="G110" s="280"/>
      <c r="H110" s="280"/>
      <c r="I110" s="280"/>
      <c r="J110" s="281"/>
      <c r="K110" s="481"/>
      <c r="L110" s="282"/>
      <c r="M110" s="283"/>
      <c r="N110" s="283"/>
      <c r="O110" s="283"/>
      <c r="P110" s="283"/>
      <c r="Q110" s="281"/>
      <c r="R110" s="280"/>
      <c r="S110" s="280"/>
      <c r="T110" s="280"/>
      <c r="U110" s="282"/>
      <c r="W110" s="156">
        <f t="shared" si="9"/>
        <v>0</v>
      </c>
      <c r="X110" s="152">
        <f t="shared" si="10"/>
        <v>0</v>
      </c>
      <c r="Y110" s="152">
        <f t="shared" si="11"/>
        <v>0</v>
      </c>
      <c r="Z110" s="157">
        <f t="shared" si="12"/>
        <v>0</v>
      </c>
      <c r="AB110" s="156">
        <f t="shared" si="13"/>
        <v>0</v>
      </c>
      <c r="AC110" s="152">
        <f t="shared" si="14"/>
        <v>0</v>
      </c>
      <c r="AD110" s="152">
        <f t="shared" si="15"/>
        <v>0</v>
      </c>
      <c r="AE110" s="157">
        <f t="shared" si="16"/>
        <v>0</v>
      </c>
    </row>
    <row r="111" spans="1:31" x14ac:dyDescent="0.25">
      <c r="A111" s="276" t="str">
        <f>IF(ISBLANK('A4'!A111),"",'A4'!A111)</f>
        <v/>
      </c>
      <c r="B111" s="277" t="str">
        <f>IF(ISBLANK('A4'!C111),"",'A4'!C111)</f>
        <v/>
      </c>
      <c r="C111" s="278" t="str">
        <f>IF(ISBLANK('A4'!V111),"",'A4'!V111)</f>
        <v/>
      </c>
      <c r="D111" s="279"/>
      <c r="E111" s="280"/>
      <c r="F111" s="280"/>
      <c r="G111" s="280"/>
      <c r="H111" s="280"/>
      <c r="I111" s="280"/>
      <c r="J111" s="281"/>
      <c r="K111" s="481"/>
      <c r="L111" s="282"/>
      <c r="M111" s="283"/>
      <c r="N111" s="283"/>
      <c r="O111" s="283"/>
      <c r="P111" s="283"/>
      <c r="Q111" s="281"/>
      <c r="R111" s="280"/>
      <c r="S111" s="280"/>
      <c r="T111" s="280"/>
      <c r="U111" s="282"/>
      <c r="W111" s="156">
        <f t="shared" si="9"/>
        <v>0</v>
      </c>
      <c r="X111" s="152">
        <f t="shared" si="10"/>
        <v>0</v>
      </c>
      <c r="Y111" s="152">
        <f t="shared" si="11"/>
        <v>0</v>
      </c>
      <c r="Z111" s="157">
        <f t="shared" si="12"/>
        <v>0</v>
      </c>
      <c r="AB111" s="156">
        <f t="shared" si="13"/>
        <v>0</v>
      </c>
      <c r="AC111" s="152">
        <f t="shared" si="14"/>
        <v>0</v>
      </c>
      <c r="AD111" s="152">
        <f t="shared" si="15"/>
        <v>0</v>
      </c>
      <c r="AE111" s="157">
        <f t="shared" si="16"/>
        <v>0</v>
      </c>
    </row>
    <row r="112" spans="1:31" x14ac:dyDescent="0.25">
      <c r="A112" s="276" t="str">
        <f>IF(ISBLANK('A4'!A112),"",'A4'!A112)</f>
        <v/>
      </c>
      <c r="B112" s="277" t="str">
        <f>IF(ISBLANK('A4'!C112),"",'A4'!C112)</f>
        <v/>
      </c>
      <c r="C112" s="278" t="str">
        <f>IF(ISBLANK('A4'!V112),"",'A4'!V112)</f>
        <v/>
      </c>
      <c r="D112" s="279"/>
      <c r="E112" s="280"/>
      <c r="F112" s="280"/>
      <c r="G112" s="280"/>
      <c r="H112" s="280"/>
      <c r="I112" s="280"/>
      <c r="J112" s="281"/>
      <c r="K112" s="481"/>
      <c r="L112" s="282"/>
      <c r="M112" s="283"/>
      <c r="N112" s="283"/>
      <c r="O112" s="283"/>
      <c r="P112" s="283"/>
      <c r="Q112" s="281"/>
      <c r="R112" s="280"/>
      <c r="S112" s="280"/>
      <c r="T112" s="280"/>
      <c r="U112" s="282"/>
      <c r="W112" s="156">
        <f t="shared" si="9"/>
        <v>0</v>
      </c>
      <c r="X112" s="152">
        <f t="shared" si="10"/>
        <v>0</v>
      </c>
      <c r="Y112" s="152">
        <f t="shared" si="11"/>
        <v>0</v>
      </c>
      <c r="Z112" s="157">
        <f t="shared" si="12"/>
        <v>0</v>
      </c>
      <c r="AB112" s="156">
        <f t="shared" si="13"/>
        <v>0</v>
      </c>
      <c r="AC112" s="152">
        <f t="shared" si="14"/>
        <v>0</v>
      </c>
      <c r="AD112" s="152">
        <f t="shared" si="15"/>
        <v>0</v>
      </c>
      <c r="AE112" s="157">
        <f t="shared" si="16"/>
        <v>0</v>
      </c>
    </row>
    <row r="113" spans="1:31" x14ac:dyDescent="0.25">
      <c r="A113" s="276" t="str">
        <f>IF(ISBLANK('A4'!A113),"",'A4'!A113)</f>
        <v/>
      </c>
      <c r="B113" s="277" t="str">
        <f>IF(ISBLANK('A4'!C113),"",'A4'!C113)</f>
        <v/>
      </c>
      <c r="C113" s="278" t="str">
        <f>IF(ISBLANK('A4'!V113),"",'A4'!V113)</f>
        <v/>
      </c>
      <c r="D113" s="279"/>
      <c r="E113" s="280"/>
      <c r="F113" s="280"/>
      <c r="G113" s="280"/>
      <c r="H113" s="280"/>
      <c r="I113" s="280"/>
      <c r="J113" s="281"/>
      <c r="K113" s="481"/>
      <c r="L113" s="282"/>
      <c r="M113" s="283"/>
      <c r="N113" s="283"/>
      <c r="O113" s="283"/>
      <c r="P113" s="283"/>
      <c r="Q113" s="281"/>
      <c r="R113" s="280"/>
      <c r="S113" s="280"/>
      <c r="T113" s="280"/>
      <c r="U113" s="282"/>
      <c r="W113" s="156">
        <f t="shared" si="9"/>
        <v>0</v>
      </c>
      <c r="X113" s="152">
        <f t="shared" si="10"/>
        <v>0</v>
      </c>
      <c r="Y113" s="152">
        <f t="shared" si="11"/>
        <v>0</v>
      </c>
      <c r="Z113" s="157">
        <f t="shared" si="12"/>
        <v>0</v>
      </c>
      <c r="AB113" s="156">
        <f t="shared" si="13"/>
        <v>0</v>
      </c>
      <c r="AC113" s="152">
        <f t="shared" si="14"/>
        <v>0</v>
      </c>
      <c r="AD113" s="152">
        <f t="shared" si="15"/>
        <v>0</v>
      </c>
      <c r="AE113" s="157">
        <f t="shared" si="16"/>
        <v>0</v>
      </c>
    </row>
    <row r="114" spans="1:31" x14ac:dyDescent="0.25">
      <c r="A114" s="276" t="str">
        <f>IF(ISBLANK('A4'!A114),"",'A4'!A114)</f>
        <v/>
      </c>
      <c r="B114" s="277" t="str">
        <f>IF(ISBLANK('A4'!C114),"",'A4'!C114)</f>
        <v/>
      </c>
      <c r="C114" s="278" t="str">
        <f>IF(ISBLANK('A4'!V114),"",'A4'!V114)</f>
        <v/>
      </c>
      <c r="D114" s="279"/>
      <c r="E114" s="280"/>
      <c r="F114" s="280"/>
      <c r="G114" s="280"/>
      <c r="H114" s="280"/>
      <c r="I114" s="280"/>
      <c r="J114" s="281"/>
      <c r="K114" s="481"/>
      <c r="L114" s="282"/>
      <c r="M114" s="283"/>
      <c r="N114" s="283"/>
      <c r="O114" s="283"/>
      <c r="P114" s="283"/>
      <c r="Q114" s="281"/>
      <c r="R114" s="280"/>
      <c r="S114" s="280"/>
      <c r="T114" s="280"/>
      <c r="U114" s="282"/>
      <c r="W114" s="156">
        <f t="shared" si="9"/>
        <v>0</v>
      </c>
      <c r="X114" s="152">
        <f t="shared" si="10"/>
        <v>0</v>
      </c>
      <c r="Y114" s="152">
        <f t="shared" si="11"/>
        <v>0</v>
      </c>
      <c r="Z114" s="157">
        <f t="shared" si="12"/>
        <v>0</v>
      </c>
      <c r="AB114" s="156">
        <f t="shared" si="13"/>
        <v>0</v>
      </c>
      <c r="AC114" s="152">
        <f t="shared" si="14"/>
        <v>0</v>
      </c>
      <c r="AD114" s="152">
        <f t="shared" si="15"/>
        <v>0</v>
      </c>
      <c r="AE114" s="157">
        <f t="shared" si="16"/>
        <v>0</v>
      </c>
    </row>
    <row r="115" spans="1:31" x14ac:dyDescent="0.25">
      <c r="A115" s="276" t="str">
        <f>IF(ISBLANK('A4'!A115),"",'A4'!A115)</f>
        <v/>
      </c>
      <c r="B115" s="277" t="str">
        <f>IF(ISBLANK('A4'!C115),"",'A4'!C115)</f>
        <v/>
      </c>
      <c r="C115" s="278" t="str">
        <f>IF(ISBLANK('A4'!V115),"",'A4'!V115)</f>
        <v/>
      </c>
      <c r="D115" s="279"/>
      <c r="E115" s="280"/>
      <c r="F115" s="280"/>
      <c r="G115" s="280"/>
      <c r="H115" s="280"/>
      <c r="I115" s="280"/>
      <c r="J115" s="281"/>
      <c r="K115" s="481"/>
      <c r="L115" s="282"/>
      <c r="M115" s="283"/>
      <c r="N115" s="283"/>
      <c r="O115" s="283"/>
      <c r="P115" s="283"/>
      <c r="Q115" s="281"/>
      <c r="R115" s="280"/>
      <c r="S115" s="280"/>
      <c r="T115" s="280"/>
      <c r="U115" s="282"/>
      <c r="W115" s="156">
        <f t="shared" si="9"/>
        <v>0</v>
      </c>
      <c r="X115" s="152">
        <f t="shared" si="10"/>
        <v>0</v>
      </c>
      <c r="Y115" s="152">
        <f t="shared" si="11"/>
        <v>0</v>
      </c>
      <c r="Z115" s="157">
        <f t="shared" si="12"/>
        <v>0</v>
      </c>
      <c r="AB115" s="156">
        <f t="shared" si="13"/>
        <v>0</v>
      </c>
      <c r="AC115" s="152">
        <f t="shared" si="14"/>
        <v>0</v>
      </c>
      <c r="AD115" s="152">
        <f t="shared" si="15"/>
        <v>0</v>
      </c>
      <c r="AE115" s="157">
        <f t="shared" si="16"/>
        <v>0</v>
      </c>
    </row>
    <row r="116" spans="1:31" x14ac:dyDescent="0.25">
      <c r="A116" s="276" t="str">
        <f>IF(ISBLANK('A4'!A116),"",'A4'!A116)</f>
        <v/>
      </c>
      <c r="B116" s="277" t="str">
        <f>IF(ISBLANK('A4'!C116),"",'A4'!C116)</f>
        <v/>
      </c>
      <c r="C116" s="278" t="str">
        <f>IF(ISBLANK('A4'!V116),"",'A4'!V116)</f>
        <v/>
      </c>
      <c r="D116" s="279"/>
      <c r="E116" s="280"/>
      <c r="F116" s="280"/>
      <c r="G116" s="280"/>
      <c r="H116" s="280"/>
      <c r="I116" s="280"/>
      <c r="J116" s="281"/>
      <c r="K116" s="481"/>
      <c r="L116" s="282"/>
      <c r="M116" s="283"/>
      <c r="N116" s="283"/>
      <c r="O116" s="283"/>
      <c r="P116" s="283"/>
      <c r="Q116" s="281"/>
      <c r="R116" s="280"/>
      <c r="S116" s="280"/>
      <c r="T116" s="280"/>
      <c r="U116" s="282"/>
      <c r="W116" s="156">
        <f t="shared" si="9"/>
        <v>0</v>
      </c>
      <c r="X116" s="152">
        <f t="shared" si="10"/>
        <v>0</v>
      </c>
      <c r="Y116" s="152">
        <f t="shared" si="11"/>
        <v>0</v>
      </c>
      <c r="Z116" s="157">
        <f t="shared" si="12"/>
        <v>0</v>
      </c>
      <c r="AB116" s="156">
        <f t="shared" si="13"/>
        <v>0</v>
      </c>
      <c r="AC116" s="152">
        <f t="shared" si="14"/>
        <v>0</v>
      </c>
      <c r="AD116" s="152">
        <f t="shared" si="15"/>
        <v>0</v>
      </c>
      <c r="AE116" s="157">
        <f t="shared" si="16"/>
        <v>0</v>
      </c>
    </row>
    <row r="117" spans="1:31" x14ac:dyDescent="0.25">
      <c r="A117" s="276" t="str">
        <f>IF(ISBLANK('A4'!A117),"",'A4'!A117)</f>
        <v/>
      </c>
      <c r="B117" s="277" t="str">
        <f>IF(ISBLANK('A4'!C117),"",'A4'!C117)</f>
        <v/>
      </c>
      <c r="C117" s="278" t="str">
        <f>IF(ISBLANK('A4'!V117),"",'A4'!V117)</f>
        <v/>
      </c>
      <c r="D117" s="279"/>
      <c r="E117" s="280"/>
      <c r="F117" s="280"/>
      <c r="G117" s="280"/>
      <c r="H117" s="280"/>
      <c r="I117" s="280"/>
      <c r="J117" s="281"/>
      <c r="K117" s="481"/>
      <c r="L117" s="282"/>
      <c r="M117" s="283"/>
      <c r="N117" s="283"/>
      <c r="O117" s="283"/>
      <c r="P117" s="283"/>
      <c r="Q117" s="281"/>
      <c r="R117" s="280"/>
      <c r="S117" s="280"/>
      <c r="T117" s="280"/>
      <c r="U117" s="282"/>
      <c r="W117" s="156">
        <f t="shared" si="9"/>
        <v>0</v>
      </c>
      <c r="X117" s="152">
        <f t="shared" si="10"/>
        <v>0</v>
      </c>
      <c r="Y117" s="152">
        <f t="shared" si="11"/>
        <v>0</v>
      </c>
      <c r="Z117" s="157">
        <f t="shared" si="12"/>
        <v>0</v>
      </c>
      <c r="AB117" s="156">
        <f t="shared" si="13"/>
        <v>0</v>
      </c>
      <c r="AC117" s="152">
        <f t="shared" si="14"/>
        <v>0</v>
      </c>
      <c r="AD117" s="152">
        <f t="shared" si="15"/>
        <v>0</v>
      </c>
      <c r="AE117" s="157">
        <f t="shared" si="16"/>
        <v>0</v>
      </c>
    </row>
    <row r="118" spans="1:31" x14ac:dyDescent="0.25">
      <c r="A118" s="276" t="str">
        <f>IF(ISBLANK('A4'!A118),"",'A4'!A118)</f>
        <v/>
      </c>
      <c r="B118" s="277" t="str">
        <f>IF(ISBLANK('A4'!C118),"",'A4'!C118)</f>
        <v/>
      </c>
      <c r="C118" s="278" t="str">
        <f>IF(ISBLANK('A4'!V118),"",'A4'!V118)</f>
        <v/>
      </c>
      <c r="D118" s="279"/>
      <c r="E118" s="280"/>
      <c r="F118" s="280"/>
      <c r="G118" s="280"/>
      <c r="H118" s="280"/>
      <c r="I118" s="280"/>
      <c r="J118" s="281"/>
      <c r="K118" s="481"/>
      <c r="L118" s="282"/>
      <c r="M118" s="283"/>
      <c r="N118" s="283"/>
      <c r="O118" s="283"/>
      <c r="P118" s="283"/>
      <c r="Q118" s="281"/>
      <c r="R118" s="280"/>
      <c r="S118" s="280"/>
      <c r="T118" s="280"/>
      <c r="U118" s="282"/>
      <c r="W118" s="156">
        <f t="shared" si="9"/>
        <v>0</v>
      </c>
      <c r="X118" s="152">
        <f t="shared" si="10"/>
        <v>0</v>
      </c>
      <c r="Y118" s="152">
        <f t="shared" si="11"/>
        <v>0</v>
      </c>
      <c r="Z118" s="157">
        <f t="shared" si="12"/>
        <v>0</v>
      </c>
      <c r="AB118" s="156">
        <f t="shared" si="13"/>
        <v>0</v>
      </c>
      <c r="AC118" s="152">
        <f t="shared" si="14"/>
        <v>0</v>
      </c>
      <c r="AD118" s="152">
        <f t="shared" si="15"/>
        <v>0</v>
      </c>
      <c r="AE118" s="157">
        <f t="shared" si="16"/>
        <v>0</v>
      </c>
    </row>
    <row r="119" spans="1:31" x14ac:dyDescent="0.25">
      <c r="A119" s="276" t="str">
        <f>IF(ISBLANK('A4'!A119),"",'A4'!A119)</f>
        <v/>
      </c>
      <c r="B119" s="277" t="str">
        <f>IF(ISBLANK('A4'!C119),"",'A4'!C119)</f>
        <v/>
      </c>
      <c r="C119" s="278" t="str">
        <f>IF(ISBLANK('A4'!V119),"",'A4'!V119)</f>
        <v/>
      </c>
      <c r="D119" s="279"/>
      <c r="E119" s="280"/>
      <c r="F119" s="280"/>
      <c r="G119" s="280"/>
      <c r="H119" s="280"/>
      <c r="I119" s="280"/>
      <c r="J119" s="281"/>
      <c r="K119" s="481"/>
      <c r="L119" s="282"/>
      <c r="M119" s="283"/>
      <c r="N119" s="283"/>
      <c r="O119" s="283"/>
      <c r="P119" s="283"/>
      <c r="Q119" s="281"/>
      <c r="R119" s="280"/>
      <c r="S119" s="280"/>
      <c r="T119" s="280"/>
      <c r="U119" s="282"/>
      <c r="W119" s="156">
        <f t="shared" si="9"/>
        <v>0</v>
      </c>
      <c r="X119" s="152">
        <f t="shared" si="10"/>
        <v>0</v>
      </c>
      <c r="Y119" s="152">
        <f t="shared" si="11"/>
        <v>0</v>
      </c>
      <c r="Z119" s="157">
        <f t="shared" si="12"/>
        <v>0</v>
      </c>
      <c r="AB119" s="156">
        <f t="shared" si="13"/>
        <v>0</v>
      </c>
      <c r="AC119" s="152">
        <f t="shared" si="14"/>
        <v>0</v>
      </c>
      <c r="AD119" s="152">
        <f t="shared" si="15"/>
        <v>0</v>
      </c>
      <c r="AE119" s="157">
        <f t="shared" si="16"/>
        <v>0</v>
      </c>
    </row>
    <row r="120" spans="1:31" x14ac:dyDescent="0.25">
      <c r="A120" s="276" t="str">
        <f>IF(ISBLANK('A4'!A120),"",'A4'!A120)</f>
        <v/>
      </c>
      <c r="B120" s="277" t="str">
        <f>IF(ISBLANK('A4'!C120),"",'A4'!C120)</f>
        <v/>
      </c>
      <c r="C120" s="278" t="str">
        <f>IF(ISBLANK('A4'!V120),"",'A4'!V120)</f>
        <v/>
      </c>
      <c r="D120" s="279"/>
      <c r="E120" s="280"/>
      <c r="F120" s="280"/>
      <c r="G120" s="280"/>
      <c r="H120" s="280"/>
      <c r="I120" s="280"/>
      <c r="J120" s="281"/>
      <c r="K120" s="481"/>
      <c r="L120" s="282"/>
      <c r="M120" s="283"/>
      <c r="N120" s="283"/>
      <c r="O120" s="283"/>
      <c r="P120" s="283"/>
      <c r="Q120" s="281"/>
      <c r="R120" s="280"/>
      <c r="S120" s="280"/>
      <c r="T120" s="280"/>
      <c r="U120" s="282"/>
      <c r="W120" s="156">
        <f t="shared" si="9"/>
        <v>0</v>
      </c>
      <c r="X120" s="152">
        <f t="shared" si="10"/>
        <v>0</v>
      </c>
      <c r="Y120" s="152">
        <f t="shared" si="11"/>
        <v>0</v>
      </c>
      <c r="Z120" s="157">
        <f t="shared" si="12"/>
        <v>0</v>
      </c>
      <c r="AB120" s="156">
        <f t="shared" si="13"/>
        <v>0</v>
      </c>
      <c r="AC120" s="152">
        <f t="shared" si="14"/>
        <v>0</v>
      </c>
      <c r="AD120" s="152">
        <f t="shared" si="15"/>
        <v>0</v>
      </c>
      <c r="AE120" s="157">
        <f t="shared" si="16"/>
        <v>0</v>
      </c>
    </row>
    <row r="121" spans="1:31" x14ac:dyDescent="0.25">
      <c r="A121" s="276" t="str">
        <f>IF(ISBLANK('A4'!A121),"",'A4'!A121)</f>
        <v/>
      </c>
      <c r="B121" s="277" t="str">
        <f>IF(ISBLANK('A4'!C121),"",'A4'!C121)</f>
        <v/>
      </c>
      <c r="C121" s="278" t="str">
        <f>IF(ISBLANK('A4'!V121),"",'A4'!V121)</f>
        <v/>
      </c>
      <c r="D121" s="279"/>
      <c r="E121" s="280"/>
      <c r="F121" s="280"/>
      <c r="G121" s="280"/>
      <c r="H121" s="280"/>
      <c r="I121" s="280"/>
      <c r="J121" s="281"/>
      <c r="K121" s="481"/>
      <c r="L121" s="282"/>
      <c r="M121" s="283"/>
      <c r="N121" s="283"/>
      <c r="O121" s="283"/>
      <c r="P121" s="283"/>
      <c r="Q121" s="281"/>
      <c r="R121" s="280"/>
      <c r="S121" s="280"/>
      <c r="T121" s="280"/>
      <c r="U121" s="282"/>
      <c r="W121" s="156">
        <f t="shared" si="9"/>
        <v>0</v>
      </c>
      <c r="X121" s="152">
        <f t="shared" si="10"/>
        <v>0</v>
      </c>
      <c r="Y121" s="152">
        <f t="shared" si="11"/>
        <v>0</v>
      </c>
      <c r="Z121" s="157">
        <f t="shared" si="12"/>
        <v>0</v>
      </c>
      <c r="AB121" s="156">
        <f t="shared" si="13"/>
        <v>0</v>
      </c>
      <c r="AC121" s="152">
        <f t="shared" si="14"/>
        <v>0</v>
      </c>
      <c r="AD121" s="152">
        <f t="shared" si="15"/>
        <v>0</v>
      </c>
      <c r="AE121" s="157">
        <f t="shared" si="16"/>
        <v>0</v>
      </c>
    </row>
    <row r="122" spans="1:31" x14ac:dyDescent="0.25">
      <c r="A122" s="276" t="str">
        <f>IF(ISBLANK('A4'!A122),"",'A4'!A122)</f>
        <v/>
      </c>
      <c r="B122" s="277" t="str">
        <f>IF(ISBLANK('A4'!C122),"",'A4'!C122)</f>
        <v/>
      </c>
      <c r="C122" s="278" t="str">
        <f>IF(ISBLANK('A4'!V122),"",'A4'!V122)</f>
        <v/>
      </c>
      <c r="D122" s="279"/>
      <c r="E122" s="280"/>
      <c r="F122" s="280"/>
      <c r="G122" s="280"/>
      <c r="H122" s="280"/>
      <c r="I122" s="280"/>
      <c r="J122" s="281"/>
      <c r="K122" s="481"/>
      <c r="L122" s="282"/>
      <c r="M122" s="283"/>
      <c r="N122" s="283"/>
      <c r="O122" s="283"/>
      <c r="P122" s="283"/>
      <c r="Q122" s="281"/>
      <c r="R122" s="280"/>
      <c r="S122" s="280"/>
      <c r="T122" s="280"/>
      <c r="U122" s="282"/>
      <c r="W122" s="156">
        <f t="shared" si="9"/>
        <v>0</v>
      </c>
      <c r="X122" s="152">
        <f t="shared" si="10"/>
        <v>0</v>
      </c>
      <c r="Y122" s="152">
        <f t="shared" si="11"/>
        <v>0</v>
      </c>
      <c r="Z122" s="157">
        <f t="shared" si="12"/>
        <v>0</v>
      </c>
      <c r="AB122" s="156">
        <f t="shared" si="13"/>
        <v>0</v>
      </c>
      <c r="AC122" s="152">
        <f t="shared" si="14"/>
        <v>0</v>
      </c>
      <c r="AD122" s="152">
        <f t="shared" si="15"/>
        <v>0</v>
      </c>
      <c r="AE122" s="157">
        <f t="shared" si="16"/>
        <v>0</v>
      </c>
    </row>
    <row r="123" spans="1:31" x14ac:dyDescent="0.25">
      <c r="A123" s="276" t="str">
        <f>IF(ISBLANK('A4'!A123),"",'A4'!A123)</f>
        <v/>
      </c>
      <c r="B123" s="277" t="str">
        <f>IF(ISBLANK('A4'!C123),"",'A4'!C123)</f>
        <v/>
      </c>
      <c r="C123" s="278" t="str">
        <f>IF(ISBLANK('A4'!V123),"",'A4'!V123)</f>
        <v/>
      </c>
      <c r="D123" s="279"/>
      <c r="E123" s="280"/>
      <c r="F123" s="280"/>
      <c r="G123" s="280"/>
      <c r="H123" s="280"/>
      <c r="I123" s="280"/>
      <c r="J123" s="281"/>
      <c r="K123" s="481"/>
      <c r="L123" s="282"/>
      <c r="M123" s="283"/>
      <c r="N123" s="283"/>
      <c r="O123" s="283"/>
      <c r="P123" s="283"/>
      <c r="Q123" s="281"/>
      <c r="R123" s="280"/>
      <c r="S123" s="280"/>
      <c r="T123" s="280"/>
      <c r="U123" s="282"/>
      <c r="W123" s="156">
        <f t="shared" si="9"/>
        <v>0</v>
      </c>
      <c r="X123" s="152">
        <f t="shared" si="10"/>
        <v>0</v>
      </c>
      <c r="Y123" s="152">
        <f t="shared" si="11"/>
        <v>0</v>
      </c>
      <c r="Z123" s="157">
        <f t="shared" si="12"/>
        <v>0</v>
      </c>
      <c r="AB123" s="156">
        <f t="shared" si="13"/>
        <v>0</v>
      </c>
      <c r="AC123" s="152">
        <f t="shared" si="14"/>
        <v>0</v>
      </c>
      <c r="AD123" s="152">
        <f t="shared" si="15"/>
        <v>0</v>
      </c>
      <c r="AE123" s="157">
        <f t="shared" si="16"/>
        <v>0</v>
      </c>
    </row>
    <row r="124" spans="1:31" x14ac:dyDescent="0.25">
      <c r="A124" s="276" t="str">
        <f>IF(ISBLANK('A4'!A124),"",'A4'!A124)</f>
        <v/>
      </c>
      <c r="B124" s="277" t="str">
        <f>IF(ISBLANK('A4'!C124),"",'A4'!C124)</f>
        <v/>
      </c>
      <c r="C124" s="278" t="str">
        <f>IF(ISBLANK('A4'!V124),"",'A4'!V124)</f>
        <v/>
      </c>
      <c r="D124" s="279"/>
      <c r="E124" s="280"/>
      <c r="F124" s="280"/>
      <c r="G124" s="280"/>
      <c r="H124" s="280"/>
      <c r="I124" s="280"/>
      <c r="J124" s="281"/>
      <c r="K124" s="481"/>
      <c r="L124" s="282"/>
      <c r="M124" s="283"/>
      <c r="N124" s="283"/>
      <c r="O124" s="283"/>
      <c r="P124" s="283"/>
      <c r="Q124" s="281"/>
      <c r="R124" s="280"/>
      <c r="S124" s="280"/>
      <c r="T124" s="280"/>
      <c r="U124" s="282"/>
      <c r="W124" s="156">
        <f t="shared" si="9"/>
        <v>0</v>
      </c>
      <c r="X124" s="152">
        <f t="shared" si="10"/>
        <v>0</v>
      </c>
      <c r="Y124" s="152">
        <f t="shared" si="11"/>
        <v>0</v>
      </c>
      <c r="Z124" s="157">
        <f t="shared" si="12"/>
        <v>0</v>
      </c>
      <c r="AB124" s="156">
        <f t="shared" si="13"/>
        <v>0</v>
      </c>
      <c r="AC124" s="152">
        <f t="shared" si="14"/>
        <v>0</v>
      </c>
      <c r="AD124" s="152">
        <f t="shared" si="15"/>
        <v>0</v>
      </c>
      <c r="AE124" s="157">
        <f t="shared" si="16"/>
        <v>0</v>
      </c>
    </row>
    <row r="125" spans="1:31" x14ac:dyDescent="0.25">
      <c r="A125" s="276" t="str">
        <f>IF(ISBLANK('A4'!A125),"",'A4'!A125)</f>
        <v/>
      </c>
      <c r="B125" s="277" t="str">
        <f>IF(ISBLANK('A4'!C125),"",'A4'!C125)</f>
        <v/>
      </c>
      <c r="C125" s="278" t="str">
        <f>IF(ISBLANK('A4'!V125),"",'A4'!V125)</f>
        <v/>
      </c>
      <c r="D125" s="279"/>
      <c r="E125" s="280"/>
      <c r="F125" s="280"/>
      <c r="G125" s="280"/>
      <c r="H125" s="280"/>
      <c r="I125" s="280"/>
      <c r="J125" s="281"/>
      <c r="K125" s="481"/>
      <c r="L125" s="282"/>
      <c r="M125" s="283"/>
      <c r="N125" s="283"/>
      <c r="O125" s="283"/>
      <c r="P125" s="283"/>
      <c r="Q125" s="281"/>
      <c r="R125" s="280"/>
      <c r="S125" s="280"/>
      <c r="T125" s="280"/>
      <c r="U125" s="282"/>
      <c r="W125" s="156">
        <f t="shared" si="9"/>
        <v>0</v>
      </c>
      <c r="X125" s="152">
        <f t="shared" si="10"/>
        <v>0</v>
      </c>
      <c r="Y125" s="152">
        <f t="shared" si="11"/>
        <v>0</v>
      </c>
      <c r="Z125" s="157">
        <f t="shared" si="12"/>
        <v>0</v>
      </c>
      <c r="AB125" s="156">
        <f t="shared" si="13"/>
        <v>0</v>
      </c>
      <c r="AC125" s="152">
        <f t="shared" si="14"/>
        <v>0</v>
      </c>
      <c r="AD125" s="152">
        <f t="shared" si="15"/>
        <v>0</v>
      </c>
      <c r="AE125" s="157">
        <f t="shared" si="16"/>
        <v>0</v>
      </c>
    </row>
    <row r="126" spans="1:31" x14ac:dyDescent="0.25">
      <c r="A126" s="276" t="str">
        <f>IF(ISBLANK('A4'!A126),"",'A4'!A126)</f>
        <v/>
      </c>
      <c r="B126" s="277" t="str">
        <f>IF(ISBLANK('A4'!C126),"",'A4'!C126)</f>
        <v/>
      </c>
      <c r="C126" s="278" t="str">
        <f>IF(ISBLANK('A4'!V126),"",'A4'!V126)</f>
        <v/>
      </c>
      <c r="D126" s="279"/>
      <c r="E126" s="280"/>
      <c r="F126" s="280"/>
      <c r="G126" s="280"/>
      <c r="H126" s="280"/>
      <c r="I126" s="280"/>
      <c r="J126" s="281"/>
      <c r="K126" s="481"/>
      <c r="L126" s="282"/>
      <c r="M126" s="283"/>
      <c r="N126" s="283"/>
      <c r="O126" s="283"/>
      <c r="P126" s="283"/>
      <c r="Q126" s="281"/>
      <c r="R126" s="280"/>
      <c r="S126" s="280"/>
      <c r="T126" s="280"/>
      <c r="U126" s="282"/>
      <c r="W126" s="156">
        <f t="shared" si="9"/>
        <v>0</v>
      </c>
      <c r="X126" s="152">
        <f t="shared" si="10"/>
        <v>0</v>
      </c>
      <c r="Y126" s="152">
        <f t="shared" si="11"/>
        <v>0</v>
      </c>
      <c r="Z126" s="157">
        <f t="shared" si="12"/>
        <v>0</v>
      </c>
      <c r="AB126" s="156">
        <f t="shared" si="13"/>
        <v>0</v>
      </c>
      <c r="AC126" s="152">
        <f t="shared" si="14"/>
        <v>0</v>
      </c>
      <c r="AD126" s="152">
        <f t="shared" si="15"/>
        <v>0</v>
      </c>
      <c r="AE126" s="157">
        <f t="shared" si="16"/>
        <v>0</v>
      </c>
    </row>
    <row r="127" spans="1:31" x14ac:dyDescent="0.25">
      <c r="A127" s="276" t="str">
        <f>IF(ISBLANK('A4'!A127),"",'A4'!A127)</f>
        <v/>
      </c>
      <c r="B127" s="277" t="str">
        <f>IF(ISBLANK('A4'!C127),"",'A4'!C127)</f>
        <v/>
      </c>
      <c r="C127" s="278" t="str">
        <f>IF(ISBLANK('A4'!V127),"",'A4'!V127)</f>
        <v/>
      </c>
      <c r="D127" s="279"/>
      <c r="E127" s="280"/>
      <c r="F127" s="280"/>
      <c r="G127" s="280"/>
      <c r="H127" s="280"/>
      <c r="I127" s="280"/>
      <c r="J127" s="281"/>
      <c r="K127" s="481"/>
      <c r="L127" s="282"/>
      <c r="M127" s="283"/>
      <c r="N127" s="283"/>
      <c r="O127" s="283"/>
      <c r="P127" s="283"/>
      <c r="Q127" s="281"/>
      <c r="R127" s="280"/>
      <c r="S127" s="280"/>
      <c r="T127" s="280"/>
      <c r="U127" s="282"/>
      <c r="W127" s="156">
        <f t="shared" si="9"/>
        <v>0</v>
      </c>
      <c r="X127" s="152">
        <f t="shared" si="10"/>
        <v>0</v>
      </c>
      <c r="Y127" s="152">
        <f t="shared" si="11"/>
        <v>0</v>
      </c>
      <c r="Z127" s="157">
        <f t="shared" si="12"/>
        <v>0</v>
      </c>
      <c r="AB127" s="156">
        <f t="shared" si="13"/>
        <v>0</v>
      </c>
      <c r="AC127" s="152">
        <f t="shared" si="14"/>
        <v>0</v>
      </c>
      <c r="AD127" s="152">
        <f t="shared" si="15"/>
        <v>0</v>
      </c>
      <c r="AE127" s="157">
        <f t="shared" si="16"/>
        <v>0</v>
      </c>
    </row>
    <row r="128" spans="1:31" x14ac:dyDescent="0.25">
      <c r="A128" s="276" t="str">
        <f>IF(ISBLANK('A4'!A128),"",'A4'!A128)</f>
        <v/>
      </c>
      <c r="B128" s="277" t="str">
        <f>IF(ISBLANK('A4'!C128),"",'A4'!C128)</f>
        <v/>
      </c>
      <c r="C128" s="278" t="str">
        <f>IF(ISBLANK('A4'!V128),"",'A4'!V128)</f>
        <v/>
      </c>
      <c r="D128" s="279"/>
      <c r="E128" s="280"/>
      <c r="F128" s="280"/>
      <c r="G128" s="280"/>
      <c r="H128" s="280"/>
      <c r="I128" s="280"/>
      <c r="J128" s="281"/>
      <c r="K128" s="481"/>
      <c r="L128" s="282"/>
      <c r="M128" s="283"/>
      <c r="N128" s="283"/>
      <c r="O128" s="283"/>
      <c r="P128" s="283"/>
      <c r="Q128" s="281"/>
      <c r="R128" s="280"/>
      <c r="S128" s="280"/>
      <c r="T128" s="280"/>
      <c r="U128" s="282"/>
      <c r="W128" s="156">
        <f t="shared" si="9"/>
        <v>0</v>
      </c>
      <c r="X128" s="152">
        <f t="shared" si="10"/>
        <v>0</v>
      </c>
      <c r="Y128" s="152">
        <f t="shared" si="11"/>
        <v>0</v>
      </c>
      <c r="Z128" s="157">
        <f t="shared" si="12"/>
        <v>0</v>
      </c>
      <c r="AB128" s="156">
        <f t="shared" si="13"/>
        <v>0</v>
      </c>
      <c r="AC128" s="152">
        <f t="shared" si="14"/>
        <v>0</v>
      </c>
      <c r="AD128" s="152">
        <f t="shared" si="15"/>
        <v>0</v>
      </c>
      <c r="AE128" s="157">
        <f t="shared" si="16"/>
        <v>0</v>
      </c>
    </row>
    <row r="129" spans="1:31" x14ac:dyDescent="0.25">
      <c r="A129" s="276" t="str">
        <f>IF(ISBLANK('A4'!A129),"",'A4'!A129)</f>
        <v/>
      </c>
      <c r="B129" s="277" t="str">
        <f>IF(ISBLANK('A4'!C129),"",'A4'!C129)</f>
        <v/>
      </c>
      <c r="C129" s="278" t="str">
        <f>IF(ISBLANK('A4'!V129),"",'A4'!V129)</f>
        <v/>
      </c>
      <c r="D129" s="279"/>
      <c r="E129" s="280"/>
      <c r="F129" s="280"/>
      <c r="G129" s="280"/>
      <c r="H129" s="280"/>
      <c r="I129" s="280"/>
      <c r="J129" s="281"/>
      <c r="K129" s="481"/>
      <c r="L129" s="282"/>
      <c r="M129" s="283"/>
      <c r="N129" s="283"/>
      <c r="O129" s="283"/>
      <c r="P129" s="283"/>
      <c r="Q129" s="281"/>
      <c r="R129" s="280"/>
      <c r="S129" s="280"/>
      <c r="T129" s="280"/>
      <c r="U129" s="282"/>
      <c r="W129" s="156">
        <f t="shared" si="9"/>
        <v>0</v>
      </c>
      <c r="X129" s="152">
        <f t="shared" si="10"/>
        <v>0</v>
      </c>
      <c r="Y129" s="152">
        <f t="shared" si="11"/>
        <v>0</v>
      </c>
      <c r="Z129" s="157">
        <f t="shared" si="12"/>
        <v>0</v>
      </c>
      <c r="AB129" s="156">
        <f t="shared" si="13"/>
        <v>0</v>
      </c>
      <c r="AC129" s="152">
        <f t="shared" si="14"/>
        <v>0</v>
      </c>
      <c r="AD129" s="152">
        <f t="shared" si="15"/>
        <v>0</v>
      </c>
      <c r="AE129" s="157">
        <f t="shared" si="16"/>
        <v>0</v>
      </c>
    </row>
    <row r="130" spans="1:31" x14ac:dyDescent="0.25">
      <c r="A130" s="276" t="str">
        <f>IF(ISBLANK('A4'!A130),"",'A4'!A130)</f>
        <v/>
      </c>
      <c r="B130" s="277" t="str">
        <f>IF(ISBLANK('A4'!C130),"",'A4'!C130)</f>
        <v/>
      </c>
      <c r="C130" s="278" t="str">
        <f>IF(ISBLANK('A4'!V130),"",'A4'!V130)</f>
        <v/>
      </c>
      <c r="D130" s="279"/>
      <c r="E130" s="280"/>
      <c r="F130" s="280"/>
      <c r="G130" s="280"/>
      <c r="H130" s="280"/>
      <c r="I130" s="280"/>
      <c r="J130" s="281"/>
      <c r="K130" s="481"/>
      <c r="L130" s="282"/>
      <c r="M130" s="283"/>
      <c r="N130" s="283"/>
      <c r="O130" s="283"/>
      <c r="P130" s="283"/>
      <c r="Q130" s="281"/>
      <c r="R130" s="280"/>
      <c r="S130" s="280"/>
      <c r="T130" s="280"/>
      <c r="U130" s="282"/>
      <c r="W130" s="156">
        <f t="shared" si="9"/>
        <v>0</v>
      </c>
      <c r="X130" s="152">
        <f t="shared" si="10"/>
        <v>0</v>
      </c>
      <c r="Y130" s="152">
        <f t="shared" si="11"/>
        <v>0</v>
      </c>
      <c r="Z130" s="157">
        <f t="shared" si="12"/>
        <v>0</v>
      </c>
      <c r="AB130" s="156">
        <f t="shared" si="13"/>
        <v>0</v>
      </c>
      <c r="AC130" s="152">
        <f t="shared" si="14"/>
        <v>0</v>
      </c>
      <c r="AD130" s="152">
        <f t="shared" si="15"/>
        <v>0</v>
      </c>
      <c r="AE130" s="157">
        <f t="shared" si="16"/>
        <v>0</v>
      </c>
    </row>
    <row r="131" spans="1:31" x14ac:dyDescent="0.25">
      <c r="A131" s="276" t="str">
        <f>IF(ISBLANK('A4'!A131),"",'A4'!A131)</f>
        <v/>
      </c>
      <c r="B131" s="277" t="str">
        <f>IF(ISBLANK('A4'!C131),"",'A4'!C131)</f>
        <v/>
      </c>
      <c r="C131" s="278" t="str">
        <f>IF(ISBLANK('A4'!V131),"",'A4'!V131)</f>
        <v/>
      </c>
      <c r="D131" s="279"/>
      <c r="E131" s="280"/>
      <c r="F131" s="280"/>
      <c r="G131" s="280"/>
      <c r="H131" s="280"/>
      <c r="I131" s="280"/>
      <c r="J131" s="281"/>
      <c r="K131" s="481"/>
      <c r="L131" s="282"/>
      <c r="M131" s="283"/>
      <c r="N131" s="283"/>
      <c r="O131" s="283"/>
      <c r="P131" s="283"/>
      <c r="Q131" s="281"/>
      <c r="R131" s="280"/>
      <c r="S131" s="280"/>
      <c r="T131" s="280"/>
      <c r="U131" s="282"/>
      <c r="W131" s="156">
        <f t="shared" si="9"/>
        <v>0</v>
      </c>
      <c r="X131" s="152">
        <f t="shared" si="10"/>
        <v>0</v>
      </c>
      <c r="Y131" s="152">
        <f t="shared" si="11"/>
        <v>0</v>
      </c>
      <c r="Z131" s="157">
        <f t="shared" si="12"/>
        <v>0</v>
      </c>
      <c r="AB131" s="156">
        <f t="shared" si="13"/>
        <v>0</v>
      </c>
      <c r="AC131" s="152">
        <f t="shared" si="14"/>
        <v>0</v>
      </c>
      <c r="AD131" s="152">
        <f t="shared" si="15"/>
        <v>0</v>
      </c>
      <c r="AE131" s="157">
        <f t="shared" si="16"/>
        <v>0</v>
      </c>
    </row>
    <row r="132" spans="1:31" x14ac:dyDescent="0.25">
      <c r="A132" s="276" t="str">
        <f>IF(ISBLANK('A4'!A132),"",'A4'!A132)</f>
        <v/>
      </c>
      <c r="B132" s="277" t="str">
        <f>IF(ISBLANK('A4'!C132),"",'A4'!C132)</f>
        <v/>
      </c>
      <c r="C132" s="278" t="str">
        <f>IF(ISBLANK('A4'!V132),"",'A4'!V132)</f>
        <v/>
      </c>
      <c r="D132" s="279"/>
      <c r="E132" s="280"/>
      <c r="F132" s="280"/>
      <c r="G132" s="280"/>
      <c r="H132" s="280"/>
      <c r="I132" s="280"/>
      <c r="J132" s="281"/>
      <c r="K132" s="481"/>
      <c r="L132" s="282"/>
      <c r="M132" s="283"/>
      <c r="N132" s="283"/>
      <c r="O132" s="283"/>
      <c r="P132" s="283"/>
      <c r="Q132" s="281"/>
      <c r="R132" s="280"/>
      <c r="S132" s="280"/>
      <c r="T132" s="280"/>
      <c r="U132" s="282"/>
      <c r="W132" s="156">
        <f t="shared" si="9"/>
        <v>0</v>
      </c>
      <c r="X132" s="152">
        <f t="shared" si="10"/>
        <v>0</v>
      </c>
      <c r="Y132" s="152">
        <f t="shared" si="11"/>
        <v>0</v>
      </c>
      <c r="Z132" s="157">
        <f t="shared" si="12"/>
        <v>0</v>
      </c>
      <c r="AB132" s="156">
        <f t="shared" si="13"/>
        <v>0</v>
      </c>
      <c r="AC132" s="152">
        <f t="shared" si="14"/>
        <v>0</v>
      </c>
      <c r="AD132" s="152">
        <f t="shared" si="15"/>
        <v>0</v>
      </c>
      <c r="AE132" s="157">
        <f t="shared" si="16"/>
        <v>0</v>
      </c>
    </row>
    <row r="133" spans="1:31" x14ac:dyDescent="0.25">
      <c r="A133" s="276" t="str">
        <f>IF(ISBLANK('A4'!A133),"",'A4'!A133)</f>
        <v/>
      </c>
      <c r="B133" s="277" t="str">
        <f>IF(ISBLANK('A4'!C133),"",'A4'!C133)</f>
        <v/>
      </c>
      <c r="C133" s="278" t="str">
        <f>IF(ISBLANK('A4'!V133),"",'A4'!V133)</f>
        <v/>
      </c>
      <c r="D133" s="279"/>
      <c r="E133" s="280"/>
      <c r="F133" s="280"/>
      <c r="G133" s="280"/>
      <c r="H133" s="280"/>
      <c r="I133" s="280"/>
      <c r="J133" s="281"/>
      <c r="K133" s="481"/>
      <c r="L133" s="282"/>
      <c r="M133" s="283"/>
      <c r="N133" s="283"/>
      <c r="O133" s="283"/>
      <c r="P133" s="283"/>
      <c r="Q133" s="281"/>
      <c r="R133" s="280"/>
      <c r="S133" s="280"/>
      <c r="T133" s="280"/>
      <c r="U133" s="282"/>
      <c r="W133" s="156">
        <f t="shared" si="9"/>
        <v>0</v>
      </c>
      <c r="X133" s="152">
        <f t="shared" si="10"/>
        <v>0</v>
      </c>
      <c r="Y133" s="152">
        <f t="shared" si="11"/>
        <v>0</v>
      </c>
      <c r="Z133" s="157">
        <f t="shared" si="12"/>
        <v>0</v>
      </c>
      <c r="AB133" s="156">
        <f t="shared" si="13"/>
        <v>0</v>
      </c>
      <c r="AC133" s="152">
        <f t="shared" si="14"/>
        <v>0</v>
      </c>
      <c r="AD133" s="152">
        <f t="shared" si="15"/>
        <v>0</v>
      </c>
      <c r="AE133" s="157">
        <f t="shared" si="16"/>
        <v>0</v>
      </c>
    </row>
    <row r="134" spans="1:31" x14ac:dyDescent="0.25">
      <c r="A134" s="276" t="str">
        <f>IF(ISBLANK('A4'!A134),"",'A4'!A134)</f>
        <v/>
      </c>
      <c r="B134" s="277" t="str">
        <f>IF(ISBLANK('A4'!C134),"",'A4'!C134)</f>
        <v/>
      </c>
      <c r="C134" s="278" t="str">
        <f>IF(ISBLANK('A4'!V134),"",'A4'!V134)</f>
        <v/>
      </c>
      <c r="D134" s="279"/>
      <c r="E134" s="280"/>
      <c r="F134" s="280"/>
      <c r="G134" s="280"/>
      <c r="H134" s="280"/>
      <c r="I134" s="280"/>
      <c r="J134" s="281"/>
      <c r="K134" s="481"/>
      <c r="L134" s="282"/>
      <c r="M134" s="283"/>
      <c r="N134" s="283"/>
      <c r="O134" s="283"/>
      <c r="P134" s="283"/>
      <c r="Q134" s="281"/>
      <c r="R134" s="280"/>
      <c r="S134" s="280"/>
      <c r="T134" s="280"/>
      <c r="U134" s="282"/>
      <c r="W134" s="156">
        <f t="shared" si="9"/>
        <v>0</v>
      </c>
      <c r="X134" s="152">
        <f t="shared" si="10"/>
        <v>0</v>
      </c>
      <c r="Y134" s="152">
        <f t="shared" si="11"/>
        <v>0</v>
      </c>
      <c r="Z134" s="157">
        <f t="shared" si="12"/>
        <v>0</v>
      </c>
      <c r="AB134" s="156">
        <f t="shared" si="13"/>
        <v>0</v>
      </c>
      <c r="AC134" s="152">
        <f t="shared" si="14"/>
        <v>0</v>
      </c>
      <c r="AD134" s="152">
        <f t="shared" si="15"/>
        <v>0</v>
      </c>
      <c r="AE134" s="157">
        <f t="shared" si="16"/>
        <v>0</v>
      </c>
    </row>
    <row r="135" spans="1:31" x14ac:dyDescent="0.25">
      <c r="A135" s="276" t="str">
        <f>IF(ISBLANK('A4'!A135),"",'A4'!A135)</f>
        <v/>
      </c>
      <c r="B135" s="277" t="str">
        <f>IF(ISBLANK('A4'!C135),"",'A4'!C135)</f>
        <v/>
      </c>
      <c r="C135" s="278" t="str">
        <f>IF(ISBLANK('A4'!V135),"",'A4'!V135)</f>
        <v/>
      </c>
      <c r="D135" s="279"/>
      <c r="E135" s="280"/>
      <c r="F135" s="280"/>
      <c r="G135" s="280"/>
      <c r="H135" s="280"/>
      <c r="I135" s="280"/>
      <c r="J135" s="281"/>
      <c r="K135" s="481"/>
      <c r="L135" s="282"/>
      <c r="M135" s="283"/>
      <c r="N135" s="283"/>
      <c r="O135" s="283"/>
      <c r="P135" s="283"/>
      <c r="Q135" s="281"/>
      <c r="R135" s="280"/>
      <c r="S135" s="280"/>
      <c r="T135" s="280"/>
      <c r="U135" s="282"/>
      <c r="W135" s="156">
        <f t="shared" si="9"/>
        <v>0</v>
      </c>
      <c r="X135" s="152">
        <f t="shared" si="10"/>
        <v>0</v>
      </c>
      <c r="Y135" s="152">
        <f t="shared" si="11"/>
        <v>0</v>
      </c>
      <c r="Z135" s="157">
        <f t="shared" si="12"/>
        <v>0</v>
      </c>
      <c r="AB135" s="156">
        <f t="shared" si="13"/>
        <v>0</v>
      </c>
      <c r="AC135" s="152">
        <f t="shared" si="14"/>
        <v>0</v>
      </c>
      <c r="AD135" s="152">
        <f t="shared" si="15"/>
        <v>0</v>
      </c>
      <c r="AE135" s="157">
        <f t="shared" si="16"/>
        <v>0</v>
      </c>
    </row>
    <row r="136" spans="1:31" x14ac:dyDescent="0.25">
      <c r="A136" s="276" t="str">
        <f>IF(ISBLANK('A4'!A136),"",'A4'!A136)</f>
        <v/>
      </c>
      <c r="B136" s="277" t="str">
        <f>IF(ISBLANK('A4'!C136),"",'A4'!C136)</f>
        <v/>
      </c>
      <c r="C136" s="278" t="str">
        <f>IF(ISBLANK('A4'!V136),"",'A4'!V136)</f>
        <v/>
      </c>
      <c r="D136" s="279"/>
      <c r="E136" s="280"/>
      <c r="F136" s="280"/>
      <c r="G136" s="280"/>
      <c r="H136" s="280"/>
      <c r="I136" s="280"/>
      <c r="J136" s="281"/>
      <c r="K136" s="481"/>
      <c r="L136" s="282"/>
      <c r="M136" s="283"/>
      <c r="N136" s="283"/>
      <c r="O136" s="283"/>
      <c r="P136" s="283"/>
      <c r="Q136" s="281"/>
      <c r="R136" s="280"/>
      <c r="S136" s="280"/>
      <c r="T136" s="280"/>
      <c r="U136" s="282"/>
      <c r="W136" s="156">
        <f t="shared" si="9"/>
        <v>0</v>
      </c>
      <c r="X136" s="152">
        <f t="shared" si="10"/>
        <v>0</v>
      </c>
      <c r="Y136" s="152">
        <f t="shared" si="11"/>
        <v>0</v>
      </c>
      <c r="Z136" s="157">
        <f t="shared" si="12"/>
        <v>0</v>
      </c>
      <c r="AB136" s="156">
        <f t="shared" si="13"/>
        <v>0</v>
      </c>
      <c r="AC136" s="152">
        <f t="shared" si="14"/>
        <v>0</v>
      </c>
      <c r="AD136" s="152">
        <f t="shared" si="15"/>
        <v>0</v>
      </c>
      <c r="AE136" s="157">
        <f t="shared" si="16"/>
        <v>0</v>
      </c>
    </row>
    <row r="137" spans="1:31" x14ac:dyDescent="0.25">
      <c r="A137" s="276" t="str">
        <f>IF(ISBLANK('A4'!A137),"",'A4'!A137)</f>
        <v/>
      </c>
      <c r="B137" s="277" t="str">
        <f>IF(ISBLANK('A4'!C137),"",'A4'!C137)</f>
        <v/>
      </c>
      <c r="C137" s="278" t="str">
        <f>IF(ISBLANK('A4'!V137),"",'A4'!V137)</f>
        <v/>
      </c>
      <c r="D137" s="279"/>
      <c r="E137" s="280"/>
      <c r="F137" s="280"/>
      <c r="G137" s="280"/>
      <c r="H137" s="280"/>
      <c r="I137" s="280"/>
      <c r="J137" s="281"/>
      <c r="K137" s="481"/>
      <c r="L137" s="282"/>
      <c r="M137" s="283"/>
      <c r="N137" s="283"/>
      <c r="O137" s="283"/>
      <c r="P137" s="283"/>
      <c r="Q137" s="281"/>
      <c r="R137" s="280"/>
      <c r="S137" s="280"/>
      <c r="T137" s="280"/>
      <c r="U137" s="282"/>
      <c r="W137" s="156">
        <f t="shared" si="9"/>
        <v>0</v>
      </c>
      <c r="X137" s="152">
        <f t="shared" si="10"/>
        <v>0</v>
      </c>
      <c r="Y137" s="152">
        <f t="shared" si="11"/>
        <v>0</v>
      </c>
      <c r="Z137" s="157">
        <f t="shared" si="12"/>
        <v>0</v>
      </c>
      <c r="AB137" s="156">
        <f t="shared" si="13"/>
        <v>0</v>
      </c>
      <c r="AC137" s="152">
        <f t="shared" si="14"/>
        <v>0</v>
      </c>
      <c r="AD137" s="152">
        <f t="shared" si="15"/>
        <v>0</v>
      </c>
      <c r="AE137" s="157">
        <f t="shared" si="16"/>
        <v>0</v>
      </c>
    </row>
    <row r="138" spans="1:31" x14ac:dyDescent="0.25">
      <c r="A138" s="276" t="str">
        <f>IF(ISBLANK('A4'!A138),"",'A4'!A138)</f>
        <v/>
      </c>
      <c r="B138" s="277" t="str">
        <f>IF(ISBLANK('A4'!C138),"",'A4'!C138)</f>
        <v/>
      </c>
      <c r="C138" s="278" t="str">
        <f>IF(ISBLANK('A4'!V138),"",'A4'!V138)</f>
        <v/>
      </c>
      <c r="D138" s="279"/>
      <c r="E138" s="280"/>
      <c r="F138" s="280"/>
      <c r="G138" s="280"/>
      <c r="H138" s="280"/>
      <c r="I138" s="280"/>
      <c r="J138" s="281"/>
      <c r="K138" s="481"/>
      <c r="L138" s="282"/>
      <c r="M138" s="283"/>
      <c r="N138" s="283"/>
      <c r="O138" s="283"/>
      <c r="P138" s="283"/>
      <c r="Q138" s="281"/>
      <c r="R138" s="280"/>
      <c r="S138" s="280"/>
      <c r="T138" s="280"/>
      <c r="U138" s="282"/>
      <c r="W138" s="156">
        <f t="shared" si="9"/>
        <v>0</v>
      </c>
      <c r="X138" s="152">
        <f t="shared" si="10"/>
        <v>0</v>
      </c>
      <c r="Y138" s="152">
        <f t="shared" si="11"/>
        <v>0</v>
      </c>
      <c r="Z138" s="157">
        <f t="shared" si="12"/>
        <v>0</v>
      </c>
      <c r="AB138" s="156">
        <f t="shared" si="13"/>
        <v>0</v>
      </c>
      <c r="AC138" s="152">
        <f t="shared" si="14"/>
        <v>0</v>
      </c>
      <c r="AD138" s="152">
        <f t="shared" si="15"/>
        <v>0</v>
      </c>
      <c r="AE138" s="157">
        <f t="shared" si="16"/>
        <v>0</v>
      </c>
    </row>
    <row r="139" spans="1:31" x14ac:dyDescent="0.25">
      <c r="A139" s="276" t="str">
        <f>IF(ISBLANK('A4'!A139),"",'A4'!A139)</f>
        <v/>
      </c>
      <c r="B139" s="277" t="str">
        <f>IF(ISBLANK('A4'!C139),"",'A4'!C139)</f>
        <v/>
      </c>
      <c r="C139" s="278" t="str">
        <f>IF(ISBLANK('A4'!V139),"",'A4'!V139)</f>
        <v/>
      </c>
      <c r="D139" s="279"/>
      <c r="E139" s="280"/>
      <c r="F139" s="280"/>
      <c r="G139" s="280"/>
      <c r="H139" s="280"/>
      <c r="I139" s="280"/>
      <c r="J139" s="281"/>
      <c r="K139" s="481"/>
      <c r="L139" s="282"/>
      <c r="M139" s="283"/>
      <c r="N139" s="283"/>
      <c r="O139" s="283"/>
      <c r="P139" s="283"/>
      <c r="Q139" s="281"/>
      <c r="R139" s="280"/>
      <c r="S139" s="280"/>
      <c r="T139" s="280"/>
      <c r="U139" s="282"/>
      <c r="W139" s="156">
        <f t="shared" si="9"/>
        <v>0</v>
      </c>
      <c r="X139" s="152">
        <f t="shared" si="10"/>
        <v>0</v>
      </c>
      <c r="Y139" s="152">
        <f t="shared" si="11"/>
        <v>0</v>
      </c>
      <c r="Z139" s="157">
        <f t="shared" si="12"/>
        <v>0</v>
      </c>
      <c r="AB139" s="156">
        <f t="shared" si="13"/>
        <v>0</v>
      </c>
      <c r="AC139" s="152">
        <f t="shared" si="14"/>
        <v>0</v>
      </c>
      <c r="AD139" s="152">
        <f t="shared" si="15"/>
        <v>0</v>
      </c>
      <c r="AE139" s="157">
        <f t="shared" si="16"/>
        <v>0</v>
      </c>
    </row>
    <row r="140" spans="1:31" x14ac:dyDescent="0.25">
      <c r="A140" s="276" t="str">
        <f>IF(ISBLANK('A4'!A140),"",'A4'!A140)</f>
        <v/>
      </c>
      <c r="B140" s="277" t="str">
        <f>IF(ISBLANK('A4'!C140),"",'A4'!C140)</f>
        <v/>
      </c>
      <c r="C140" s="278" t="str">
        <f>IF(ISBLANK('A4'!V140),"",'A4'!V140)</f>
        <v/>
      </c>
      <c r="D140" s="279"/>
      <c r="E140" s="280"/>
      <c r="F140" s="280"/>
      <c r="G140" s="280"/>
      <c r="H140" s="280"/>
      <c r="I140" s="280"/>
      <c r="J140" s="281"/>
      <c r="K140" s="481"/>
      <c r="L140" s="282"/>
      <c r="M140" s="283"/>
      <c r="N140" s="283"/>
      <c r="O140" s="283"/>
      <c r="P140" s="283"/>
      <c r="Q140" s="281"/>
      <c r="R140" s="280"/>
      <c r="S140" s="280"/>
      <c r="T140" s="280"/>
      <c r="U140" s="282"/>
      <c r="W140" s="156">
        <f t="shared" si="9"/>
        <v>0</v>
      </c>
      <c r="X140" s="152">
        <f t="shared" si="10"/>
        <v>0</v>
      </c>
      <c r="Y140" s="152">
        <f t="shared" si="11"/>
        <v>0</v>
      </c>
      <c r="Z140" s="157">
        <f t="shared" si="12"/>
        <v>0</v>
      </c>
      <c r="AB140" s="156">
        <f t="shared" si="13"/>
        <v>0</v>
      </c>
      <c r="AC140" s="152">
        <f t="shared" si="14"/>
        <v>0</v>
      </c>
      <c r="AD140" s="152">
        <f t="shared" si="15"/>
        <v>0</v>
      </c>
      <c r="AE140" s="157">
        <f t="shared" si="16"/>
        <v>0</v>
      </c>
    </row>
    <row r="141" spans="1:31" x14ac:dyDescent="0.25">
      <c r="A141" s="276" t="str">
        <f>IF(ISBLANK('A4'!A141),"",'A4'!A141)</f>
        <v/>
      </c>
      <c r="B141" s="277" t="str">
        <f>IF(ISBLANK('A4'!C141),"",'A4'!C141)</f>
        <v/>
      </c>
      <c r="C141" s="278" t="str">
        <f>IF(ISBLANK('A4'!V141),"",'A4'!V141)</f>
        <v/>
      </c>
      <c r="D141" s="279"/>
      <c r="E141" s="280"/>
      <c r="F141" s="280"/>
      <c r="G141" s="280"/>
      <c r="H141" s="280"/>
      <c r="I141" s="280"/>
      <c r="J141" s="281"/>
      <c r="K141" s="481"/>
      <c r="L141" s="282"/>
      <c r="M141" s="283"/>
      <c r="N141" s="283"/>
      <c r="O141" s="283"/>
      <c r="P141" s="283"/>
      <c r="Q141" s="281"/>
      <c r="R141" s="280"/>
      <c r="S141" s="280"/>
      <c r="T141" s="280"/>
      <c r="U141" s="282"/>
      <c r="W141" s="156">
        <f t="shared" si="9"/>
        <v>0</v>
      </c>
      <c r="X141" s="152">
        <f t="shared" si="10"/>
        <v>0</v>
      </c>
      <c r="Y141" s="152">
        <f t="shared" si="11"/>
        <v>0</v>
      </c>
      <c r="Z141" s="157">
        <f t="shared" si="12"/>
        <v>0</v>
      </c>
      <c r="AB141" s="156">
        <f t="shared" si="13"/>
        <v>0</v>
      </c>
      <c r="AC141" s="152">
        <f t="shared" si="14"/>
        <v>0</v>
      </c>
      <c r="AD141" s="152">
        <f t="shared" si="15"/>
        <v>0</v>
      </c>
      <c r="AE141" s="157">
        <f t="shared" si="16"/>
        <v>0</v>
      </c>
    </row>
    <row r="142" spans="1:31" x14ac:dyDescent="0.25">
      <c r="A142" s="276" t="str">
        <f>IF(ISBLANK('A4'!A142),"",'A4'!A142)</f>
        <v/>
      </c>
      <c r="B142" s="277" t="str">
        <f>IF(ISBLANK('A4'!C142),"",'A4'!C142)</f>
        <v/>
      </c>
      <c r="C142" s="278" t="str">
        <f>IF(ISBLANK('A4'!V142),"",'A4'!V142)</f>
        <v/>
      </c>
      <c r="D142" s="279"/>
      <c r="E142" s="280"/>
      <c r="F142" s="280"/>
      <c r="G142" s="280"/>
      <c r="H142" s="280"/>
      <c r="I142" s="280"/>
      <c r="J142" s="281"/>
      <c r="K142" s="481"/>
      <c r="L142" s="282"/>
      <c r="M142" s="283"/>
      <c r="N142" s="283"/>
      <c r="O142" s="283"/>
      <c r="P142" s="283"/>
      <c r="Q142" s="281"/>
      <c r="R142" s="280"/>
      <c r="S142" s="280"/>
      <c r="T142" s="280"/>
      <c r="U142" s="282"/>
      <c r="W142" s="156">
        <f t="shared" si="9"/>
        <v>0</v>
      </c>
      <c r="X142" s="152">
        <f t="shared" si="10"/>
        <v>0</v>
      </c>
      <c r="Y142" s="152">
        <f t="shared" si="11"/>
        <v>0</v>
      </c>
      <c r="Z142" s="157">
        <f t="shared" si="12"/>
        <v>0</v>
      </c>
      <c r="AB142" s="156">
        <f t="shared" si="13"/>
        <v>0</v>
      </c>
      <c r="AC142" s="152">
        <f t="shared" si="14"/>
        <v>0</v>
      </c>
      <c r="AD142" s="152">
        <f t="shared" si="15"/>
        <v>0</v>
      </c>
      <c r="AE142" s="157">
        <f t="shared" si="16"/>
        <v>0</v>
      </c>
    </row>
    <row r="143" spans="1:31" x14ac:dyDescent="0.25">
      <c r="A143" s="276" t="str">
        <f>IF(ISBLANK('A4'!A143),"",'A4'!A143)</f>
        <v/>
      </c>
      <c r="B143" s="277" t="str">
        <f>IF(ISBLANK('A4'!C143),"",'A4'!C143)</f>
        <v/>
      </c>
      <c r="C143" s="278" t="str">
        <f>IF(ISBLANK('A4'!V143),"",'A4'!V143)</f>
        <v/>
      </c>
      <c r="D143" s="279"/>
      <c r="E143" s="280"/>
      <c r="F143" s="280"/>
      <c r="G143" s="280"/>
      <c r="H143" s="280"/>
      <c r="I143" s="280"/>
      <c r="J143" s="281"/>
      <c r="K143" s="481"/>
      <c r="L143" s="282"/>
      <c r="M143" s="283"/>
      <c r="N143" s="283"/>
      <c r="O143" s="283"/>
      <c r="P143" s="283"/>
      <c r="Q143" s="281"/>
      <c r="R143" s="280"/>
      <c r="S143" s="280"/>
      <c r="T143" s="280"/>
      <c r="U143" s="282"/>
      <c r="W143" s="156">
        <f t="shared" si="9"/>
        <v>0</v>
      </c>
      <c r="X143" s="152">
        <f t="shared" si="10"/>
        <v>0</v>
      </c>
      <c r="Y143" s="152">
        <f t="shared" si="11"/>
        <v>0</v>
      </c>
      <c r="Z143" s="157">
        <f t="shared" si="12"/>
        <v>0</v>
      </c>
      <c r="AB143" s="156">
        <f t="shared" si="13"/>
        <v>0</v>
      </c>
      <c r="AC143" s="152">
        <f t="shared" si="14"/>
        <v>0</v>
      </c>
      <c r="AD143" s="152">
        <f t="shared" si="15"/>
        <v>0</v>
      </c>
      <c r="AE143" s="157">
        <f t="shared" si="16"/>
        <v>0</v>
      </c>
    </row>
    <row r="144" spans="1:31" x14ac:dyDescent="0.25">
      <c r="A144" s="276" t="str">
        <f>IF(ISBLANK('A4'!A144),"",'A4'!A144)</f>
        <v/>
      </c>
      <c r="B144" s="277" t="str">
        <f>IF(ISBLANK('A4'!C144),"",'A4'!C144)</f>
        <v/>
      </c>
      <c r="C144" s="278" t="str">
        <f>IF(ISBLANK('A4'!V144),"",'A4'!V144)</f>
        <v/>
      </c>
      <c r="D144" s="279"/>
      <c r="E144" s="280"/>
      <c r="F144" s="280"/>
      <c r="G144" s="280"/>
      <c r="H144" s="280"/>
      <c r="I144" s="280"/>
      <c r="J144" s="281"/>
      <c r="K144" s="481"/>
      <c r="L144" s="282"/>
      <c r="M144" s="283"/>
      <c r="N144" s="283"/>
      <c r="O144" s="283"/>
      <c r="P144" s="283"/>
      <c r="Q144" s="281"/>
      <c r="R144" s="280"/>
      <c r="S144" s="280"/>
      <c r="T144" s="280"/>
      <c r="U144" s="282"/>
      <c r="W144" s="156">
        <f t="shared" si="9"/>
        <v>0</v>
      </c>
      <c r="X144" s="152">
        <f t="shared" si="10"/>
        <v>0</v>
      </c>
      <c r="Y144" s="152">
        <f t="shared" si="11"/>
        <v>0</v>
      </c>
      <c r="Z144" s="157">
        <f t="shared" si="12"/>
        <v>0</v>
      </c>
      <c r="AB144" s="156">
        <f t="shared" si="13"/>
        <v>0</v>
      </c>
      <c r="AC144" s="152">
        <f t="shared" si="14"/>
        <v>0</v>
      </c>
      <c r="AD144" s="152">
        <f t="shared" si="15"/>
        <v>0</v>
      </c>
      <c r="AE144" s="157">
        <f t="shared" si="16"/>
        <v>0</v>
      </c>
    </row>
    <row r="145" spans="1:31" x14ac:dyDescent="0.25">
      <c r="A145" s="276" t="str">
        <f>IF(ISBLANK('A4'!A145),"",'A4'!A145)</f>
        <v/>
      </c>
      <c r="B145" s="277" t="str">
        <f>IF(ISBLANK('A4'!C145),"",'A4'!C145)</f>
        <v/>
      </c>
      <c r="C145" s="278" t="str">
        <f>IF(ISBLANK('A4'!V145),"",'A4'!V145)</f>
        <v/>
      </c>
      <c r="D145" s="279"/>
      <c r="E145" s="280"/>
      <c r="F145" s="280"/>
      <c r="G145" s="280"/>
      <c r="H145" s="280"/>
      <c r="I145" s="280"/>
      <c r="J145" s="281"/>
      <c r="K145" s="481"/>
      <c r="L145" s="282"/>
      <c r="M145" s="283"/>
      <c r="N145" s="283"/>
      <c r="O145" s="283"/>
      <c r="P145" s="283"/>
      <c r="Q145" s="281"/>
      <c r="R145" s="280"/>
      <c r="S145" s="280"/>
      <c r="T145" s="280"/>
      <c r="U145" s="282"/>
      <c r="W145" s="156">
        <f t="shared" si="9"/>
        <v>0</v>
      </c>
      <c r="X145" s="152">
        <f t="shared" si="10"/>
        <v>0</v>
      </c>
      <c r="Y145" s="152">
        <f t="shared" si="11"/>
        <v>0</v>
      </c>
      <c r="Z145" s="157">
        <f t="shared" si="12"/>
        <v>0</v>
      </c>
      <c r="AB145" s="156">
        <f t="shared" si="13"/>
        <v>0</v>
      </c>
      <c r="AC145" s="152">
        <f t="shared" si="14"/>
        <v>0</v>
      </c>
      <c r="AD145" s="152">
        <f t="shared" si="15"/>
        <v>0</v>
      </c>
      <c r="AE145" s="157">
        <f t="shared" si="16"/>
        <v>0</v>
      </c>
    </row>
    <row r="146" spans="1:31" x14ac:dyDescent="0.25">
      <c r="A146" s="276" t="str">
        <f>IF(ISBLANK('A4'!A146),"",'A4'!A146)</f>
        <v/>
      </c>
      <c r="B146" s="277" t="str">
        <f>IF(ISBLANK('A4'!C146),"",'A4'!C146)</f>
        <v/>
      </c>
      <c r="C146" s="278" t="str">
        <f>IF(ISBLANK('A4'!V146),"",'A4'!V146)</f>
        <v/>
      </c>
      <c r="D146" s="279"/>
      <c r="E146" s="280"/>
      <c r="F146" s="280"/>
      <c r="G146" s="280"/>
      <c r="H146" s="280"/>
      <c r="I146" s="280"/>
      <c r="J146" s="281"/>
      <c r="K146" s="481"/>
      <c r="L146" s="282"/>
      <c r="M146" s="283"/>
      <c r="N146" s="283"/>
      <c r="O146" s="283"/>
      <c r="P146" s="283"/>
      <c r="Q146" s="281"/>
      <c r="R146" s="280"/>
      <c r="S146" s="280"/>
      <c r="T146" s="280"/>
      <c r="U146" s="282"/>
      <c r="W146" s="156">
        <f t="shared" ref="W146:W196" si="17">SUM(D146:I146)</f>
        <v>0</v>
      </c>
      <c r="X146" s="152">
        <f t="shared" ref="X146:X196" si="18">SUM(J146:L146)</f>
        <v>0</v>
      </c>
      <c r="Y146" s="152">
        <f t="shared" ref="Y146:Y196" si="19">SUM(M146:P146)</f>
        <v>0</v>
      </c>
      <c r="Z146" s="157">
        <f t="shared" ref="Z146:Z196" si="20">SUM(Q146:U146)</f>
        <v>0</v>
      </c>
      <c r="AB146" s="156">
        <f t="shared" ref="AB146:AB196" si="21">IF(C146="",W146,C146-W146)</f>
        <v>0</v>
      </c>
      <c r="AC146" s="152">
        <f t="shared" ref="AC146:AC196" si="22">IF(C146="",X146,C146-X146)</f>
        <v>0</v>
      </c>
      <c r="AD146" s="152">
        <f t="shared" ref="AD146:AD196" si="23">IF(C146="",Y146,C146-Y146)</f>
        <v>0</v>
      </c>
      <c r="AE146" s="157">
        <f t="shared" ref="AE146:AE196" si="24">IF(C146="",Z146,C146-Z146)</f>
        <v>0</v>
      </c>
    </row>
    <row r="147" spans="1:31" x14ac:dyDescent="0.25">
      <c r="A147" s="276" t="str">
        <f>IF(ISBLANK('A4'!A147),"",'A4'!A147)</f>
        <v/>
      </c>
      <c r="B147" s="277" t="str">
        <f>IF(ISBLANK('A4'!C147),"",'A4'!C147)</f>
        <v/>
      </c>
      <c r="C147" s="278" t="str">
        <f>IF(ISBLANK('A4'!V147),"",'A4'!V147)</f>
        <v/>
      </c>
      <c r="D147" s="279"/>
      <c r="E147" s="280"/>
      <c r="F147" s="280"/>
      <c r="G147" s="280"/>
      <c r="H147" s="280"/>
      <c r="I147" s="280"/>
      <c r="J147" s="281"/>
      <c r="K147" s="481"/>
      <c r="L147" s="282"/>
      <c r="M147" s="283"/>
      <c r="N147" s="283"/>
      <c r="O147" s="283"/>
      <c r="P147" s="283"/>
      <c r="Q147" s="281"/>
      <c r="R147" s="280"/>
      <c r="S147" s="280"/>
      <c r="T147" s="280"/>
      <c r="U147" s="282"/>
      <c r="W147" s="156">
        <f t="shared" si="17"/>
        <v>0</v>
      </c>
      <c r="X147" s="152">
        <f t="shared" si="18"/>
        <v>0</v>
      </c>
      <c r="Y147" s="152">
        <f t="shared" si="19"/>
        <v>0</v>
      </c>
      <c r="Z147" s="157">
        <f t="shared" si="20"/>
        <v>0</v>
      </c>
      <c r="AB147" s="156">
        <f t="shared" si="21"/>
        <v>0</v>
      </c>
      <c r="AC147" s="152">
        <f t="shared" si="22"/>
        <v>0</v>
      </c>
      <c r="AD147" s="152">
        <f t="shared" si="23"/>
        <v>0</v>
      </c>
      <c r="AE147" s="157">
        <f t="shared" si="24"/>
        <v>0</v>
      </c>
    </row>
    <row r="148" spans="1:31" x14ac:dyDescent="0.25">
      <c r="A148" s="276" t="str">
        <f>IF(ISBLANK('A4'!A148),"",'A4'!A148)</f>
        <v/>
      </c>
      <c r="B148" s="277" t="str">
        <f>IF(ISBLANK('A4'!C148),"",'A4'!C148)</f>
        <v/>
      </c>
      <c r="C148" s="278" t="str">
        <f>IF(ISBLANK('A4'!V148),"",'A4'!V148)</f>
        <v/>
      </c>
      <c r="D148" s="279"/>
      <c r="E148" s="280"/>
      <c r="F148" s="280"/>
      <c r="G148" s="280"/>
      <c r="H148" s="280"/>
      <c r="I148" s="280"/>
      <c r="J148" s="281"/>
      <c r="K148" s="481"/>
      <c r="L148" s="282"/>
      <c r="M148" s="283"/>
      <c r="N148" s="283"/>
      <c r="O148" s="283"/>
      <c r="P148" s="283"/>
      <c r="Q148" s="281"/>
      <c r="R148" s="280"/>
      <c r="S148" s="280"/>
      <c r="T148" s="280"/>
      <c r="U148" s="282"/>
      <c r="W148" s="156">
        <f t="shared" si="17"/>
        <v>0</v>
      </c>
      <c r="X148" s="152">
        <f t="shared" si="18"/>
        <v>0</v>
      </c>
      <c r="Y148" s="152">
        <f t="shared" si="19"/>
        <v>0</v>
      </c>
      <c r="Z148" s="157">
        <f t="shared" si="20"/>
        <v>0</v>
      </c>
      <c r="AB148" s="156">
        <f t="shared" si="21"/>
        <v>0</v>
      </c>
      <c r="AC148" s="152">
        <f t="shared" si="22"/>
        <v>0</v>
      </c>
      <c r="AD148" s="152">
        <f t="shared" si="23"/>
        <v>0</v>
      </c>
      <c r="AE148" s="157">
        <f t="shared" si="24"/>
        <v>0</v>
      </c>
    </row>
    <row r="149" spans="1:31" x14ac:dyDescent="0.25">
      <c r="A149" s="276" t="str">
        <f>IF(ISBLANK('A4'!A149),"",'A4'!A149)</f>
        <v/>
      </c>
      <c r="B149" s="277" t="str">
        <f>IF(ISBLANK('A4'!C149),"",'A4'!C149)</f>
        <v/>
      </c>
      <c r="C149" s="278" t="str">
        <f>IF(ISBLANK('A4'!V149),"",'A4'!V149)</f>
        <v/>
      </c>
      <c r="D149" s="279"/>
      <c r="E149" s="280"/>
      <c r="F149" s="280"/>
      <c r="G149" s="280"/>
      <c r="H149" s="280"/>
      <c r="I149" s="280"/>
      <c r="J149" s="281"/>
      <c r="K149" s="481"/>
      <c r="L149" s="282"/>
      <c r="M149" s="283"/>
      <c r="N149" s="283"/>
      <c r="O149" s="283"/>
      <c r="P149" s="283"/>
      <c r="Q149" s="281"/>
      <c r="R149" s="280"/>
      <c r="S149" s="280"/>
      <c r="T149" s="280"/>
      <c r="U149" s="282"/>
      <c r="W149" s="156">
        <f t="shared" si="17"/>
        <v>0</v>
      </c>
      <c r="X149" s="152">
        <f t="shared" si="18"/>
        <v>0</v>
      </c>
      <c r="Y149" s="152">
        <f t="shared" si="19"/>
        <v>0</v>
      </c>
      <c r="Z149" s="157">
        <f t="shared" si="20"/>
        <v>0</v>
      </c>
      <c r="AB149" s="156">
        <f t="shared" si="21"/>
        <v>0</v>
      </c>
      <c r="AC149" s="152">
        <f t="shared" si="22"/>
        <v>0</v>
      </c>
      <c r="AD149" s="152">
        <f t="shared" si="23"/>
        <v>0</v>
      </c>
      <c r="AE149" s="157">
        <f t="shared" si="24"/>
        <v>0</v>
      </c>
    </row>
    <row r="150" spans="1:31" x14ac:dyDescent="0.25">
      <c r="A150" s="276" t="str">
        <f>IF(ISBLANK('A4'!A150),"",'A4'!A150)</f>
        <v/>
      </c>
      <c r="B150" s="277" t="str">
        <f>IF(ISBLANK('A4'!C150),"",'A4'!C150)</f>
        <v/>
      </c>
      <c r="C150" s="278" t="str">
        <f>IF(ISBLANK('A4'!V150),"",'A4'!V150)</f>
        <v/>
      </c>
      <c r="D150" s="279"/>
      <c r="E150" s="280"/>
      <c r="F150" s="280"/>
      <c r="G150" s="280"/>
      <c r="H150" s="280"/>
      <c r="I150" s="280"/>
      <c r="J150" s="281"/>
      <c r="K150" s="481"/>
      <c r="L150" s="282"/>
      <c r="M150" s="283"/>
      <c r="N150" s="283"/>
      <c r="O150" s="283"/>
      <c r="P150" s="283"/>
      <c r="Q150" s="281"/>
      <c r="R150" s="280"/>
      <c r="S150" s="280"/>
      <c r="T150" s="280"/>
      <c r="U150" s="282"/>
      <c r="W150" s="156">
        <f t="shared" si="17"/>
        <v>0</v>
      </c>
      <c r="X150" s="152">
        <f t="shared" si="18"/>
        <v>0</v>
      </c>
      <c r="Y150" s="152">
        <f t="shared" si="19"/>
        <v>0</v>
      </c>
      <c r="Z150" s="157">
        <f t="shared" si="20"/>
        <v>0</v>
      </c>
      <c r="AB150" s="156">
        <f t="shared" si="21"/>
        <v>0</v>
      </c>
      <c r="AC150" s="152">
        <f t="shared" si="22"/>
        <v>0</v>
      </c>
      <c r="AD150" s="152">
        <f t="shared" si="23"/>
        <v>0</v>
      </c>
      <c r="AE150" s="157">
        <f t="shared" si="24"/>
        <v>0</v>
      </c>
    </row>
    <row r="151" spans="1:31" x14ac:dyDescent="0.25">
      <c r="A151" s="276" t="str">
        <f>IF(ISBLANK('A4'!A151),"",'A4'!A151)</f>
        <v/>
      </c>
      <c r="B151" s="277" t="str">
        <f>IF(ISBLANK('A4'!C151),"",'A4'!C151)</f>
        <v/>
      </c>
      <c r="C151" s="278" t="str">
        <f>IF(ISBLANK('A4'!V151),"",'A4'!V151)</f>
        <v/>
      </c>
      <c r="D151" s="279"/>
      <c r="E151" s="280"/>
      <c r="F151" s="280"/>
      <c r="G151" s="280"/>
      <c r="H151" s="280"/>
      <c r="I151" s="280"/>
      <c r="J151" s="281"/>
      <c r="K151" s="481"/>
      <c r="L151" s="282"/>
      <c r="M151" s="283"/>
      <c r="N151" s="283"/>
      <c r="O151" s="283"/>
      <c r="P151" s="283"/>
      <c r="Q151" s="281"/>
      <c r="R151" s="280"/>
      <c r="S151" s="280"/>
      <c r="T151" s="280"/>
      <c r="U151" s="282"/>
      <c r="W151" s="156">
        <f t="shared" si="17"/>
        <v>0</v>
      </c>
      <c r="X151" s="152">
        <f t="shared" si="18"/>
        <v>0</v>
      </c>
      <c r="Y151" s="152">
        <f t="shared" si="19"/>
        <v>0</v>
      </c>
      <c r="Z151" s="157">
        <f t="shared" si="20"/>
        <v>0</v>
      </c>
      <c r="AB151" s="156">
        <f t="shared" si="21"/>
        <v>0</v>
      </c>
      <c r="AC151" s="152">
        <f t="shared" si="22"/>
        <v>0</v>
      </c>
      <c r="AD151" s="152">
        <f t="shared" si="23"/>
        <v>0</v>
      </c>
      <c r="AE151" s="157">
        <f t="shared" si="24"/>
        <v>0</v>
      </c>
    </row>
    <row r="152" spans="1:31" x14ac:dyDescent="0.25">
      <c r="A152" s="276" t="str">
        <f>IF(ISBLANK('A4'!A152),"",'A4'!A152)</f>
        <v/>
      </c>
      <c r="B152" s="277" t="str">
        <f>IF(ISBLANK('A4'!C152),"",'A4'!C152)</f>
        <v/>
      </c>
      <c r="C152" s="278" t="str">
        <f>IF(ISBLANK('A4'!V152),"",'A4'!V152)</f>
        <v/>
      </c>
      <c r="D152" s="279"/>
      <c r="E152" s="280"/>
      <c r="F152" s="280"/>
      <c r="G152" s="280"/>
      <c r="H152" s="280"/>
      <c r="I152" s="280"/>
      <c r="J152" s="281"/>
      <c r="K152" s="481"/>
      <c r="L152" s="282"/>
      <c r="M152" s="283"/>
      <c r="N152" s="283"/>
      <c r="O152" s="283"/>
      <c r="P152" s="283"/>
      <c r="Q152" s="281"/>
      <c r="R152" s="280"/>
      <c r="S152" s="280"/>
      <c r="T152" s="280"/>
      <c r="U152" s="282"/>
      <c r="W152" s="156">
        <f t="shared" si="17"/>
        <v>0</v>
      </c>
      <c r="X152" s="152">
        <f t="shared" si="18"/>
        <v>0</v>
      </c>
      <c r="Y152" s="152">
        <f t="shared" si="19"/>
        <v>0</v>
      </c>
      <c r="Z152" s="157">
        <f t="shared" si="20"/>
        <v>0</v>
      </c>
      <c r="AB152" s="156">
        <f t="shared" si="21"/>
        <v>0</v>
      </c>
      <c r="AC152" s="152">
        <f t="shared" si="22"/>
        <v>0</v>
      </c>
      <c r="AD152" s="152">
        <f t="shared" si="23"/>
        <v>0</v>
      </c>
      <c r="AE152" s="157">
        <f t="shared" si="24"/>
        <v>0</v>
      </c>
    </row>
    <row r="153" spans="1:31" x14ac:dyDescent="0.25">
      <c r="A153" s="276" t="str">
        <f>IF(ISBLANK('A4'!A153),"",'A4'!A153)</f>
        <v/>
      </c>
      <c r="B153" s="277" t="str">
        <f>IF(ISBLANK('A4'!C153),"",'A4'!C153)</f>
        <v/>
      </c>
      <c r="C153" s="278" t="str">
        <f>IF(ISBLANK('A4'!V153),"",'A4'!V153)</f>
        <v/>
      </c>
      <c r="D153" s="279"/>
      <c r="E153" s="280"/>
      <c r="F153" s="280"/>
      <c r="G153" s="280"/>
      <c r="H153" s="280"/>
      <c r="I153" s="280"/>
      <c r="J153" s="281"/>
      <c r="K153" s="481"/>
      <c r="L153" s="282"/>
      <c r="M153" s="283"/>
      <c r="N153" s="283"/>
      <c r="O153" s="283"/>
      <c r="P153" s="283"/>
      <c r="Q153" s="281"/>
      <c r="R153" s="280"/>
      <c r="S153" s="280"/>
      <c r="T153" s="280"/>
      <c r="U153" s="282"/>
      <c r="W153" s="156">
        <f t="shared" si="17"/>
        <v>0</v>
      </c>
      <c r="X153" s="152">
        <f t="shared" si="18"/>
        <v>0</v>
      </c>
      <c r="Y153" s="152">
        <f t="shared" si="19"/>
        <v>0</v>
      </c>
      <c r="Z153" s="157">
        <f t="shared" si="20"/>
        <v>0</v>
      </c>
      <c r="AB153" s="156">
        <f t="shared" si="21"/>
        <v>0</v>
      </c>
      <c r="AC153" s="152">
        <f t="shared" si="22"/>
        <v>0</v>
      </c>
      <c r="AD153" s="152">
        <f t="shared" si="23"/>
        <v>0</v>
      </c>
      <c r="AE153" s="157">
        <f t="shared" si="24"/>
        <v>0</v>
      </c>
    </row>
    <row r="154" spans="1:31" x14ac:dyDescent="0.25">
      <c r="A154" s="276" t="str">
        <f>IF(ISBLANK('A4'!A154),"",'A4'!A154)</f>
        <v/>
      </c>
      <c r="B154" s="277" t="str">
        <f>IF(ISBLANK('A4'!C154),"",'A4'!C154)</f>
        <v/>
      </c>
      <c r="C154" s="278" t="str">
        <f>IF(ISBLANK('A4'!V154),"",'A4'!V154)</f>
        <v/>
      </c>
      <c r="D154" s="279"/>
      <c r="E154" s="280"/>
      <c r="F154" s="280"/>
      <c r="G154" s="280"/>
      <c r="H154" s="280"/>
      <c r="I154" s="280"/>
      <c r="J154" s="281"/>
      <c r="K154" s="481"/>
      <c r="L154" s="282"/>
      <c r="M154" s="283"/>
      <c r="N154" s="283"/>
      <c r="O154" s="283"/>
      <c r="P154" s="283"/>
      <c r="Q154" s="281"/>
      <c r="R154" s="280"/>
      <c r="S154" s="280"/>
      <c r="T154" s="280"/>
      <c r="U154" s="282"/>
      <c r="W154" s="156">
        <f t="shared" si="17"/>
        <v>0</v>
      </c>
      <c r="X154" s="152">
        <f t="shared" si="18"/>
        <v>0</v>
      </c>
      <c r="Y154" s="152">
        <f t="shared" si="19"/>
        <v>0</v>
      </c>
      <c r="Z154" s="157">
        <f t="shared" si="20"/>
        <v>0</v>
      </c>
      <c r="AB154" s="156">
        <f t="shared" si="21"/>
        <v>0</v>
      </c>
      <c r="AC154" s="152">
        <f t="shared" si="22"/>
        <v>0</v>
      </c>
      <c r="AD154" s="152">
        <f t="shared" si="23"/>
        <v>0</v>
      </c>
      <c r="AE154" s="157">
        <f t="shared" si="24"/>
        <v>0</v>
      </c>
    </row>
    <row r="155" spans="1:31" x14ac:dyDescent="0.25">
      <c r="A155" s="276" t="str">
        <f>IF(ISBLANK('A4'!A155),"",'A4'!A155)</f>
        <v/>
      </c>
      <c r="B155" s="277" t="str">
        <f>IF(ISBLANK('A4'!C155),"",'A4'!C155)</f>
        <v/>
      </c>
      <c r="C155" s="278" t="str">
        <f>IF(ISBLANK('A4'!V155),"",'A4'!V155)</f>
        <v/>
      </c>
      <c r="D155" s="279"/>
      <c r="E155" s="280"/>
      <c r="F155" s="280"/>
      <c r="G155" s="280"/>
      <c r="H155" s="280"/>
      <c r="I155" s="280"/>
      <c r="J155" s="281"/>
      <c r="K155" s="481"/>
      <c r="L155" s="282"/>
      <c r="M155" s="283"/>
      <c r="N155" s="283"/>
      <c r="O155" s="283"/>
      <c r="P155" s="283"/>
      <c r="Q155" s="281"/>
      <c r="R155" s="280"/>
      <c r="S155" s="280"/>
      <c r="T155" s="280"/>
      <c r="U155" s="282"/>
      <c r="W155" s="156">
        <f t="shared" si="17"/>
        <v>0</v>
      </c>
      <c r="X155" s="152">
        <f t="shared" si="18"/>
        <v>0</v>
      </c>
      <c r="Y155" s="152">
        <f t="shared" si="19"/>
        <v>0</v>
      </c>
      <c r="Z155" s="157">
        <f t="shared" si="20"/>
        <v>0</v>
      </c>
      <c r="AB155" s="156">
        <f t="shared" si="21"/>
        <v>0</v>
      </c>
      <c r="AC155" s="152">
        <f t="shared" si="22"/>
        <v>0</v>
      </c>
      <c r="AD155" s="152">
        <f t="shared" si="23"/>
        <v>0</v>
      </c>
      <c r="AE155" s="157">
        <f t="shared" si="24"/>
        <v>0</v>
      </c>
    </row>
    <row r="156" spans="1:31" x14ac:dyDescent="0.25">
      <c r="A156" s="276" t="str">
        <f>IF(ISBLANK('A4'!A156),"",'A4'!A156)</f>
        <v/>
      </c>
      <c r="B156" s="277" t="str">
        <f>IF(ISBLANK('A4'!C156),"",'A4'!C156)</f>
        <v/>
      </c>
      <c r="C156" s="278" t="str">
        <f>IF(ISBLANK('A4'!V156),"",'A4'!V156)</f>
        <v/>
      </c>
      <c r="D156" s="279"/>
      <c r="E156" s="280"/>
      <c r="F156" s="280"/>
      <c r="G156" s="280"/>
      <c r="H156" s="280"/>
      <c r="I156" s="280"/>
      <c r="J156" s="281"/>
      <c r="K156" s="481"/>
      <c r="L156" s="282"/>
      <c r="M156" s="283"/>
      <c r="N156" s="283"/>
      <c r="O156" s="283"/>
      <c r="P156" s="283"/>
      <c r="Q156" s="281"/>
      <c r="R156" s="280"/>
      <c r="S156" s="280"/>
      <c r="T156" s="280"/>
      <c r="U156" s="282"/>
      <c r="W156" s="156">
        <f t="shared" si="17"/>
        <v>0</v>
      </c>
      <c r="X156" s="152">
        <f t="shared" si="18"/>
        <v>0</v>
      </c>
      <c r="Y156" s="152">
        <f t="shared" si="19"/>
        <v>0</v>
      </c>
      <c r="Z156" s="157">
        <f t="shared" si="20"/>
        <v>0</v>
      </c>
      <c r="AB156" s="156">
        <f t="shared" si="21"/>
        <v>0</v>
      </c>
      <c r="AC156" s="152">
        <f t="shared" si="22"/>
        <v>0</v>
      </c>
      <c r="AD156" s="152">
        <f t="shared" si="23"/>
        <v>0</v>
      </c>
      <c r="AE156" s="157">
        <f t="shared" si="24"/>
        <v>0</v>
      </c>
    </row>
    <row r="157" spans="1:31" x14ac:dyDescent="0.25">
      <c r="A157" s="276" t="str">
        <f>IF(ISBLANK('A4'!A157),"",'A4'!A157)</f>
        <v/>
      </c>
      <c r="B157" s="277" t="str">
        <f>IF(ISBLANK('A4'!C157),"",'A4'!C157)</f>
        <v/>
      </c>
      <c r="C157" s="278" t="str">
        <f>IF(ISBLANK('A4'!V157),"",'A4'!V157)</f>
        <v/>
      </c>
      <c r="D157" s="279"/>
      <c r="E157" s="280"/>
      <c r="F157" s="280"/>
      <c r="G157" s="280"/>
      <c r="H157" s="280"/>
      <c r="I157" s="280"/>
      <c r="J157" s="281"/>
      <c r="K157" s="481"/>
      <c r="L157" s="282"/>
      <c r="M157" s="283"/>
      <c r="N157" s="283"/>
      <c r="O157" s="283"/>
      <c r="P157" s="283"/>
      <c r="Q157" s="281"/>
      <c r="R157" s="280"/>
      <c r="S157" s="280"/>
      <c r="T157" s="280"/>
      <c r="U157" s="282"/>
      <c r="W157" s="156">
        <f t="shared" si="17"/>
        <v>0</v>
      </c>
      <c r="X157" s="152">
        <f t="shared" si="18"/>
        <v>0</v>
      </c>
      <c r="Y157" s="152">
        <f t="shared" si="19"/>
        <v>0</v>
      </c>
      <c r="Z157" s="157">
        <f t="shared" si="20"/>
        <v>0</v>
      </c>
      <c r="AB157" s="156">
        <f t="shared" si="21"/>
        <v>0</v>
      </c>
      <c r="AC157" s="152">
        <f t="shared" si="22"/>
        <v>0</v>
      </c>
      <c r="AD157" s="152">
        <f t="shared" si="23"/>
        <v>0</v>
      </c>
      <c r="AE157" s="157">
        <f t="shared" si="24"/>
        <v>0</v>
      </c>
    </row>
    <row r="158" spans="1:31" x14ac:dyDescent="0.25">
      <c r="A158" s="276" t="str">
        <f>IF(ISBLANK('A4'!A158),"",'A4'!A158)</f>
        <v/>
      </c>
      <c r="B158" s="277" t="str">
        <f>IF(ISBLANK('A4'!C158),"",'A4'!C158)</f>
        <v/>
      </c>
      <c r="C158" s="278" t="str">
        <f>IF(ISBLANK('A4'!V158),"",'A4'!V158)</f>
        <v/>
      </c>
      <c r="D158" s="279"/>
      <c r="E158" s="280"/>
      <c r="F158" s="280"/>
      <c r="G158" s="280"/>
      <c r="H158" s="280"/>
      <c r="I158" s="280"/>
      <c r="J158" s="281"/>
      <c r="K158" s="481"/>
      <c r="L158" s="282"/>
      <c r="M158" s="283"/>
      <c r="N158" s="283"/>
      <c r="O158" s="283"/>
      <c r="P158" s="283"/>
      <c r="Q158" s="281"/>
      <c r="R158" s="280"/>
      <c r="S158" s="280"/>
      <c r="T158" s="280"/>
      <c r="U158" s="282"/>
      <c r="W158" s="156">
        <f t="shared" si="17"/>
        <v>0</v>
      </c>
      <c r="X158" s="152">
        <f t="shared" si="18"/>
        <v>0</v>
      </c>
      <c r="Y158" s="152">
        <f t="shared" si="19"/>
        <v>0</v>
      </c>
      <c r="Z158" s="157">
        <f t="shared" si="20"/>
        <v>0</v>
      </c>
      <c r="AB158" s="156">
        <f t="shared" si="21"/>
        <v>0</v>
      </c>
      <c r="AC158" s="152">
        <f t="shared" si="22"/>
        <v>0</v>
      </c>
      <c r="AD158" s="152">
        <f t="shared" si="23"/>
        <v>0</v>
      </c>
      <c r="AE158" s="157">
        <f t="shared" si="24"/>
        <v>0</v>
      </c>
    </row>
    <row r="159" spans="1:31" x14ac:dyDescent="0.25">
      <c r="A159" s="276" t="str">
        <f>IF(ISBLANK('A4'!A159),"",'A4'!A159)</f>
        <v/>
      </c>
      <c r="B159" s="277" t="str">
        <f>IF(ISBLANK('A4'!C159),"",'A4'!C159)</f>
        <v/>
      </c>
      <c r="C159" s="278" t="str">
        <f>IF(ISBLANK('A4'!V159),"",'A4'!V159)</f>
        <v/>
      </c>
      <c r="D159" s="279"/>
      <c r="E159" s="280"/>
      <c r="F159" s="280"/>
      <c r="G159" s="280"/>
      <c r="H159" s="280"/>
      <c r="I159" s="280"/>
      <c r="J159" s="281"/>
      <c r="K159" s="481"/>
      <c r="L159" s="282"/>
      <c r="M159" s="283"/>
      <c r="N159" s="283"/>
      <c r="O159" s="283"/>
      <c r="P159" s="283"/>
      <c r="Q159" s="281"/>
      <c r="R159" s="280"/>
      <c r="S159" s="280"/>
      <c r="T159" s="280"/>
      <c r="U159" s="282"/>
      <c r="W159" s="156">
        <f t="shared" si="17"/>
        <v>0</v>
      </c>
      <c r="X159" s="152">
        <f t="shared" si="18"/>
        <v>0</v>
      </c>
      <c r="Y159" s="152">
        <f t="shared" si="19"/>
        <v>0</v>
      </c>
      <c r="Z159" s="157">
        <f t="shared" si="20"/>
        <v>0</v>
      </c>
      <c r="AB159" s="156">
        <f t="shared" si="21"/>
        <v>0</v>
      </c>
      <c r="AC159" s="152">
        <f t="shared" si="22"/>
        <v>0</v>
      </c>
      <c r="AD159" s="152">
        <f t="shared" si="23"/>
        <v>0</v>
      </c>
      <c r="AE159" s="157">
        <f t="shared" si="24"/>
        <v>0</v>
      </c>
    </row>
    <row r="160" spans="1:31" x14ac:dyDescent="0.25">
      <c r="A160" s="276" t="str">
        <f>IF(ISBLANK('A4'!A160),"",'A4'!A160)</f>
        <v/>
      </c>
      <c r="B160" s="277" t="str">
        <f>IF(ISBLANK('A4'!C160),"",'A4'!C160)</f>
        <v/>
      </c>
      <c r="C160" s="278" t="str">
        <f>IF(ISBLANK('A4'!V160),"",'A4'!V160)</f>
        <v/>
      </c>
      <c r="D160" s="279"/>
      <c r="E160" s="280"/>
      <c r="F160" s="280"/>
      <c r="G160" s="280"/>
      <c r="H160" s="280"/>
      <c r="I160" s="280"/>
      <c r="J160" s="281"/>
      <c r="K160" s="481"/>
      <c r="L160" s="282"/>
      <c r="M160" s="283"/>
      <c r="N160" s="283"/>
      <c r="O160" s="283"/>
      <c r="P160" s="283"/>
      <c r="Q160" s="281"/>
      <c r="R160" s="280"/>
      <c r="S160" s="280"/>
      <c r="T160" s="280"/>
      <c r="U160" s="282"/>
      <c r="W160" s="156">
        <f t="shared" si="17"/>
        <v>0</v>
      </c>
      <c r="X160" s="152">
        <f t="shared" si="18"/>
        <v>0</v>
      </c>
      <c r="Y160" s="152">
        <f t="shared" si="19"/>
        <v>0</v>
      </c>
      <c r="Z160" s="157">
        <f t="shared" si="20"/>
        <v>0</v>
      </c>
      <c r="AB160" s="156">
        <f t="shared" si="21"/>
        <v>0</v>
      </c>
      <c r="AC160" s="152">
        <f t="shared" si="22"/>
        <v>0</v>
      </c>
      <c r="AD160" s="152">
        <f t="shared" si="23"/>
        <v>0</v>
      </c>
      <c r="AE160" s="157">
        <f t="shared" si="24"/>
        <v>0</v>
      </c>
    </row>
    <row r="161" spans="1:31" x14ac:dyDescent="0.25">
      <c r="A161" s="276" t="str">
        <f>IF(ISBLANK('A4'!A161),"",'A4'!A161)</f>
        <v/>
      </c>
      <c r="B161" s="277" t="str">
        <f>IF(ISBLANK('A4'!C161),"",'A4'!C161)</f>
        <v/>
      </c>
      <c r="C161" s="278" t="str">
        <f>IF(ISBLANK('A4'!V161),"",'A4'!V161)</f>
        <v/>
      </c>
      <c r="D161" s="279"/>
      <c r="E161" s="280"/>
      <c r="F161" s="280"/>
      <c r="G161" s="280"/>
      <c r="H161" s="280"/>
      <c r="I161" s="280"/>
      <c r="J161" s="281"/>
      <c r="K161" s="481"/>
      <c r="L161" s="282"/>
      <c r="M161" s="283"/>
      <c r="N161" s="283"/>
      <c r="O161" s="283"/>
      <c r="P161" s="283"/>
      <c r="Q161" s="281"/>
      <c r="R161" s="280"/>
      <c r="S161" s="280"/>
      <c r="T161" s="280"/>
      <c r="U161" s="282"/>
      <c r="W161" s="156">
        <f t="shared" si="17"/>
        <v>0</v>
      </c>
      <c r="X161" s="152">
        <f t="shared" si="18"/>
        <v>0</v>
      </c>
      <c r="Y161" s="152">
        <f t="shared" si="19"/>
        <v>0</v>
      </c>
      <c r="Z161" s="157">
        <f t="shared" si="20"/>
        <v>0</v>
      </c>
      <c r="AB161" s="156">
        <f t="shared" si="21"/>
        <v>0</v>
      </c>
      <c r="AC161" s="152">
        <f t="shared" si="22"/>
        <v>0</v>
      </c>
      <c r="AD161" s="152">
        <f t="shared" si="23"/>
        <v>0</v>
      </c>
      <c r="AE161" s="157">
        <f t="shared" si="24"/>
        <v>0</v>
      </c>
    </row>
    <row r="162" spans="1:31" x14ac:dyDescent="0.25">
      <c r="A162" s="276" t="str">
        <f>IF(ISBLANK('A4'!A162),"",'A4'!A162)</f>
        <v/>
      </c>
      <c r="B162" s="277" t="str">
        <f>IF(ISBLANK('A4'!C162),"",'A4'!C162)</f>
        <v/>
      </c>
      <c r="C162" s="278" t="str">
        <f>IF(ISBLANK('A4'!V162),"",'A4'!V162)</f>
        <v/>
      </c>
      <c r="D162" s="279"/>
      <c r="E162" s="280"/>
      <c r="F162" s="280"/>
      <c r="G162" s="280"/>
      <c r="H162" s="280"/>
      <c r="I162" s="280"/>
      <c r="J162" s="281"/>
      <c r="K162" s="481"/>
      <c r="L162" s="282"/>
      <c r="M162" s="283"/>
      <c r="N162" s="283"/>
      <c r="O162" s="283"/>
      <c r="P162" s="283"/>
      <c r="Q162" s="281"/>
      <c r="R162" s="280"/>
      <c r="S162" s="280"/>
      <c r="T162" s="280"/>
      <c r="U162" s="282"/>
      <c r="W162" s="156">
        <f t="shared" si="17"/>
        <v>0</v>
      </c>
      <c r="X162" s="152">
        <f t="shared" si="18"/>
        <v>0</v>
      </c>
      <c r="Y162" s="152">
        <f t="shared" si="19"/>
        <v>0</v>
      </c>
      <c r="Z162" s="157">
        <f t="shared" si="20"/>
        <v>0</v>
      </c>
      <c r="AB162" s="156">
        <f t="shared" si="21"/>
        <v>0</v>
      </c>
      <c r="AC162" s="152">
        <f t="shared" si="22"/>
        <v>0</v>
      </c>
      <c r="AD162" s="152">
        <f t="shared" si="23"/>
        <v>0</v>
      </c>
      <c r="AE162" s="157">
        <f t="shared" si="24"/>
        <v>0</v>
      </c>
    </row>
    <row r="163" spans="1:31" x14ac:dyDescent="0.25">
      <c r="A163" s="276" t="str">
        <f>IF(ISBLANK('A4'!A163),"",'A4'!A163)</f>
        <v/>
      </c>
      <c r="B163" s="277" t="str">
        <f>IF(ISBLANK('A4'!C163),"",'A4'!C163)</f>
        <v/>
      </c>
      <c r="C163" s="278" t="str">
        <f>IF(ISBLANK('A4'!V163),"",'A4'!V163)</f>
        <v/>
      </c>
      <c r="D163" s="279"/>
      <c r="E163" s="280"/>
      <c r="F163" s="280"/>
      <c r="G163" s="280"/>
      <c r="H163" s="280"/>
      <c r="I163" s="280"/>
      <c r="J163" s="281"/>
      <c r="K163" s="481"/>
      <c r="L163" s="282"/>
      <c r="M163" s="283"/>
      <c r="N163" s="283"/>
      <c r="O163" s="283"/>
      <c r="P163" s="283"/>
      <c r="Q163" s="281"/>
      <c r="R163" s="280"/>
      <c r="S163" s="280"/>
      <c r="T163" s="280"/>
      <c r="U163" s="282"/>
      <c r="W163" s="156">
        <f t="shared" si="17"/>
        <v>0</v>
      </c>
      <c r="X163" s="152">
        <f t="shared" si="18"/>
        <v>0</v>
      </c>
      <c r="Y163" s="152">
        <f t="shared" si="19"/>
        <v>0</v>
      </c>
      <c r="Z163" s="157">
        <f t="shared" si="20"/>
        <v>0</v>
      </c>
      <c r="AB163" s="156">
        <f t="shared" si="21"/>
        <v>0</v>
      </c>
      <c r="AC163" s="152">
        <f t="shared" si="22"/>
        <v>0</v>
      </c>
      <c r="AD163" s="152">
        <f t="shared" si="23"/>
        <v>0</v>
      </c>
      <c r="AE163" s="157">
        <f t="shared" si="24"/>
        <v>0</v>
      </c>
    </row>
    <row r="164" spans="1:31" x14ac:dyDescent="0.25">
      <c r="A164" s="276" t="str">
        <f>IF(ISBLANK('A4'!A164),"",'A4'!A164)</f>
        <v/>
      </c>
      <c r="B164" s="277" t="str">
        <f>IF(ISBLANK('A4'!C164),"",'A4'!C164)</f>
        <v/>
      </c>
      <c r="C164" s="278" t="str">
        <f>IF(ISBLANK('A4'!V164),"",'A4'!V164)</f>
        <v/>
      </c>
      <c r="D164" s="279"/>
      <c r="E164" s="280"/>
      <c r="F164" s="280"/>
      <c r="G164" s="280"/>
      <c r="H164" s="280"/>
      <c r="I164" s="280"/>
      <c r="J164" s="281"/>
      <c r="K164" s="481"/>
      <c r="L164" s="282"/>
      <c r="M164" s="283"/>
      <c r="N164" s="283"/>
      <c r="O164" s="283"/>
      <c r="P164" s="283"/>
      <c r="Q164" s="281"/>
      <c r="R164" s="280"/>
      <c r="S164" s="280"/>
      <c r="T164" s="280"/>
      <c r="U164" s="282"/>
      <c r="W164" s="156">
        <f t="shared" si="17"/>
        <v>0</v>
      </c>
      <c r="X164" s="152">
        <f t="shared" si="18"/>
        <v>0</v>
      </c>
      <c r="Y164" s="152">
        <f t="shared" si="19"/>
        <v>0</v>
      </c>
      <c r="Z164" s="157">
        <f t="shared" si="20"/>
        <v>0</v>
      </c>
      <c r="AB164" s="156">
        <f t="shared" si="21"/>
        <v>0</v>
      </c>
      <c r="AC164" s="152">
        <f t="shared" si="22"/>
        <v>0</v>
      </c>
      <c r="AD164" s="152">
        <f t="shared" si="23"/>
        <v>0</v>
      </c>
      <c r="AE164" s="157">
        <f t="shared" si="24"/>
        <v>0</v>
      </c>
    </row>
    <row r="165" spans="1:31" x14ac:dyDescent="0.25">
      <c r="A165" s="276" t="str">
        <f>IF(ISBLANK('A4'!A165),"",'A4'!A165)</f>
        <v/>
      </c>
      <c r="B165" s="277" t="str">
        <f>IF(ISBLANK('A4'!C165),"",'A4'!C165)</f>
        <v/>
      </c>
      <c r="C165" s="278" t="str">
        <f>IF(ISBLANK('A4'!V165),"",'A4'!V165)</f>
        <v/>
      </c>
      <c r="D165" s="279"/>
      <c r="E165" s="280"/>
      <c r="F165" s="280"/>
      <c r="G165" s="280"/>
      <c r="H165" s="280"/>
      <c r="I165" s="280"/>
      <c r="J165" s="281"/>
      <c r="K165" s="481"/>
      <c r="L165" s="282"/>
      <c r="M165" s="283"/>
      <c r="N165" s="283"/>
      <c r="O165" s="283"/>
      <c r="P165" s="283"/>
      <c r="Q165" s="281"/>
      <c r="R165" s="280"/>
      <c r="S165" s="280"/>
      <c r="T165" s="280"/>
      <c r="U165" s="282"/>
      <c r="W165" s="156">
        <f t="shared" si="17"/>
        <v>0</v>
      </c>
      <c r="X165" s="152">
        <f t="shared" si="18"/>
        <v>0</v>
      </c>
      <c r="Y165" s="152">
        <f t="shared" si="19"/>
        <v>0</v>
      </c>
      <c r="Z165" s="157">
        <f t="shared" si="20"/>
        <v>0</v>
      </c>
      <c r="AB165" s="156">
        <f t="shared" si="21"/>
        <v>0</v>
      </c>
      <c r="AC165" s="152">
        <f t="shared" si="22"/>
        <v>0</v>
      </c>
      <c r="AD165" s="152">
        <f t="shared" si="23"/>
        <v>0</v>
      </c>
      <c r="AE165" s="157">
        <f t="shared" si="24"/>
        <v>0</v>
      </c>
    </row>
    <row r="166" spans="1:31" x14ac:dyDescent="0.25">
      <c r="A166" s="276" t="str">
        <f>IF(ISBLANK('A4'!A166),"",'A4'!A166)</f>
        <v/>
      </c>
      <c r="B166" s="277" t="str">
        <f>IF(ISBLANK('A4'!C166),"",'A4'!C166)</f>
        <v/>
      </c>
      <c r="C166" s="278" t="str">
        <f>IF(ISBLANK('A4'!V166),"",'A4'!V166)</f>
        <v/>
      </c>
      <c r="D166" s="279"/>
      <c r="E166" s="280"/>
      <c r="F166" s="280"/>
      <c r="G166" s="280"/>
      <c r="H166" s="280"/>
      <c r="I166" s="280"/>
      <c r="J166" s="281"/>
      <c r="K166" s="481"/>
      <c r="L166" s="282"/>
      <c r="M166" s="283"/>
      <c r="N166" s="283"/>
      <c r="O166" s="283"/>
      <c r="P166" s="283"/>
      <c r="Q166" s="281"/>
      <c r="R166" s="280"/>
      <c r="S166" s="280"/>
      <c r="T166" s="280"/>
      <c r="U166" s="282"/>
      <c r="W166" s="156">
        <f t="shared" si="17"/>
        <v>0</v>
      </c>
      <c r="X166" s="152">
        <f t="shared" si="18"/>
        <v>0</v>
      </c>
      <c r="Y166" s="152">
        <f t="shared" si="19"/>
        <v>0</v>
      </c>
      <c r="Z166" s="157">
        <f t="shared" si="20"/>
        <v>0</v>
      </c>
      <c r="AB166" s="156">
        <f t="shared" si="21"/>
        <v>0</v>
      </c>
      <c r="AC166" s="152">
        <f t="shared" si="22"/>
        <v>0</v>
      </c>
      <c r="AD166" s="152">
        <f t="shared" si="23"/>
        <v>0</v>
      </c>
      <c r="AE166" s="157">
        <f t="shared" si="24"/>
        <v>0</v>
      </c>
    </row>
    <row r="167" spans="1:31" x14ac:dyDescent="0.25">
      <c r="A167" s="276" t="str">
        <f>IF(ISBLANK('A4'!A167),"",'A4'!A167)</f>
        <v/>
      </c>
      <c r="B167" s="277" t="str">
        <f>IF(ISBLANK('A4'!C167),"",'A4'!C167)</f>
        <v/>
      </c>
      <c r="C167" s="278" t="str">
        <f>IF(ISBLANK('A4'!V167),"",'A4'!V167)</f>
        <v/>
      </c>
      <c r="D167" s="279"/>
      <c r="E167" s="280"/>
      <c r="F167" s="280"/>
      <c r="G167" s="280"/>
      <c r="H167" s="280"/>
      <c r="I167" s="280"/>
      <c r="J167" s="281"/>
      <c r="K167" s="481"/>
      <c r="L167" s="282"/>
      <c r="M167" s="283"/>
      <c r="N167" s="283"/>
      <c r="O167" s="283"/>
      <c r="P167" s="283"/>
      <c r="Q167" s="281"/>
      <c r="R167" s="280"/>
      <c r="S167" s="280"/>
      <c r="T167" s="280"/>
      <c r="U167" s="282"/>
      <c r="W167" s="156">
        <f t="shared" si="17"/>
        <v>0</v>
      </c>
      <c r="X167" s="152">
        <f t="shared" si="18"/>
        <v>0</v>
      </c>
      <c r="Y167" s="152">
        <f t="shared" si="19"/>
        <v>0</v>
      </c>
      <c r="Z167" s="157">
        <f t="shared" si="20"/>
        <v>0</v>
      </c>
      <c r="AB167" s="156">
        <f t="shared" si="21"/>
        <v>0</v>
      </c>
      <c r="AC167" s="152">
        <f t="shared" si="22"/>
        <v>0</v>
      </c>
      <c r="AD167" s="152">
        <f t="shared" si="23"/>
        <v>0</v>
      </c>
      <c r="AE167" s="157">
        <f t="shared" si="24"/>
        <v>0</v>
      </c>
    </row>
    <row r="168" spans="1:31" x14ac:dyDescent="0.25">
      <c r="A168" s="276" t="str">
        <f>IF(ISBLANK('A4'!A168),"",'A4'!A168)</f>
        <v/>
      </c>
      <c r="B168" s="277" t="str">
        <f>IF(ISBLANK('A4'!C168),"",'A4'!C168)</f>
        <v/>
      </c>
      <c r="C168" s="278" t="str">
        <f>IF(ISBLANK('A4'!V168),"",'A4'!V168)</f>
        <v/>
      </c>
      <c r="D168" s="279"/>
      <c r="E168" s="280"/>
      <c r="F168" s="280"/>
      <c r="G168" s="280"/>
      <c r="H168" s="280"/>
      <c r="I168" s="280"/>
      <c r="J168" s="281"/>
      <c r="K168" s="481"/>
      <c r="L168" s="282"/>
      <c r="M168" s="283"/>
      <c r="N168" s="283"/>
      <c r="O168" s="283"/>
      <c r="P168" s="283"/>
      <c r="Q168" s="281"/>
      <c r="R168" s="280"/>
      <c r="S168" s="280"/>
      <c r="T168" s="280"/>
      <c r="U168" s="282"/>
      <c r="W168" s="156">
        <f t="shared" si="17"/>
        <v>0</v>
      </c>
      <c r="X168" s="152">
        <f t="shared" si="18"/>
        <v>0</v>
      </c>
      <c r="Y168" s="152">
        <f t="shared" si="19"/>
        <v>0</v>
      </c>
      <c r="Z168" s="157">
        <f t="shared" si="20"/>
        <v>0</v>
      </c>
      <c r="AB168" s="156">
        <f t="shared" si="21"/>
        <v>0</v>
      </c>
      <c r="AC168" s="152">
        <f t="shared" si="22"/>
        <v>0</v>
      </c>
      <c r="AD168" s="152">
        <f t="shared" si="23"/>
        <v>0</v>
      </c>
      <c r="AE168" s="157">
        <f t="shared" si="24"/>
        <v>0</v>
      </c>
    </row>
    <row r="169" spans="1:31" x14ac:dyDescent="0.25">
      <c r="A169" s="276" t="str">
        <f>IF(ISBLANK('A4'!A169),"",'A4'!A169)</f>
        <v/>
      </c>
      <c r="B169" s="277" t="str">
        <f>IF(ISBLANK('A4'!C169),"",'A4'!C169)</f>
        <v/>
      </c>
      <c r="C169" s="278" t="str">
        <f>IF(ISBLANK('A4'!V169),"",'A4'!V169)</f>
        <v/>
      </c>
      <c r="D169" s="279"/>
      <c r="E169" s="280"/>
      <c r="F169" s="280"/>
      <c r="G169" s="280"/>
      <c r="H169" s="280"/>
      <c r="I169" s="280"/>
      <c r="J169" s="281"/>
      <c r="K169" s="481"/>
      <c r="L169" s="282"/>
      <c r="M169" s="283"/>
      <c r="N169" s="283"/>
      <c r="O169" s="283"/>
      <c r="P169" s="283"/>
      <c r="Q169" s="281"/>
      <c r="R169" s="280"/>
      <c r="S169" s="280"/>
      <c r="T169" s="280"/>
      <c r="U169" s="282"/>
      <c r="W169" s="156">
        <f t="shared" si="17"/>
        <v>0</v>
      </c>
      <c r="X169" s="152">
        <f t="shared" si="18"/>
        <v>0</v>
      </c>
      <c r="Y169" s="152">
        <f t="shared" si="19"/>
        <v>0</v>
      </c>
      <c r="Z169" s="157">
        <f t="shared" si="20"/>
        <v>0</v>
      </c>
      <c r="AB169" s="156">
        <f t="shared" si="21"/>
        <v>0</v>
      </c>
      <c r="AC169" s="152">
        <f t="shared" si="22"/>
        <v>0</v>
      </c>
      <c r="AD169" s="152">
        <f t="shared" si="23"/>
        <v>0</v>
      </c>
      <c r="AE169" s="157">
        <f t="shared" si="24"/>
        <v>0</v>
      </c>
    </row>
    <row r="170" spans="1:31" x14ac:dyDescent="0.25">
      <c r="A170" s="276" t="str">
        <f>IF(ISBLANK('A4'!A170),"",'A4'!A170)</f>
        <v/>
      </c>
      <c r="B170" s="277" t="str">
        <f>IF(ISBLANK('A4'!C170),"",'A4'!C170)</f>
        <v/>
      </c>
      <c r="C170" s="278" t="str">
        <f>IF(ISBLANK('A4'!V170),"",'A4'!V170)</f>
        <v/>
      </c>
      <c r="D170" s="279"/>
      <c r="E170" s="280"/>
      <c r="F170" s="280"/>
      <c r="G170" s="280"/>
      <c r="H170" s="280"/>
      <c r="I170" s="280"/>
      <c r="J170" s="281"/>
      <c r="K170" s="481"/>
      <c r="L170" s="282"/>
      <c r="M170" s="283"/>
      <c r="N170" s="283"/>
      <c r="O170" s="283"/>
      <c r="P170" s="283"/>
      <c r="Q170" s="281"/>
      <c r="R170" s="280"/>
      <c r="S170" s="280"/>
      <c r="T170" s="280"/>
      <c r="U170" s="282"/>
      <c r="W170" s="156">
        <f t="shared" si="17"/>
        <v>0</v>
      </c>
      <c r="X170" s="152">
        <f t="shared" si="18"/>
        <v>0</v>
      </c>
      <c r="Y170" s="152">
        <f t="shared" si="19"/>
        <v>0</v>
      </c>
      <c r="Z170" s="157">
        <f t="shared" si="20"/>
        <v>0</v>
      </c>
      <c r="AB170" s="156">
        <f t="shared" si="21"/>
        <v>0</v>
      </c>
      <c r="AC170" s="152">
        <f t="shared" si="22"/>
        <v>0</v>
      </c>
      <c r="AD170" s="152">
        <f t="shared" si="23"/>
        <v>0</v>
      </c>
      <c r="AE170" s="157">
        <f t="shared" si="24"/>
        <v>0</v>
      </c>
    </row>
    <row r="171" spans="1:31" x14ac:dyDescent="0.25">
      <c r="A171" s="276" t="str">
        <f>IF(ISBLANK('A4'!A171),"",'A4'!A171)</f>
        <v/>
      </c>
      <c r="B171" s="277" t="str">
        <f>IF(ISBLANK('A4'!C171),"",'A4'!C171)</f>
        <v/>
      </c>
      <c r="C171" s="278" t="str">
        <f>IF(ISBLANK('A4'!V171),"",'A4'!V171)</f>
        <v/>
      </c>
      <c r="D171" s="279"/>
      <c r="E171" s="280"/>
      <c r="F171" s="280"/>
      <c r="G171" s="280"/>
      <c r="H171" s="280"/>
      <c r="I171" s="280"/>
      <c r="J171" s="281"/>
      <c r="K171" s="481"/>
      <c r="L171" s="282"/>
      <c r="M171" s="283"/>
      <c r="N171" s="283"/>
      <c r="O171" s="283"/>
      <c r="P171" s="283"/>
      <c r="Q171" s="281"/>
      <c r="R171" s="280"/>
      <c r="S171" s="280"/>
      <c r="T171" s="280"/>
      <c r="U171" s="282"/>
      <c r="W171" s="156">
        <f t="shared" si="17"/>
        <v>0</v>
      </c>
      <c r="X171" s="152">
        <f t="shared" si="18"/>
        <v>0</v>
      </c>
      <c r="Y171" s="152">
        <f t="shared" si="19"/>
        <v>0</v>
      </c>
      <c r="Z171" s="157">
        <f t="shared" si="20"/>
        <v>0</v>
      </c>
      <c r="AB171" s="156">
        <f t="shared" si="21"/>
        <v>0</v>
      </c>
      <c r="AC171" s="152">
        <f t="shared" si="22"/>
        <v>0</v>
      </c>
      <c r="AD171" s="152">
        <f t="shared" si="23"/>
        <v>0</v>
      </c>
      <c r="AE171" s="157">
        <f t="shared" si="24"/>
        <v>0</v>
      </c>
    </row>
    <row r="172" spans="1:31" x14ac:dyDescent="0.25">
      <c r="A172" s="276" t="str">
        <f>IF(ISBLANK('A4'!A172),"",'A4'!A172)</f>
        <v/>
      </c>
      <c r="B172" s="277" t="str">
        <f>IF(ISBLANK('A4'!C172),"",'A4'!C172)</f>
        <v/>
      </c>
      <c r="C172" s="278" t="str">
        <f>IF(ISBLANK('A4'!V172),"",'A4'!V172)</f>
        <v/>
      </c>
      <c r="D172" s="279"/>
      <c r="E172" s="280"/>
      <c r="F172" s="280"/>
      <c r="G172" s="280"/>
      <c r="H172" s="280"/>
      <c r="I172" s="280"/>
      <c r="J172" s="281"/>
      <c r="K172" s="481"/>
      <c r="L172" s="282"/>
      <c r="M172" s="283"/>
      <c r="N172" s="283"/>
      <c r="O172" s="283"/>
      <c r="P172" s="283"/>
      <c r="Q172" s="281"/>
      <c r="R172" s="280"/>
      <c r="S172" s="280"/>
      <c r="T172" s="280"/>
      <c r="U172" s="282"/>
      <c r="W172" s="156">
        <f t="shared" si="17"/>
        <v>0</v>
      </c>
      <c r="X172" s="152">
        <f t="shared" si="18"/>
        <v>0</v>
      </c>
      <c r="Y172" s="152">
        <f t="shared" si="19"/>
        <v>0</v>
      </c>
      <c r="Z172" s="157">
        <f t="shared" si="20"/>
        <v>0</v>
      </c>
      <c r="AB172" s="156">
        <f t="shared" si="21"/>
        <v>0</v>
      </c>
      <c r="AC172" s="152">
        <f t="shared" si="22"/>
        <v>0</v>
      </c>
      <c r="AD172" s="152">
        <f t="shared" si="23"/>
        <v>0</v>
      </c>
      <c r="AE172" s="157">
        <f t="shared" si="24"/>
        <v>0</v>
      </c>
    </row>
    <row r="173" spans="1:31" x14ac:dyDescent="0.25">
      <c r="A173" s="276" t="str">
        <f>IF(ISBLANK('A4'!A173),"",'A4'!A173)</f>
        <v/>
      </c>
      <c r="B173" s="277" t="str">
        <f>IF(ISBLANK('A4'!C173),"",'A4'!C173)</f>
        <v/>
      </c>
      <c r="C173" s="278" t="str">
        <f>IF(ISBLANK('A4'!V173),"",'A4'!V173)</f>
        <v/>
      </c>
      <c r="D173" s="279"/>
      <c r="E173" s="280"/>
      <c r="F173" s="280"/>
      <c r="G173" s="280"/>
      <c r="H173" s="280"/>
      <c r="I173" s="280"/>
      <c r="J173" s="281"/>
      <c r="K173" s="481"/>
      <c r="L173" s="282"/>
      <c r="M173" s="283"/>
      <c r="N173" s="283"/>
      <c r="O173" s="283"/>
      <c r="P173" s="283"/>
      <c r="Q173" s="281"/>
      <c r="R173" s="280"/>
      <c r="S173" s="280"/>
      <c r="T173" s="280"/>
      <c r="U173" s="282"/>
      <c r="W173" s="156">
        <f t="shared" si="17"/>
        <v>0</v>
      </c>
      <c r="X173" s="152">
        <f t="shared" si="18"/>
        <v>0</v>
      </c>
      <c r="Y173" s="152">
        <f t="shared" si="19"/>
        <v>0</v>
      </c>
      <c r="Z173" s="157">
        <f t="shared" si="20"/>
        <v>0</v>
      </c>
      <c r="AB173" s="156">
        <f t="shared" si="21"/>
        <v>0</v>
      </c>
      <c r="AC173" s="152">
        <f t="shared" si="22"/>
        <v>0</v>
      </c>
      <c r="AD173" s="152">
        <f t="shared" si="23"/>
        <v>0</v>
      </c>
      <c r="AE173" s="157">
        <f t="shared" si="24"/>
        <v>0</v>
      </c>
    </row>
    <row r="174" spans="1:31" x14ac:dyDescent="0.25">
      <c r="A174" s="276" t="str">
        <f>IF(ISBLANK('A4'!A174),"",'A4'!A174)</f>
        <v/>
      </c>
      <c r="B174" s="277" t="str">
        <f>IF(ISBLANK('A4'!C174),"",'A4'!C174)</f>
        <v/>
      </c>
      <c r="C174" s="278" t="str">
        <f>IF(ISBLANK('A4'!V174),"",'A4'!V174)</f>
        <v/>
      </c>
      <c r="D174" s="279"/>
      <c r="E174" s="280"/>
      <c r="F174" s="280"/>
      <c r="G174" s="280"/>
      <c r="H174" s="280"/>
      <c r="I174" s="280"/>
      <c r="J174" s="281"/>
      <c r="K174" s="481"/>
      <c r="L174" s="282"/>
      <c r="M174" s="283"/>
      <c r="N174" s="283"/>
      <c r="O174" s="283"/>
      <c r="P174" s="283"/>
      <c r="Q174" s="281"/>
      <c r="R174" s="280"/>
      <c r="S174" s="280"/>
      <c r="T174" s="280"/>
      <c r="U174" s="282"/>
      <c r="W174" s="156">
        <f t="shared" si="17"/>
        <v>0</v>
      </c>
      <c r="X174" s="152">
        <f t="shared" si="18"/>
        <v>0</v>
      </c>
      <c r="Y174" s="152">
        <f t="shared" si="19"/>
        <v>0</v>
      </c>
      <c r="Z174" s="157">
        <f t="shared" si="20"/>
        <v>0</v>
      </c>
      <c r="AB174" s="156">
        <f t="shared" si="21"/>
        <v>0</v>
      </c>
      <c r="AC174" s="152">
        <f t="shared" si="22"/>
        <v>0</v>
      </c>
      <c r="AD174" s="152">
        <f t="shared" si="23"/>
        <v>0</v>
      </c>
      <c r="AE174" s="157">
        <f t="shared" si="24"/>
        <v>0</v>
      </c>
    </row>
    <row r="175" spans="1:31" x14ac:dyDescent="0.25">
      <c r="A175" s="276" t="str">
        <f>IF(ISBLANK('A4'!A175),"",'A4'!A175)</f>
        <v/>
      </c>
      <c r="B175" s="277" t="str">
        <f>IF(ISBLANK('A4'!C175),"",'A4'!C175)</f>
        <v/>
      </c>
      <c r="C175" s="278" t="str">
        <f>IF(ISBLANK('A4'!V175),"",'A4'!V175)</f>
        <v/>
      </c>
      <c r="D175" s="279"/>
      <c r="E175" s="280"/>
      <c r="F175" s="280"/>
      <c r="G175" s="280"/>
      <c r="H175" s="280"/>
      <c r="I175" s="280"/>
      <c r="J175" s="281"/>
      <c r="K175" s="481"/>
      <c r="L175" s="282"/>
      <c r="M175" s="283"/>
      <c r="N175" s="283"/>
      <c r="O175" s="283"/>
      <c r="P175" s="283"/>
      <c r="Q175" s="281"/>
      <c r="R175" s="280"/>
      <c r="S175" s="280"/>
      <c r="T175" s="280"/>
      <c r="U175" s="282"/>
      <c r="W175" s="156">
        <f t="shared" si="17"/>
        <v>0</v>
      </c>
      <c r="X175" s="152">
        <f t="shared" si="18"/>
        <v>0</v>
      </c>
      <c r="Y175" s="152">
        <f t="shared" si="19"/>
        <v>0</v>
      </c>
      <c r="Z175" s="157">
        <f t="shared" si="20"/>
        <v>0</v>
      </c>
      <c r="AB175" s="156">
        <f t="shared" si="21"/>
        <v>0</v>
      </c>
      <c r="AC175" s="152">
        <f t="shared" si="22"/>
        <v>0</v>
      </c>
      <c r="AD175" s="152">
        <f t="shared" si="23"/>
        <v>0</v>
      </c>
      <c r="AE175" s="157">
        <f t="shared" si="24"/>
        <v>0</v>
      </c>
    </row>
    <row r="176" spans="1:31" x14ac:dyDescent="0.25">
      <c r="A176" s="276" t="str">
        <f>IF(ISBLANK('A4'!A176),"",'A4'!A176)</f>
        <v/>
      </c>
      <c r="B176" s="277" t="str">
        <f>IF(ISBLANK('A4'!C176),"",'A4'!C176)</f>
        <v/>
      </c>
      <c r="C176" s="278" t="str">
        <f>IF(ISBLANK('A4'!V176),"",'A4'!V176)</f>
        <v/>
      </c>
      <c r="D176" s="279"/>
      <c r="E176" s="280"/>
      <c r="F176" s="280"/>
      <c r="G176" s="280"/>
      <c r="H176" s="280"/>
      <c r="I176" s="280"/>
      <c r="J176" s="281"/>
      <c r="K176" s="481"/>
      <c r="L176" s="282"/>
      <c r="M176" s="283"/>
      <c r="N176" s="283"/>
      <c r="O176" s="283"/>
      <c r="P176" s="283"/>
      <c r="Q176" s="281"/>
      <c r="R176" s="280"/>
      <c r="S176" s="280"/>
      <c r="T176" s="280"/>
      <c r="U176" s="282"/>
      <c r="W176" s="156">
        <f t="shared" si="17"/>
        <v>0</v>
      </c>
      <c r="X176" s="152">
        <f t="shared" si="18"/>
        <v>0</v>
      </c>
      <c r="Y176" s="152">
        <f t="shared" si="19"/>
        <v>0</v>
      </c>
      <c r="Z176" s="157">
        <f t="shared" si="20"/>
        <v>0</v>
      </c>
      <c r="AB176" s="156">
        <f t="shared" si="21"/>
        <v>0</v>
      </c>
      <c r="AC176" s="152">
        <f t="shared" si="22"/>
        <v>0</v>
      </c>
      <c r="AD176" s="152">
        <f t="shared" si="23"/>
        <v>0</v>
      </c>
      <c r="AE176" s="157">
        <f t="shared" si="24"/>
        <v>0</v>
      </c>
    </row>
    <row r="177" spans="1:31" x14ac:dyDescent="0.25">
      <c r="A177" s="276" t="str">
        <f>IF(ISBLANK('A4'!A177),"",'A4'!A177)</f>
        <v/>
      </c>
      <c r="B177" s="277" t="str">
        <f>IF(ISBLANK('A4'!C177),"",'A4'!C177)</f>
        <v/>
      </c>
      <c r="C177" s="278" t="str">
        <f>IF(ISBLANK('A4'!V177),"",'A4'!V177)</f>
        <v/>
      </c>
      <c r="D177" s="279"/>
      <c r="E177" s="280"/>
      <c r="F177" s="280"/>
      <c r="G177" s="280"/>
      <c r="H177" s="280"/>
      <c r="I177" s="280"/>
      <c r="J177" s="281"/>
      <c r="K177" s="481"/>
      <c r="L177" s="282"/>
      <c r="M177" s="283"/>
      <c r="N177" s="283"/>
      <c r="O177" s="283"/>
      <c r="P177" s="283"/>
      <c r="Q177" s="281"/>
      <c r="R177" s="280"/>
      <c r="S177" s="280"/>
      <c r="T177" s="280"/>
      <c r="U177" s="282"/>
      <c r="W177" s="156">
        <f t="shared" si="17"/>
        <v>0</v>
      </c>
      <c r="X177" s="152">
        <f t="shared" si="18"/>
        <v>0</v>
      </c>
      <c r="Y177" s="152">
        <f t="shared" si="19"/>
        <v>0</v>
      </c>
      <c r="Z177" s="157">
        <f t="shared" si="20"/>
        <v>0</v>
      </c>
      <c r="AB177" s="156">
        <f t="shared" si="21"/>
        <v>0</v>
      </c>
      <c r="AC177" s="152">
        <f t="shared" si="22"/>
        <v>0</v>
      </c>
      <c r="AD177" s="152">
        <f t="shared" si="23"/>
        <v>0</v>
      </c>
      <c r="AE177" s="157">
        <f t="shared" si="24"/>
        <v>0</v>
      </c>
    </row>
    <row r="178" spans="1:31" x14ac:dyDescent="0.25">
      <c r="A178" s="276" t="str">
        <f>IF(ISBLANK('A4'!A178),"",'A4'!A178)</f>
        <v/>
      </c>
      <c r="B178" s="277" t="str">
        <f>IF(ISBLANK('A4'!C178),"",'A4'!C178)</f>
        <v/>
      </c>
      <c r="C178" s="278" t="str">
        <f>IF(ISBLANK('A4'!V178),"",'A4'!V178)</f>
        <v/>
      </c>
      <c r="D178" s="279"/>
      <c r="E178" s="280"/>
      <c r="F178" s="280"/>
      <c r="G178" s="280"/>
      <c r="H178" s="280"/>
      <c r="I178" s="280"/>
      <c r="J178" s="281"/>
      <c r="K178" s="481"/>
      <c r="L178" s="282"/>
      <c r="M178" s="283"/>
      <c r="N178" s="283"/>
      <c r="O178" s="283"/>
      <c r="P178" s="283"/>
      <c r="Q178" s="281"/>
      <c r="R178" s="280"/>
      <c r="S178" s="280"/>
      <c r="T178" s="280"/>
      <c r="U178" s="282"/>
      <c r="W178" s="156">
        <f t="shared" si="17"/>
        <v>0</v>
      </c>
      <c r="X178" s="152">
        <f t="shared" si="18"/>
        <v>0</v>
      </c>
      <c r="Y178" s="152">
        <f t="shared" si="19"/>
        <v>0</v>
      </c>
      <c r="Z178" s="157">
        <f t="shared" si="20"/>
        <v>0</v>
      </c>
      <c r="AB178" s="156">
        <f t="shared" si="21"/>
        <v>0</v>
      </c>
      <c r="AC178" s="152">
        <f t="shared" si="22"/>
        <v>0</v>
      </c>
      <c r="AD178" s="152">
        <f t="shared" si="23"/>
        <v>0</v>
      </c>
      <c r="AE178" s="157">
        <f t="shared" si="24"/>
        <v>0</v>
      </c>
    </row>
    <row r="179" spans="1:31" x14ac:dyDescent="0.25">
      <c r="A179" s="276" t="str">
        <f>IF(ISBLANK('A4'!A179),"",'A4'!A179)</f>
        <v/>
      </c>
      <c r="B179" s="277" t="str">
        <f>IF(ISBLANK('A4'!C179),"",'A4'!C179)</f>
        <v/>
      </c>
      <c r="C179" s="278" t="str">
        <f>IF(ISBLANK('A4'!V179),"",'A4'!V179)</f>
        <v/>
      </c>
      <c r="D179" s="279"/>
      <c r="E179" s="280"/>
      <c r="F179" s="280"/>
      <c r="G179" s="280"/>
      <c r="H179" s="280"/>
      <c r="I179" s="280"/>
      <c r="J179" s="281"/>
      <c r="K179" s="481"/>
      <c r="L179" s="282"/>
      <c r="M179" s="283"/>
      <c r="N179" s="283"/>
      <c r="O179" s="283"/>
      <c r="P179" s="283"/>
      <c r="Q179" s="281"/>
      <c r="R179" s="280"/>
      <c r="S179" s="280"/>
      <c r="T179" s="280"/>
      <c r="U179" s="282"/>
      <c r="W179" s="156">
        <f t="shared" si="17"/>
        <v>0</v>
      </c>
      <c r="X179" s="152">
        <f t="shared" si="18"/>
        <v>0</v>
      </c>
      <c r="Y179" s="152">
        <f t="shared" si="19"/>
        <v>0</v>
      </c>
      <c r="Z179" s="157">
        <f t="shared" si="20"/>
        <v>0</v>
      </c>
      <c r="AB179" s="156">
        <f t="shared" si="21"/>
        <v>0</v>
      </c>
      <c r="AC179" s="152">
        <f t="shared" si="22"/>
        <v>0</v>
      </c>
      <c r="AD179" s="152">
        <f t="shared" si="23"/>
        <v>0</v>
      </c>
      <c r="AE179" s="157">
        <f t="shared" si="24"/>
        <v>0</v>
      </c>
    </row>
    <row r="180" spans="1:31" x14ac:dyDescent="0.25">
      <c r="A180" s="276" t="str">
        <f>IF(ISBLANK('A4'!A180),"",'A4'!A180)</f>
        <v/>
      </c>
      <c r="B180" s="277" t="str">
        <f>IF(ISBLANK('A4'!C180),"",'A4'!C180)</f>
        <v/>
      </c>
      <c r="C180" s="278" t="str">
        <f>IF(ISBLANK('A4'!V180),"",'A4'!V180)</f>
        <v/>
      </c>
      <c r="D180" s="279"/>
      <c r="E180" s="280"/>
      <c r="F180" s="280"/>
      <c r="G180" s="280"/>
      <c r="H180" s="280"/>
      <c r="I180" s="280"/>
      <c r="J180" s="281"/>
      <c r="K180" s="481"/>
      <c r="L180" s="282"/>
      <c r="M180" s="283"/>
      <c r="N180" s="283"/>
      <c r="O180" s="283"/>
      <c r="P180" s="283"/>
      <c r="Q180" s="281"/>
      <c r="R180" s="280"/>
      <c r="S180" s="280"/>
      <c r="T180" s="280"/>
      <c r="U180" s="282"/>
      <c r="W180" s="156">
        <f t="shared" si="17"/>
        <v>0</v>
      </c>
      <c r="X180" s="152">
        <f t="shared" si="18"/>
        <v>0</v>
      </c>
      <c r="Y180" s="152">
        <f t="shared" si="19"/>
        <v>0</v>
      </c>
      <c r="Z180" s="157">
        <f t="shared" si="20"/>
        <v>0</v>
      </c>
      <c r="AB180" s="156">
        <f t="shared" si="21"/>
        <v>0</v>
      </c>
      <c r="AC180" s="152">
        <f t="shared" si="22"/>
        <v>0</v>
      </c>
      <c r="AD180" s="152">
        <f t="shared" si="23"/>
        <v>0</v>
      </c>
      <c r="AE180" s="157">
        <f t="shared" si="24"/>
        <v>0</v>
      </c>
    </row>
    <row r="181" spans="1:31" x14ac:dyDescent="0.25">
      <c r="A181" s="276" t="str">
        <f>IF(ISBLANK('A4'!A181),"",'A4'!A181)</f>
        <v/>
      </c>
      <c r="B181" s="277" t="str">
        <f>IF(ISBLANK('A4'!C181),"",'A4'!C181)</f>
        <v/>
      </c>
      <c r="C181" s="278" t="str">
        <f>IF(ISBLANK('A4'!V181),"",'A4'!V181)</f>
        <v/>
      </c>
      <c r="D181" s="279"/>
      <c r="E181" s="280"/>
      <c r="F181" s="280"/>
      <c r="G181" s="280"/>
      <c r="H181" s="280"/>
      <c r="I181" s="280"/>
      <c r="J181" s="281"/>
      <c r="K181" s="481"/>
      <c r="L181" s="282"/>
      <c r="M181" s="283"/>
      <c r="N181" s="283"/>
      <c r="O181" s="283"/>
      <c r="P181" s="283"/>
      <c r="Q181" s="281"/>
      <c r="R181" s="280"/>
      <c r="S181" s="280"/>
      <c r="T181" s="280"/>
      <c r="U181" s="282"/>
      <c r="W181" s="156">
        <f t="shared" si="17"/>
        <v>0</v>
      </c>
      <c r="X181" s="152">
        <f t="shared" si="18"/>
        <v>0</v>
      </c>
      <c r="Y181" s="152">
        <f t="shared" si="19"/>
        <v>0</v>
      </c>
      <c r="Z181" s="157">
        <f t="shared" si="20"/>
        <v>0</v>
      </c>
      <c r="AB181" s="156">
        <f t="shared" si="21"/>
        <v>0</v>
      </c>
      <c r="AC181" s="152">
        <f t="shared" si="22"/>
        <v>0</v>
      </c>
      <c r="AD181" s="152">
        <f t="shared" si="23"/>
        <v>0</v>
      </c>
      <c r="AE181" s="157">
        <f t="shared" si="24"/>
        <v>0</v>
      </c>
    </row>
    <row r="182" spans="1:31" x14ac:dyDescent="0.25">
      <c r="A182" s="276" t="str">
        <f>IF(ISBLANK('A4'!A182),"",'A4'!A182)</f>
        <v/>
      </c>
      <c r="B182" s="277" t="str">
        <f>IF(ISBLANK('A4'!C182),"",'A4'!C182)</f>
        <v/>
      </c>
      <c r="C182" s="278" t="str">
        <f>IF(ISBLANK('A4'!V182),"",'A4'!V182)</f>
        <v/>
      </c>
      <c r="D182" s="279"/>
      <c r="E182" s="280"/>
      <c r="F182" s="280"/>
      <c r="G182" s="280"/>
      <c r="H182" s="280"/>
      <c r="I182" s="280"/>
      <c r="J182" s="281"/>
      <c r="K182" s="481"/>
      <c r="L182" s="282"/>
      <c r="M182" s="283"/>
      <c r="N182" s="283"/>
      <c r="O182" s="283"/>
      <c r="P182" s="283"/>
      <c r="Q182" s="281"/>
      <c r="R182" s="280"/>
      <c r="S182" s="280"/>
      <c r="T182" s="280"/>
      <c r="U182" s="282"/>
      <c r="W182" s="156">
        <f t="shared" si="17"/>
        <v>0</v>
      </c>
      <c r="X182" s="152">
        <f t="shared" si="18"/>
        <v>0</v>
      </c>
      <c r="Y182" s="152">
        <f t="shared" si="19"/>
        <v>0</v>
      </c>
      <c r="Z182" s="157">
        <f t="shared" si="20"/>
        <v>0</v>
      </c>
      <c r="AB182" s="156">
        <f t="shared" si="21"/>
        <v>0</v>
      </c>
      <c r="AC182" s="152">
        <f t="shared" si="22"/>
        <v>0</v>
      </c>
      <c r="AD182" s="152">
        <f t="shared" si="23"/>
        <v>0</v>
      </c>
      <c r="AE182" s="157">
        <f t="shared" si="24"/>
        <v>0</v>
      </c>
    </row>
    <row r="183" spans="1:31" x14ac:dyDescent="0.25">
      <c r="A183" s="276" t="str">
        <f>IF(ISBLANK('A4'!A183),"",'A4'!A183)</f>
        <v/>
      </c>
      <c r="B183" s="277" t="str">
        <f>IF(ISBLANK('A4'!C183),"",'A4'!C183)</f>
        <v/>
      </c>
      <c r="C183" s="278" t="str">
        <f>IF(ISBLANK('A4'!V183),"",'A4'!V183)</f>
        <v/>
      </c>
      <c r="D183" s="279"/>
      <c r="E183" s="280"/>
      <c r="F183" s="280"/>
      <c r="G183" s="280"/>
      <c r="H183" s="280"/>
      <c r="I183" s="280"/>
      <c r="J183" s="281"/>
      <c r="K183" s="481"/>
      <c r="L183" s="282"/>
      <c r="M183" s="283"/>
      <c r="N183" s="283"/>
      <c r="O183" s="283"/>
      <c r="P183" s="283"/>
      <c r="Q183" s="281"/>
      <c r="R183" s="280"/>
      <c r="S183" s="280"/>
      <c r="T183" s="280"/>
      <c r="U183" s="282"/>
      <c r="W183" s="156">
        <f t="shared" si="17"/>
        <v>0</v>
      </c>
      <c r="X183" s="152">
        <f t="shared" si="18"/>
        <v>0</v>
      </c>
      <c r="Y183" s="152">
        <f t="shared" si="19"/>
        <v>0</v>
      </c>
      <c r="Z183" s="157">
        <f t="shared" si="20"/>
        <v>0</v>
      </c>
      <c r="AB183" s="156">
        <f t="shared" si="21"/>
        <v>0</v>
      </c>
      <c r="AC183" s="152">
        <f t="shared" si="22"/>
        <v>0</v>
      </c>
      <c r="AD183" s="152">
        <f t="shared" si="23"/>
        <v>0</v>
      </c>
      <c r="AE183" s="157">
        <f t="shared" si="24"/>
        <v>0</v>
      </c>
    </row>
    <row r="184" spans="1:31" x14ac:dyDescent="0.25">
      <c r="A184" s="276" t="str">
        <f>IF(ISBLANK('A4'!A184),"",'A4'!A184)</f>
        <v/>
      </c>
      <c r="B184" s="277" t="str">
        <f>IF(ISBLANK('A4'!C184),"",'A4'!C184)</f>
        <v/>
      </c>
      <c r="C184" s="278" t="str">
        <f>IF(ISBLANK('A4'!V184),"",'A4'!V184)</f>
        <v/>
      </c>
      <c r="D184" s="279"/>
      <c r="E184" s="280"/>
      <c r="F184" s="280"/>
      <c r="G184" s="280"/>
      <c r="H184" s="280"/>
      <c r="I184" s="280"/>
      <c r="J184" s="281"/>
      <c r="K184" s="481"/>
      <c r="L184" s="282"/>
      <c r="M184" s="283"/>
      <c r="N184" s="283"/>
      <c r="O184" s="283"/>
      <c r="P184" s="283"/>
      <c r="Q184" s="281"/>
      <c r="R184" s="280"/>
      <c r="S184" s="280"/>
      <c r="T184" s="280"/>
      <c r="U184" s="282"/>
      <c r="W184" s="156">
        <f t="shared" si="17"/>
        <v>0</v>
      </c>
      <c r="X184" s="152">
        <f t="shared" si="18"/>
        <v>0</v>
      </c>
      <c r="Y184" s="152">
        <f t="shared" si="19"/>
        <v>0</v>
      </c>
      <c r="Z184" s="157">
        <f t="shared" si="20"/>
        <v>0</v>
      </c>
      <c r="AB184" s="156">
        <f t="shared" si="21"/>
        <v>0</v>
      </c>
      <c r="AC184" s="152">
        <f t="shared" si="22"/>
        <v>0</v>
      </c>
      <c r="AD184" s="152">
        <f t="shared" si="23"/>
        <v>0</v>
      </c>
      <c r="AE184" s="157">
        <f t="shared" si="24"/>
        <v>0</v>
      </c>
    </row>
    <row r="185" spans="1:31" x14ac:dyDescent="0.25">
      <c r="A185" s="276" t="str">
        <f>IF(ISBLANK('A4'!A185),"",'A4'!A185)</f>
        <v/>
      </c>
      <c r="B185" s="277" t="str">
        <f>IF(ISBLANK('A4'!C185),"",'A4'!C185)</f>
        <v/>
      </c>
      <c r="C185" s="278" t="str">
        <f>IF(ISBLANK('A4'!V185),"",'A4'!V185)</f>
        <v/>
      </c>
      <c r="D185" s="279"/>
      <c r="E185" s="280"/>
      <c r="F185" s="280"/>
      <c r="G185" s="280"/>
      <c r="H185" s="280"/>
      <c r="I185" s="280"/>
      <c r="J185" s="281"/>
      <c r="K185" s="481"/>
      <c r="L185" s="282"/>
      <c r="M185" s="283"/>
      <c r="N185" s="283"/>
      <c r="O185" s="283"/>
      <c r="P185" s="283"/>
      <c r="Q185" s="281"/>
      <c r="R185" s="280"/>
      <c r="S185" s="280"/>
      <c r="T185" s="280"/>
      <c r="U185" s="282"/>
      <c r="W185" s="156">
        <f t="shared" si="17"/>
        <v>0</v>
      </c>
      <c r="X185" s="152">
        <f t="shared" si="18"/>
        <v>0</v>
      </c>
      <c r="Y185" s="152">
        <f t="shared" si="19"/>
        <v>0</v>
      </c>
      <c r="Z185" s="157">
        <f t="shared" si="20"/>
        <v>0</v>
      </c>
      <c r="AB185" s="156">
        <f t="shared" si="21"/>
        <v>0</v>
      </c>
      <c r="AC185" s="152">
        <f t="shared" si="22"/>
        <v>0</v>
      </c>
      <c r="AD185" s="152">
        <f t="shared" si="23"/>
        <v>0</v>
      </c>
      <c r="AE185" s="157">
        <f t="shared" si="24"/>
        <v>0</v>
      </c>
    </row>
    <row r="186" spans="1:31" x14ac:dyDescent="0.25">
      <c r="A186" s="276" t="str">
        <f>IF(ISBLANK('A4'!A186),"",'A4'!A186)</f>
        <v/>
      </c>
      <c r="B186" s="277" t="str">
        <f>IF(ISBLANK('A4'!C186),"",'A4'!C186)</f>
        <v/>
      </c>
      <c r="C186" s="278" t="str">
        <f>IF(ISBLANK('A4'!V186),"",'A4'!V186)</f>
        <v/>
      </c>
      <c r="D186" s="279"/>
      <c r="E186" s="280"/>
      <c r="F186" s="280"/>
      <c r="G186" s="280"/>
      <c r="H186" s="280"/>
      <c r="I186" s="280"/>
      <c r="J186" s="281"/>
      <c r="K186" s="481"/>
      <c r="L186" s="282"/>
      <c r="M186" s="283"/>
      <c r="N186" s="283"/>
      <c r="O186" s="283"/>
      <c r="P186" s="283"/>
      <c r="Q186" s="281"/>
      <c r="R186" s="280"/>
      <c r="S186" s="280"/>
      <c r="T186" s="280"/>
      <c r="U186" s="282"/>
      <c r="W186" s="156">
        <f t="shared" si="17"/>
        <v>0</v>
      </c>
      <c r="X186" s="152">
        <f t="shared" si="18"/>
        <v>0</v>
      </c>
      <c r="Y186" s="152">
        <f t="shared" si="19"/>
        <v>0</v>
      </c>
      <c r="Z186" s="157">
        <f t="shared" si="20"/>
        <v>0</v>
      </c>
      <c r="AB186" s="156">
        <f t="shared" si="21"/>
        <v>0</v>
      </c>
      <c r="AC186" s="152">
        <f t="shared" si="22"/>
        <v>0</v>
      </c>
      <c r="AD186" s="152">
        <f t="shared" si="23"/>
        <v>0</v>
      </c>
      <c r="AE186" s="157">
        <f t="shared" si="24"/>
        <v>0</v>
      </c>
    </row>
    <row r="187" spans="1:31" x14ac:dyDescent="0.25">
      <c r="A187" s="276" t="str">
        <f>IF(ISBLANK('A4'!A187),"",'A4'!A187)</f>
        <v/>
      </c>
      <c r="B187" s="277" t="str">
        <f>IF(ISBLANK('A4'!C187),"",'A4'!C187)</f>
        <v/>
      </c>
      <c r="C187" s="278" t="str">
        <f>IF(ISBLANK('A4'!V187),"",'A4'!V187)</f>
        <v/>
      </c>
      <c r="D187" s="279"/>
      <c r="E187" s="280"/>
      <c r="F187" s="280"/>
      <c r="G187" s="280"/>
      <c r="H187" s="280"/>
      <c r="I187" s="280"/>
      <c r="J187" s="281"/>
      <c r="K187" s="481"/>
      <c r="L187" s="282"/>
      <c r="M187" s="283"/>
      <c r="N187" s="283"/>
      <c r="O187" s="283"/>
      <c r="P187" s="283"/>
      <c r="Q187" s="281"/>
      <c r="R187" s="280"/>
      <c r="S187" s="280"/>
      <c r="T187" s="280"/>
      <c r="U187" s="282"/>
      <c r="W187" s="156">
        <f t="shared" si="17"/>
        <v>0</v>
      </c>
      <c r="X187" s="152">
        <f t="shared" si="18"/>
        <v>0</v>
      </c>
      <c r="Y187" s="152">
        <f t="shared" si="19"/>
        <v>0</v>
      </c>
      <c r="Z187" s="157">
        <f t="shared" si="20"/>
        <v>0</v>
      </c>
      <c r="AB187" s="156">
        <f t="shared" si="21"/>
        <v>0</v>
      </c>
      <c r="AC187" s="152">
        <f t="shared" si="22"/>
        <v>0</v>
      </c>
      <c r="AD187" s="152">
        <f t="shared" si="23"/>
        <v>0</v>
      </c>
      <c r="AE187" s="157">
        <f t="shared" si="24"/>
        <v>0</v>
      </c>
    </row>
    <row r="188" spans="1:31" x14ac:dyDescent="0.25">
      <c r="A188" s="276" t="str">
        <f>IF(ISBLANK('A4'!A188),"",'A4'!A188)</f>
        <v/>
      </c>
      <c r="B188" s="277" t="str">
        <f>IF(ISBLANK('A4'!C188),"",'A4'!C188)</f>
        <v/>
      </c>
      <c r="C188" s="278" t="str">
        <f>IF(ISBLANK('A4'!V188),"",'A4'!V188)</f>
        <v/>
      </c>
      <c r="D188" s="279"/>
      <c r="E188" s="280"/>
      <c r="F188" s="280"/>
      <c r="G188" s="280"/>
      <c r="H188" s="280"/>
      <c r="I188" s="280"/>
      <c r="J188" s="281"/>
      <c r="K188" s="481"/>
      <c r="L188" s="282"/>
      <c r="M188" s="283"/>
      <c r="N188" s="283"/>
      <c r="O188" s="283"/>
      <c r="P188" s="283"/>
      <c r="Q188" s="281"/>
      <c r="R188" s="280"/>
      <c r="S188" s="280"/>
      <c r="T188" s="280"/>
      <c r="U188" s="282"/>
      <c r="W188" s="156">
        <f t="shared" si="17"/>
        <v>0</v>
      </c>
      <c r="X188" s="152">
        <f t="shared" si="18"/>
        <v>0</v>
      </c>
      <c r="Y188" s="152">
        <f t="shared" si="19"/>
        <v>0</v>
      </c>
      <c r="Z188" s="157">
        <f t="shared" si="20"/>
        <v>0</v>
      </c>
      <c r="AB188" s="156">
        <f t="shared" si="21"/>
        <v>0</v>
      </c>
      <c r="AC188" s="152">
        <f t="shared" si="22"/>
        <v>0</v>
      </c>
      <c r="AD188" s="152">
        <f t="shared" si="23"/>
        <v>0</v>
      </c>
      <c r="AE188" s="157">
        <f t="shared" si="24"/>
        <v>0</v>
      </c>
    </row>
    <row r="189" spans="1:31" x14ac:dyDescent="0.25">
      <c r="A189" s="276" t="str">
        <f>IF(ISBLANK('A4'!A189),"",'A4'!A189)</f>
        <v/>
      </c>
      <c r="B189" s="277" t="str">
        <f>IF(ISBLANK('A4'!C189),"",'A4'!C189)</f>
        <v/>
      </c>
      <c r="C189" s="278" t="str">
        <f>IF(ISBLANK('A4'!V189),"",'A4'!V189)</f>
        <v/>
      </c>
      <c r="D189" s="279"/>
      <c r="E189" s="280"/>
      <c r="F189" s="280"/>
      <c r="G189" s="280"/>
      <c r="H189" s="280"/>
      <c r="I189" s="280"/>
      <c r="J189" s="281"/>
      <c r="K189" s="481"/>
      <c r="L189" s="282"/>
      <c r="M189" s="283"/>
      <c r="N189" s="283"/>
      <c r="O189" s="283"/>
      <c r="P189" s="283"/>
      <c r="Q189" s="281"/>
      <c r="R189" s="280"/>
      <c r="S189" s="280"/>
      <c r="T189" s="280"/>
      <c r="U189" s="282"/>
      <c r="W189" s="156">
        <f t="shared" si="17"/>
        <v>0</v>
      </c>
      <c r="X189" s="152">
        <f t="shared" si="18"/>
        <v>0</v>
      </c>
      <c r="Y189" s="152">
        <f t="shared" si="19"/>
        <v>0</v>
      </c>
      <c r="Z189" s="157">
        <f t="shared" si="20"/>
        <v>0</v>
      </c>
      <c r="AB189" s="156">
        <f t="shared" si="21"/>
        <v>0</v>
      </c>
      <c r="AC189" s="152">
        <f t="shared" si="22"/>
        <v>0</v>
      </c>
      <c r="AD189" s="152">
        <f t="shared" si="23"/>
        <v>0</v>
      </c>
      <c r="AE189" s="157">
        <f t="shared" si="24"/>
        <v>0</v>
      </c>
    </row>
    <row r="190" spans="1:31" x14ac:dyDescent="0.25">
      <c r="A190" s="276" t="str">
        <f>IF(ISBLANK('A4'!A190),"",'A4'!A190)</f>
        <v/>
      </c>
      <c r="B190" s="277" t="str">
        <f>IF(ISBLANK('A4'!C190),"",'A4'!C190)</f>
        <v/>
      </c>
      <c r="C190" s="278" t="str">
        <f>IF(ISBLANK('A4'!V190),"",'A4'!V190)</f>
        <v/>
      </c>
      <c r="D190" s="279"/>
      <c r="E190" s="280"/>
      <c r="F190" s="280"/>
      <c r="G190" s="280"/>
      <c r="H190" s="280"/>
      <c r="I190" s="280"/>
      <c r="J190" s="281"/>
      <c r="K190" s="481"/>
      <c r="L190" s="282"/>
      <c r="M190" s="283"/>
      <c r="N190" s="283"/>
      <c r="O190" s="283"/>
      <c r="P190" s="283"/>
      <c r="Q190" s="281"/>
      <c r="R190" s="280"/>
      <c r="S190" s="280"/>
      <c r="T190" s="280"/>
      <c r="U190" s="282"/>
      <c r="W190" s="156">
        <f t="shared" si="17"/>
        <v>0</v>
      </c>
      <c r="X190" s="152">
        <f t="shared" si="18"/>
        <v>0</v>
      </c>
      <c r="Y190" s="152">
        <f t="shared" si="19"/>
        <v>0</v>
      </c>
      <c r="Z190" s="157">
        <f t="shared" si="20"/>
        <v>0</v>
      </c>
      <c r="AB190" s="156">
        <f t="shared" si="21"/>
        <v>0</v>
      </c>
      <c r="AC190" s="152">
        <f t="shared" si="22"/>
        <v>0</v>
      </c>
      <c r="AD190" s="152">
        <f t="shared" si="23"/>
        <v>0</v>
      </c>
      <c r="AE190" s="157">
        <f t="shared" si="24"/>
        <v>0</v>
      </c>
    </row>
    <row r="191" spans="1:31" x14ac:dyDescent="0.25">
      <c r="A191" s="276" t="str">
        <f>IF(ISBLANK('A4'!A191),"",'A4'!A191)</f>
        <v/>
      </c>
      <c r="B191" s="277" t="str">
        <f>IF(ISBLANK('A4'!C191),"",'A4'!C191)</f>
        <v/>
      </c>
      <c r="C191" s="278" t="str">
        <f>IF(ISBLANK('A4'!V191),"",'A4'!V191)</f>
        <v/>
      </c>
      <c r="D191" s="279"/>
      <c r="E191" s="280"/>
      <c r="F191" s="280"/>
      <c r="G191" s="280"/>
      <c r="H191" s="280"/>
      <c r="I191" s="280"/>
      <c r="J191" s="281"/>
      <c r="K191" s="481"/>
      <c r="L191" s="282"/>
      <c r="M191" s="283"/>
      <c r="N191" s="283"/>
      <c r="O191" s="283"/>
      <c r="P191" s="283"/>
      <c r="Q191" s="281"/>
      <c r="R191" s="280"/>
      <c r="S191" s="280"/>
      <c r="T191" s="280"/>
      <c r="U191" s="282"/>
      <c r="W191" s="156">
        <f t="shared" si="17"/>
        <v>0</v>
      </c>
      <c r="X191" s="152">
        <f t="shared" si="18"/>
        <v>0</v>
      </c>
      <c r="Y191" s="152">
        <f t="shared" si="19"/>
        <v>0</v>
      </c>
      <c r="Z191" s="157">
        <f t="shared" si="20"/>
        <v>0</v>
      </c>
      <c r="AB191" s="156">
        <f t="shared" si="21"/>
        <v>0</v>
      </c>
      <c r="AC191" s="152">
        <f t="shared" si="22"/>
        <v>0</v>
      </c>
      <c r="AD191" s="152">
        <f t="shared" si="23"/>
        <v>0</v>
      </c>
      <c r="AE191" s="157">
        <f t="shared" si="24"/>
        <v>0</v>
      </c>
    </row>
    <row r="192" spans="1:31" x14ac:dyDescent="0.25">
      <c r="A192" s="276" t="str">
        <f>IF(ISBLANK('A4'!A192),"",'A4'!A192)</f>
        <v/>
      </c>
      <c r="B192" s="277" t="str">
        <f>IF(ISBLANK('A4'!C192),"",'A4'!C192)</f>
        <v/>
      </c>
      <c r="C192" s="278" t="str">
        <f>IF(ISBLANK('A4'!V192),"",'A4'!V192)</f>
        <v/>
      </c>
      <c r="D192" s="279"/>
      <c r="E192" s="280"/>
      <c r="F192" s="280"/>
      <c r="G192" s="280"/>
      <c r="H192" s="280"/>
      <c r="I192" s="280"/>
      <c r="J192" s="281"/>
      <c r="K192" s="481"/>
      <c r="L192" s="282"/>
      <c r="M192" s="283"/>
      <c r="N192" s="283"/>
      <c r="O192" s="283"/>
      <c r="P192" s="283"/>
      <c r="Q192" s="281"/>
      <c r="R192" s="280"/>
      <c r="S192" s="280"/>
      <c r="T192" s="280"/>
      <c r="U192" s="282"/>
      <c r="W192" s="156">
        <f t="shared" si="17"/>
        <v>0</v>
      </c>
      <c r="X192" s="152">
        <f t="shared" si="18"/>
        <v>0</v>
      </c>
      <c r="Y192" s="152">
        <f t="shared" si="19"/>
        <v>0</v>
      </c>
      <c r="Z192" s="157">
        <f t="shared" si="20"/>
        <v>0</v>
      </c>
      <c r="AB192" s="156">
        <f t="shared" si="21"/>
        <v>0</v>
      </c>
      <c r="AC192" s="152">
        <f t="shared" si="22"/>
        <v>0</v>
      </c>
      <c r="AD192" s="152">
        <f t="shared" si="23"/>
        <v>0</v>
      </c>
      <c r="AE192" s="157">
        <f t="shared" si="24"/>
        <v>0</v>
      </c>
    </row>
    <row r="193" spans="1:31" x14ac:dyDescent="0.25">
      <c r="A193" s="276" t="str">
        <f>IF(ISBLANK('A4'!A193),"",'A4'!A193)</f>
        <v/>
      </c>
      <c r="B193" s="277" t="str">
        <f>IF(ISBLANK('A4'!C193),"",'A4'!C193)</f>
        <v/>
      </c>
      <c r="C193" s="278" t="str">
        <f>IF(ISBLANK('A4'!V193),"",'A4'!V193)</f>
        <v/>
      </c>
      <c r="D193" s="279"/>
      <c r="E193" s="280"/>
      <c r="F193" s="280"/>
      <c r="G193" s="280"/>
      <c r="H193" s="280"/>
      <c r="I193" s="280"/>
      <c r="J193" s="281"/>
      <c r="K193" s="481"/>
      <c r="L193" s="282"/>
      <c r="M193" s="283"/>
      <c r="N193" s="283"/>
      <c r="O193" s="283"/>
      <c r="P193" s="283"/>
      <c r="Q193" s="281"/>
      <c r="R193" s="280"/>
      <c r="S193" s="280"/>
      <c r="T193" s="280"/>
      <c r="U193" s="282"/>
      <c r="W193" s="156">
        <f t="shared" si="17"/>
        <v>0</v>
      </c>
      <c r="X193" s="152">
        <f t="shared" si="18"/>
        <v>0</v>
      </c>
      <c r="Y193" s="152">
        <f t="shared" si="19"/>
        <v>0</v>
      </c>
      <c r="Z193" s="157">
        <f t="shared" si="20"/>
        <v>0</v>
      </c>
      <c r="AB193" s="156">
        <f t="shared" si="21"/>
        <v>0</v>
      </c>
      <c r="AC193" s="152">
        <f t="shared" si="22"/>
        <v>0</v>
      </c>
      <c r="AD193" s="152">
        <f t="shared" si="23"/>
        <v>0</v>
      </c>
      <c r="AE193" s="157">
        <f t="shared" si="24"/>
        <v>0</v>
      </c>
    </row>
    <row r="194" spans="1:31" x14ac:dyDescent="0.25">
      <c r="A194" s="276" t="str">
        <f>IF(ISBLANK('A4'!A194),"",'A4'!A194)</f>
        <v/>
      </c>
      <c r="B194" s="277" t="str">
        <f>IF(ISBLANK('A4'!C194),"",'A4'!C194)</f>
        <v/>
      </c>
      <c r="C194" s="278" t="str">
        <f>IF(ISBLANK('A4'!V194),"",'A4'!V194)</f>
        <v/>
      </c>
      <c r="D194" s="279"/>
      <c r="E194" s="280"/>
      <c r="F194" s="280"/>
      <c r="G194" s="280"/>
      <c r="H194" s="280"/>
      <c r="I194" s="280"/>
      <c r="J194" s="281"/>
      <c r="K194" s="481"/>
      <c r="L194" s="282"/>
      <c r="M194" s="283"/>
      <c r="N194" s="283"/>
      <c r="O194" s="283"/>
      <c r="P194" s="283"/>
      <c r="Q194" s="281"/>
      <c r="R194" s="280"/>
      <c r="S194" s="280"/>
      <c r="T194" s="280"/>
      <c r="U194" s="282"/>
      <c r="W194" s="156">
        <f t="shared" si="17"/>
        <v>0</v>
      </c>
      <c r="X194" s="152">
        <f t="shared" si="18"/>
        <v>0</v>
      </c>
      <c r="Y194" s="152">
        <f t="shared" si="19"/>
        <v>0</v>
      </c>
      <c r="Z194" s="157">
        <f t="shared" si="20"/>
        <v>0</v>
      </c>
      <c r="AB194" s="156">
        <f t="shared" si="21"/>
        <v>0</v>
      </c>
      <c r="AC194" s="152">
        <f t="shared" si="22"/>
        <v>0</v>
      </c>
      <c r="AD194" s="152">
        <f t="shared" si="23"/>
        <v>0</v>
      </c>
      <c r="AE194" s="157">
        <f t="shared" si="24"/>
        <v>0</v>
      </c>
    </row>
    <row r="195" spans="1:31" x14ac:dyDescent="0.25">
      <c r="A195" s="276" t="str">
        <f>IF(ISBLANK('A4'!A195),"",'A4'!A195)</f>
        <v/>
      </c>
      <c r="B195" s="277" t="str">
        <f>IF(ISBLANK('A4'!C195),"",'A4'!C195)</f>
        <v/>
      </c>
      <c r="C195" s="278" t="str">
        <f>IF(ISBLANK('A4'!V195),"",'A4'!V195)</f>
        <v/>
      </c>
      <c r="D195" s="279"/>
      <c r="E195" s="280"/>
      <c r="F195" s="280"/>
      <c r="G195" s="280"/>
      <c r="H195" s="280"/>
      <c r="I195" s="280"/>
      <c r="J195" s="281"/>
      <c r="K195" s="481"/>
      <c r="L195" s="282"/>
      <c r="M195" s="283"/>
      <c r="N195" s="283"/>
      <c r="O195" s="283"/>
      <c r="P195" s="283"/>
      <c r="Q195" s="281"/>
      <c r="R195" s="280"/>
      <c r="S195" s="280"/>
      <c r="T195" s="280"/>
      <c r="U195" s="282"/>
      <c r="W195" s="156">
        <f t="shared" si="17"/>
        <v>0</v>
      </c>
      <c r="X195" s="152">
        <f t="shared" si="18"/>
        <v>0</v>
      </c>
      <c r="Y195" s="152">
        <f t="shared" si="19"/>
        <v>0</v>
      </c>
      <c r="Z195" s="157">
        <f t="shared" si="20"/>
        <v>0</v>
      </c>
      <c r="AB195" s="156">
        <f t="shared" si="21"/>
        <v>0</v>
      </c>
      <c r="AC195" s="152">
        <f t="shared" si="22"/>
        <v>0</v>
      </c>
      <c r="AD195" s="152">
        <f t="shared" si="23"/>
        <v>0</v>
      </c>
      <c r="AE195" s="157">
        <f t="shared" si="24"/>
        <v>0</v>
      </c>
    </row>
    <row r="196" spans="1:31" ht="15.75" thickBot="1" x14ac:dyDescent="0.3">
      <c r="A196" s="284" t="str">
        <f>IF(ISBLANK('A4'!A196),"",'A4'!A196)</f>
        <v/>
      </c>
      <c r="B196" s="285" t="str">
        <f>IF(ISBLANK('A4'!C196),"",'A4'!C196)</f>
        <v/>
      </c>
      <c r="C196" s="286" t="str">
        <f>IF(ISBLANK('A4'!V196),"",'A4'!V196)</f>
        <v/>
      </c>
      <c r="D196" s="287"/>
      <c r="E196" s="288"/>
      <c r="F196" s="288"/>
      <c r="G196" s="288"/>
      <c r="H196" s="288"/>
      <c r="I196" s="288"/>
      <c r="J196" s="289"/>
      <c r="K196" s="482"/>
      <c r="L196" s="290"/>
      <c r="M196" s="291"/>
      <c r="N196" s="291"/>
      <c r="O196" s="291"/>
      <c r="P196" s="291"/>
      <c r="Q196" s="289"/>
      <c r="R196" s="288"/>
      <c r="S196" s="288"/>
      <c r="T196" s="288"/>
      <c r="U196" s="290"/>
      <c r="W196" s="158">
        <f t="shared" si="17"/>
        <v>0</v>
      </c>
      <c r="X196" s="159">
        <f t="shared" si="18"/>
        <v>0</v>
      </c>
      <c r="Y196" s="159">
        <f t="shared" si="19"/>
        <v>0</v>
      </c>
      <c r="Z196" s="160">
        <f t="shared" si="20"/>
        <v>0</v>
      </c>
      <c r="AB196" s="158">
        <f t="shared" si="21"/>
        <v>0</v>
      </c>
      <c r="AC196" s="159">
        <f t="shared" si="22"/>
        <v>0</v>
      </c>
      <c r="AD196" s="159">
        <f t="shared" si="23"/>
        <v>0</v>
      </c>
      <c r="AE196" s="160">
        <f t="shared" si="24"/>
        <v>0</v>
      </c>
    </row>
  </sheetData>
  <mergeCells count="10">
    <mergeCell ref="D12:U12"/>
    <mergeCell ref="D13:I13"/>
    <mergeCell ref="J13:L13"/>
    <mergeCell ref="M13:P13"/>
    <mergeCell ref="Q13:U13"/>
    <mergeCell ref="A9:C9"/>
    <mergeCell ref="A10:C10"/>
    <mergeCell ref="A12:A15"/>
    <mergeCell ref="B12:B15"/>
    <mergeCell ref="C12:C15"/>
  </mergeCells>
  <conditionalFormatting sqref="D17:I196">
    <cfRule type="expression" dxfId="9" priority="4">
      <formula>IF($AB17=0,FALSE,TRUE)</formula>
    </cfRule>
  </conditionalFormatting>
  <conditionalFormatting sqref="J17:L196">
    <cfRule type="expression" dxfId="8" priority="3">
      <formula>IF($AC17=0,FALSE,TRUE)</formula>
    </cfRule>
  </conditionalFormatting>
  <conditionalFormatting sqref="M17:P196">
    <cfRule type="expression" dxfId="7" priority="2">
      <formula>IF($AD17=0,FALSE,TRUE)</formula>
    </cfRule>
  </conditionalFormatting>
  <conditionalFormatting sqref="Q17:U196">
    <cfRule type="expression" dxfId="6" priority="1">
      <formula>IF($AE17=0,FALSE,TRUE)</formula>
    </cfRule>
  </conditionalFormatting>
  <dataValidations count="1">
    <dataValidation type="whole" operator="greaterThanOrEqual" allowBlank="1" showInputMessage="1" showErrorMessage="1" error="Please enter a whole number greater than or equal to 0." sqref="D17:U196" xr:uid="{00000000-0002-0000-1300-000000000000}">
      <formula1>0</formula1>
    </dataValidation>
  </dataValidations>
  <pageMargins left="0.7" right="0.7" top="0.75" bottom="0.75" header="0.3" footer="0.3"/>
  <pageSetup paperSize="5" scale="63" fitToHeight="0"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2C86-854E-4E2A-9F68-49B681D34C8F}">
  <sheetPr>
    <tabColor theme="0" tint="-0.14999847407452621"/>
  </sheetPr>
  <dimension ref="A1:Z51"/>
  <sheetViews>
    <sheetView topLeftCell="A10" zoomScaleNormal="100" workbookViewId="0">
      <selection activeCell="C40" sqref="B39:C40"/>
    </sheetView>
  </sheetViews>
  <sheetFormatPr defaultColWidth="9.140625" defaultRowHeight="15" x14ac:dyDescent="0.25"/>
  <cols>
    <col min="1" max="1" width="9.140625" style="942"/>
    <col min="2" max="2" width="46.42578125" style="942" bestFit="1" customWidth="1"/>
    <col min="3" max="3" width="18.85546875" style="942" customWidth="1"/>
    <col min="4" max="4" width="12.5703125" style="942" customWidth="1"/>
    <col min="5" max="5" width="12" style="942" bestFit="1" customWidth="1"/>
    <col min="6" max="16384" width="9.140625" style="942"/>
  </cols>
  <sheetData>
    <row r="1" spans="1:26" s="85" customFormat="1" ht="15" customHeight="1" x14ac:dyDescent="0.25">
      <c r="Y1" s="357"/>
      <c r="Z1" s="771"/>
    </row>
    <row r="2" spans="1:26" s="85" customFormat="1" ht="15" customHeight="1" x14ac:dyDescent="0.25">
      <c r="Y2" s="357"/>
      <c r="Z2" s="771"/>
    </row>
    <row r="3" spans="1:26" s="85" customFormat="1" ht="15" customHeight="1" x14ac:dyDescent="0.25">
      <c r="Y3" s="357"/>
      <c r="Z3" s="771"/>
    </row>
    <row r="4" spans="1:26" s="85" customFormat="1" ht="15" customHeight="1" x14ac:dyDescent="0.25">
      <c r="Y4" s="357"/>
      <c r="Z4" s="771"/>
    </row>
    <row r="5" spans="1:26" s="85" customFormat="1" ht="15" customHeight="1" x14ac:dyDescent="0.25">
      <c r="Y5" s="357"/>
      <c r="Z5" s="771"/>
    </row>
    <row r="6" spans="1:26" s="85" customFormat="1" ht="15" customHeight="1" x14ac:dyDescent="0.25">
      <c r="Y6" s="357"/>
      <c r="Z6" s="771"/>
    </row>
    <row r="7" spans="1:26" s="375" customFormat="1" ht="15" customHeight="1" x14ac:dyDescent="0.25">
      <c r="A7" s="943"/>
      <c r="B7" s="1376" t="s">
        <v>937</v>
      </c>
      <c r="C7" s="1376"/>
      <c r="D7" s="1376"/>
      <c r="E7" s="1376"/>
      <c r="F7" s="943"/>
      <c r="G7" s="943"/>
      <c r="H7" s="943"/>
      <c r="I7" s="943"/>
      <c r="J7" s="943"/>
      <c r="K7" s="943"/>
      <c r="L7" s="943"/>
      <c r="M7" s="943"/>
      <c r="N7" s="943"/>
    </row>
    <row r="8" spans="1:26" s="375" customFormat="1" ht="15" customHeight="1" x14ac:dyDescent="0.25">
      <c r="A8" s="943"/>
      <c r="B8" s="1376"/>
      <c r="C8" s="1376"/>
      <c r="D8" s="1376"/>
      <c r="E8" s="1376"/>
      <c r="F8" s="943"/>
      <c r="G8" s="943"/>
      <c r="H8" s="943"/>
      <c r="I8" s="943"/>
      <c r="J8" s="943"/>
      <c r="K8" s="943"/>
      <c r="L8" s="943"/>
      <c r="M8" s="943"/>
      <c r="N8" s="943"/>
    </row>
    <row r="9" spans="1:26" s="375" customFormat="1" ht="15" customHeight="1" x14ac:dyDescent="0.25">
      <c r="A9" s="943"/>
      <c r="B9" s="1376"/>
      <c r="C9" s="1376"/>
      <c r="D9" s="1376"/>
      <c r="E9" s="1376"/>
      <c r="F9" s="943"/>
      <c r="G9" s="943"/>
      <c r="H9" s="943"/>
      <c r="I9" s="943"/>
      <c r="J9" s="943"/>
      <c r="K9" s="943"/>
      <c r="L9" s="943"/>
      <c r="M9" s="943"/>
      <c r="N9" s="943"/>
    </row>
    <row r="10" spans="1:26" ht="15" customHeight="1" x14ac:dyDescent="0.25">
      <c r="A10" s="944"/>
      <c r="B10" s="1377" t="s">
        <v>923</v>
      </c>
      <c r="C10" s="1377"/>
      <c r="D10" s="1377"/>
      <c r="E10" s="1377"/>
      <c r="F10" s="944"/>
      <c r="G10" s="944"/>
      <c r="H10" s="944"/>
      <c r="I10" s="944"/>
      <c r="J10" s="944"/>
      <c r="K10" s="944"/>
      <c r="L10" s="944"/>
      <c r="M10" s="944"/>
      <c r="N10" s="944"/>
    </row>
    <row r="11" spans="1:26" ht="15" customHeight="1" x14ac:dyDescent="0.25">
      <c r="A11" s="944"/>
      <c r="B11" s="961"/>
      <c r="C11" s="961"/>
      <c r="D11" s="961"/>
      <c r="E11" s="961"/>
      <c r="F11" s="944"/>
      <c r="G11" s="944"/>
      <c r="H11" s="944"/>
      <c r="I11" s="944"/>
      <c r="J11" s="944"/>
      <c r="K11" s="944"/>
      <c r="L11" s="944"/>
      <c r="M11" s="944"/>
      <c r="N11" s="944"/>
    </row>
    <row r="12" spans="1:26" ht="15" customHeight="1" x14ac:dyDescent="0.25">
      <c r="A12" s="944"/>
      <c r="B12" s="1378" t="s">
        <v>925</v>
      </c>
      <c r="C12" s="1378"/>
      <c r="D12" s="1378"/>
      <c r="E12" s="1378"/>
      <c r="F12" s="944"/>
      <c r="G12" s="944"/>
      <c r="H12" s="944"/>
      <c r="I12" s="944"/>
      <c r="J12" s="944"/>
      <c r="K12" s="944"/>
      <c r="L12" s="944"/>
      <c r="M12" s="944"/>
      <c r="N12" s="944"/>
    </row>
    <row r="13" spans="1:26" ht="15.75" thickBot="1" x14ac:dyDescent="0.3">
      <c r="A13" s="944"/>
      <c r="B13" s="1378"/>
      <c r="C13" s="1378"/>
      <c r="D13" s="1378"/>
      <c r="E13" s="1378"/>
      <c r="F13" s="944"/>
      <c r="G13" s="944"/>
      <c r="H13" s="944"/>
      <c r="I13" s="944"/>
      <c r="J13" s="944"/>
      <c r="K13" s="944"/>
      <c r="L13" s="944"/>
      <c r="M13" s="944"/>
      <c r="N13" s="944"/>
    </row>
    <row r="14" spans="1:26" ht="15.75" thickBot="1" x14ac:dyDescent="0.3">
      <c r="A14" s="944"/>
      <c r="B14" s="945" t="s">
        <v>914</v>
      </c>
      <c r="C14" s="1379"/>
      <c r="D14" s="1380"/>
      <c r="E14" s="1381"/>
      <c r="F14" s="944"/>
      <c r="G14" s="944"/>
      <c r="H14" s="944"/>
      <c r="I14" s="944"/>
      <c r="J14" s="944"/>
      <c r="K14" s="944"/>
      <c r="L14" s="944"/>
      <c r="M14" s="944"/>
      <c r="N14" s="944"/>
    </row>
    <row r="15" spans="1:26" x14ac:dyDescent="0.25">
      <c r="A15" s="944"/>
      <c r="B15" s="946"/>
      <c r="C15" s="947"/>
      <c r="D15" s="947"/>
      <c r="E15" s="947"/>
      <c r="F15" s="944"/>
      <c r="G15" s="944"/>
      <c r="H15" s="944"/>
      <c r="I15" s="944"/>
      <c r="J15" s="944"/>
      <c r="K15" s="944"/>
      <c r="L15" s="944"/>
      <c r="M15" s="944"/>
      <c r="N15" s="944"/>
    </row>
    <row r="16" spans="1:26" x14ac:dyDescent="0.25">
      <c r="A16" s="944"/>
      <c r="B16" s="1382" t="s">
        <v>924</v>
      </c>
      <c r="C16" s="1382"/>
      <c r="D16" s="1382"/>
      <c r="E16" s="1382"/>
      <c r="F16" s="944"/>
      <c r="G16" s="944"/>
      <c r="H16" s="944"/>
      <c r="I16" s="944"/>
      <c r="J16" s="944"/>
      <c r="K16" s="944"/>
      <c r="L16" s="944"/>
      <c r="M16" s="944"/>
      <c r="N16" s="944"/>
    </row>
    <row r="17" spans="1:14" x14ac:dyDescent="0.25">
      <c r="A17" s="944"/>
      <c r="B17" s="1382"/>
      <c r="C17" s="1382"/>
      <c r="D17" s="1382"/>
      <c r="E17" s="1382"/>
      <c r="F17" s="944"/>
      <c r="G17" s="944"/>
      <c r="H17" s="944"/>
      <c r="I17" s="944"/>
      <c r="J17" s="944"/>
      <c r="K17" s="944"/>
      <c r="L17" s="944"/>
      <c r="M17" s="944"/>
      <c r="N17" s="944"/>
    </row>
    <row r="18" spans="1:14" ht="15.75" thickBot="1" x14ac:dyDescent="0.3">
      <c r="A18" s="944"/>
      <c r="B18" s="948" t="s">
        <v>915</v>
      </c>
      <c r="C18" s="948" t="s">
        <v>916</v>
      </c>
      <c r="D18" s="948" t="s">
        <v>917</v>
      </c>
      <c r="E18" s="948" t="s">
        <v>918</v>
      </c>
      <c r="F18" s="944"/>
      <c r="G18" s="944"/>
      <c r="H18" s="944"/>
      <c r="I18" s="944"/>
      <c r="J18" s="944"/>
      <c r="K18" s="944"/>
      <c r="L18" s="944"/>
      <c r="M18" s="944"/>
      <c r="N18" s="944"/>
    </row>
    <row r="19" spans="1:14" x14ac:dyDescent="0.25">
      <c r="A19" s="944"/>
      <c r="B19" s="962"/>
      <c r="C19" s="949" t="str">
        <f>IFERROR(INDEX(Home!D:D, MATCH(B19, Home!A:A, 0)),"")</f>
        <v/>
      </c>
      <c r="D19" s="950" t="str">
        <f t="shared" ref="D19:D23" si="0">IFERROR(C19/$C$24, "")</f>
        <v/>
      </c>
      <c r="E19" s="951" t="str">
        <f t="shared" ref="E19:E23" si="1">IFERROR(D19*$C$14, "")</f>
        <v/>
      </c>
      <c r="F19" s="944"/>
      <c r="G19" s="944"/>
      <c r="H19" s="944"/>
      <c r="I19" s="944"/>
      <c r="J19" s="944"/>
      <c r="K19" s="944"/>
      <c r="L19" s="944"/>
      <c r="M19" s="944"/>
      <c r="N19" s="944"/>
    </row>
    <row r="20" spans="1:14" x14ac:dyDescent="0.25">
      <c r="A20" s="944"/>
      <c r="B20" s="963"/>
      <c r="C20" s="952" t="str">
        <f>IFERROR(INDEX(Home!D:D, MATCH(B20, Home!A:A, 0)),"")</f>
        <v/>
      </c>
      <c r="D20" s="953" t="str">
        <f t="shared" si="0"/>
        <v/>
      </c>
      <c r="E20" s="954" t="str">
        <f t="shared" si="1"/>
        <v/>
      </c>
      <c r="F20" s="944"/>
      <c r="G20" s="944"/>
      <c r="H20" s="944"/>
      <c r="I20" s="944"/>
      <c r="J20" s="944"/>
      <c r="K20" s="944"/>
      <c r="L20" s="944"/>
      <c r="M20" s="944"/>
      <c r="N20" s="944"/>
    </row>
    <row r="21" spans="1:14" x14ac:dyDescent="0.25">
      <c r="A21" s="944"/>
      <c r="B21" s="963"/>
      <c r="C21" s="952" t="str">
        <f>IFERROR(INDEX(Home!D:D, MATCH(B21, Home!A:A, 0)),"")</f>
        <v/>
      </c>
      <c r="D21" s="953" t="str">
        <f t="shared" si="0"/>
        <v/>
      </c>
      <c r="E21" s="954" t="str">
        <f t="shared" si="1"/>
        <v/>
      </c>
      <c r="F21" s="944"/>
      <c r="G21" s="944"/>
      <c r="H21" s="944"/>
      <c r="I21" s="944"/>
      <c r="J21" s="944"/>
      <c r="K21" s="944"/>
      <c r="L21" s="944"/>
      <c r="M21" s="944"/>
      <c r="N21" s="944"/>
    </row>
    <row r="22" spans="1:14" x14ac:dyDescent="0.25">
      <c r="A22" s="944"/>
      <c r="B22" s="963"/>
      <c r="C22" s="952" t="str">
        <f>IFERROR(INDEX(Home!D:D, MATCH(B22, Home!A:A, 0)),"")</f>
        <v/>
      </c>
      <c r="D22" s="953" t="str">
        <f t="shared" si="0"/>
        <v/>
      </c>
      <c r="E22" s="954" t="str">
        <f t="shared" si="1"/>
        <v/>
      </c>
      <c r="F22" s="944"/>
      <c r="G22" s="944"/>
      <c r="H22" s="944"/>
      <c r="I22" s="944"/>
      <c r="J22" s="944"/>
      <c r="K22" s="944"/>
      <c r="L22" s="944"/>
      <c r="M22" s="944"/>
      <c r="N22" s="944"/>
    </row>
    <row r="23" spans="1:14" ht="15.75" thickBot="1" x14ac:dyDescent="0.3">
      <c r="A23" s="944"/>
      <c r="B23" s="964"/>
      <c r="C23" s="987" t="str">
        <f>IFERROR(INDEX(Home!D:D, MATCH(B23, Home!A:A, 0)),"")</f>
        <v/>
      </c>
      <c r="D23" s="988" t="str">
        <f t="shared" si="0"/>
        <v/>
      </c>
      <c r="E23" s="956" t="str">
        <f t="shared" si="1"/>
        <v/>
      </c>
      <c r="F23" s="944"/>
      <c r="G23" s="944"/>
      <c r="H23" s="944"/>
      <c r="I23" s="944"/>
      <c r="J23" s="944"/>
      <c r="K23" s="944"/>
      <c r="L23" s="944"/>
      <c r="M23" s="944"/>
      <c r="N23" s="944"/>
    </row>
    <row r="24" spans="1:14" ht="15.75" thickBot="1" x14ac:dyDescent="0.3">
      <c r="A24" s="944"/>
      <c r="B24" s="957" t="s">
        <v>323</v>
      </c>
      <c r="C24" s="958">
        <f>SUM(C19:C23)</f>
        <v>0</v>
      </c>
      <c r="D24" s="959"/>
      <c r="E24" s="959"/>
      <c r="F24" s="944"/>
      <c r="G24" s="944"/>
      <c r="H24" s="944"/>
      <c r="I24" s="944"/>
      <c r="J24" s="944"/>
      <c r="K24" s="944"/>
      <c r="L24" s="944"/>
      <c r="M24" s="944"/>
      <c r="N24" s="944"/>
    </row>
    <row r="25" spans="1:14" x14ac:dyDescent="0.25">
      <c r="A25" s="944"/>
      <c r="B25" s="959"/>
      <c r="C25" s="959"/>
      <c r="D25" s="959"/>
      <c r="E25" s="959"/>
      <c r="F25" s="944"/>
      <c r="G25" s="944"/>
      <c r="H25" s="944"/>
      <c r="I25" s="944"/>
      <c r="J25" s="944"/>
      <c r="K25" s="944"/>
      <c r="L25" s="944"/>
      <c r="M25" s="944"/>
      <c r="N25" s="944"/>
    </row>
    <row r="26" spans="1:14" x14ac:dyDescent="0.25">
      <c r="A26" s="944"/>
      <c r="B26" s="959"/>
      <c r="C26" s="959"/>
      <c r="D26" s="959"/>
      <c r="E26" s="959"/>
      <c r="F26" s="944"/>
      <c r="G26" s="944"/>
      <c r="H26" s="944"/>
      <c r="I26" s="944"/>
      <c r="J26" s="944"/>
      <c r="K26" s="944"/>
      <c r="L26" s="944"/>
      <c r="M26" s="944"/>
      <c r="N26" s="944"/>
    </row>
    <row r="27" spans="1:14" x14ac:dyDescent="0.25">
      <c r="A27" s="944"/>
      <c r="B27" s="959"/>
      <c r="C27" s="959"/>
      <c r="D27" s="959"/>
      <c r="E27" s="959"/>
      <c r="F27" s="944"/>
      <c r="G27" s="944"/>
      <c r="H27" s="944"/>
      <c r="I27" s="944"/>
      <c r="J27" s="944"/>
      <c r="K27" s="944"/>
      <c r="L27" s="944"/>
      <c r="M27" s="944"/>
      <c r="N27" s="944"/>
    </row>
    <row r="28" spans="1:14" x14ac:dyDescent="0.25">
      <c r="A28" s="944"/>
      <c r="B28" s="1370" t="s">
        <v>921</v>
      </c>
      <c r="C28" s="1371"/>
      <c r="D28" s="1371"/>
      <c r="E28" s="1371"/>
      <c r="F28" s="944"/>
      <c r="G28" s="944"/>
      <c r="H28" s="944"/>
      <c r="I28" s="944"/>
      <c r="J28" s="944"/>
      <c r="K28" s="944"/>
      <c r="L28" s="944"/>
      <c r="M28" s="944"/>
      <c r="N28" s="944"/>
    </row>
    <row r="29" spans="1:14" x14ac:dyDescent="0.25">
      <c r="A29" s="944"/>
      <c r="B29" s="1371"/>
      <c r="C29" s="1371"/>
      <c r="D29" s="1371"/>
      <c r="E29" s="1371"/>
      <c r="F29" s="944"/>
      <c r="G29" s="944"/>
      <c r="H29" s="944"/>
      <c r="I29" s="944"/>
      <c r="J29" s="944"/>
      <c r="K29" s="944"/>
      <c r="L29" s="944"/>
      <c r="M29" s="944"/>
      <c r="N29" s="944"/>
    </row>
    <row r="30" spans="1:14" ht="15.75" thickBot="1" x14ac:dyDescent="0.3">
      <c r="A30" s="944"/>
      <c r="B30" s="1372"/>
      <c r="C30" s="1372"/>
      <c r="D30" s="1372"/>
      <c r="E30" s="1372"/>
      <c r="F30" s="944"/>
      <c r="G30" s="944"/>
      <c r="H30" s="944"/>
      <c r="I30" s="944"/>
      <c r="J30" s="944"/>
      <c r="K30" s="944"/>
      <c r="L30" s="944"/>
      <c r="M30" s="944"/>
      <c r="N30" s="944"/>
    </row>
    <row r="31" spans="1:14" ht="15.75" thickBot="1" x14ac:dyDescent="0.3">
      <c r="A31" s="944"/>
      <c r="B31" s="945" t="s">
        <v>914</v>
      </c>
      <c r="C31" s="1373">
        <v>1820</v>
      </c>
      <c r="D31" s="1374"/>
      <c r="E31" s="1375"/>
      <c r="F31" s="944"/>
      <c r="G31" s="944"/>
      <c r="H31" s="944"/>
      <c r="I31" s="944"/>
      <c r="J31" s="944"/>
      <c r="K31" s="944"/>
      <c r="L31" s="944"/>
      <c r="M31" s="944"/>
      <c r="N31" s="944"/>
    </row>
    <row r="32" spans="1:14" ht="15.75" thickBot="1" x14ac:dyDescent="0.3">
      <c r="A32" s="944"/>
      <c r="B32" s="965" t="s">
        <v>915</v>
      </c>
      <c r="C32" s="965" t="s">
        <v>916</v>
      </c>
      <c r="D32" s="965" t="s">
        <v>917</v>
      </c>
      <c r="E32" s="965" t="s">
        <v>918</v>
      </c>
      <c r="F32" s="944"/>
      <c r="G32" s="944"/>
      <c r="H32" s="944"/>
      <c r="I32" s="944"/>
      <c r="J32" s="944"/>
      <c r="K32" s="944"/>
      <c r="L32" s="944"/>
      <c r="M32" s="944"/>
      <c r="N32" s="944"/>
    </row>
    <row r="33" spans="1:14" x14ac:dyDescent="0.25">
      <c r="A33" s="944"/>
      <c r="B33" s="966" t="s">
        <v>9</v>
      </c>
      <c r="C33" s="949">
        <v>5500000</v>
      </c>
      <c r="D33" s="950">
        <v>0.78571425765306224</v>
      </c>
      <c r="E33" s="951">
        <v>1429.9999489285733</v>
      </c>
      <c r="F33" s="944"/>
      <c r="G33" s="944"/>
      <c r="H33" s="944"/>
      <c r="I33" s="944"/>
      <c r="J33" s="944"/>
      <c r="K33" s="944"/>
      <c r="L33" s="944"/>
      <c r="M33" s="944"/>
      <c r="N33" s="944"/>
    </row>
    <row r="34" spans="1:14" x14ac:dyDescent="0.25">
      <c r="A34" s="944"/>
      <c r="B34" s="967" t="s">
        <v>14</v>
      </c>
      <c r="C34" s="952">
        <v>1500000.25</v>
      </c>
      <c r="D34" s="953">
        <v>0.21428574234693779</v>
      </c>
      <c r="E34" s="954">
        <v>390.00005107142675</v>
      </c>
      <c r="F34" s="944"/>
      <c r="G34" s="944"/>
      <c r="H34" s="944"/>
      <c r="I34" s="944"/>
      <c r="J34" s="944"/>
      <c r="K34" s="944"/>
      <c r="L34" s="944"/>
      <c r="M34" s="944"/>
      <c r="N34" s="944"/>
    </row>
    <row r="35" spans="1:14" x14ac:dyDescent="0.25">
      <c r="A35" s="944"/>
      <c r="B35" s="967"/>
      <c r="C35" s="952"/>
      <c r="D35" s="953"/>
      <c r="E35" s="954"/>
      <c r="F35" s="944"/>
      <c r="G35" s="944"/>
      <c r="H35" s="944"/>
      <c r="I35" s="944"/>
      <c r="J35" s="944"/>
      <c r="K35" s="944"/>
      <c r="L35" s="944"/>
      <c r="M35" s="944"/>
      <c r="N35" s="944"/>
    </row>
    <row r="36" spans="1:14" x14ac:dyDescent="0.25">
      <c r="A36" s="944"/>
      <c r="B36" s="967"/>
      <c r="C36" s="952" t="s">
        <v>922</v>
      </c>
      <c r="D36" s="955" t="s">
        <v>922</v>
      </c>
      <c r="E36" s="954" t="s">
        <v>922</v>
      </c>
      <c r="F36" s="944"/>
      <c r="G36" s="944"/>
      <c r="H36" s="944"/>
      <c r="I36" s="944"/>
      <c r="J36" s="944"/>
      <c r="K36" s="944"/>
      <c r="L36" s="944"/>
      <c r="M36" s="944"/>
      <c r="N36" s="944"/>
    </row>
    <row r="37" spans="1:14" ht="15.75" thickBot="1" x14ac:dyDescent="0.3">
      <c r="A37" s="944"/>
      <c r="B37" s="968"/>
      <c r="C37" s="960" t="s">
        <v>922</v>
      </c>
      <c r="D37" s="969" t="s">
        <v>922</v>
      </c>
      <c r="E37" s="970" t="s">
        <v>922</v>
      </c>
      <c r="F37" s="944"/>
      <c r="G37" s="944"/>
      <c r="H37" s="944"/>
      <c r="I37" s="944"/>
      <c r="J37" s="944"/>
      <c r="K37" s="944"/>
      <c r="L37" s="944"/>
      <c r="M37" s="944"/>
      <c r="N37" s="944"/>
    </row>
    <row r="38" spans="1:14" x14ac:dyDescent="0.25">
      <c r="A38" s="944"/>
      <c r="B38" s="971"/>
      <c r="C38" s="972"/>
      <c r="D38" s="973"/>
      <c r="E38" s="973"/>
      <c r="F38" s="944"/>
      <c r="G38" s="944"/>
      <c r="H38" s="944"/>
      <c r="I38" s="944"/>
      <c r="J38" s="944"/>
      <c r="K38" s="944"/>
      <c r="L38" s="944"/>
      <c r="M38" s="944"/>
      <c r="N38" s="944"/>
    </row>
    <row r="39" spans="1:14" x14ac:dyDescent="0.25">
      <c r="A39" s="944"/>
      <c r="B39" s="944"/>
      <c r="C39" s="944"/>
      <c r="D39" s="944"/>
      <c r="E39" s="944"/>
      <c r="F39" s="944"/>
      <c r="G39" s="944"/>
      <c r="H39" s="944"/>
      <c r="I39" s="944"/>
      <c r="J39" s="944"/>
      <c r="K39" s="944"/>
      <c r="L39" s="944"/>
      <c r="M39" s="944"/>
      <c r="N39" s="944"/>
    </row>
    <row r="40" spans="1:14" x14ac:dyDescent="0.25">
      <c r="A40" s="944"/>
      <c r="B40" s="944"/>
      <c r="C40" s="944"/>
      <c r="D40" s="944"/>
      <c r="E40" s="944"/>
      <c r="F40" s="944"/>
      <c r="G40" s="944"/>
      <c r="H40" s="944"/>
      <c r="I40" s="944"/>
      <c r="J40" s="944"/>
      <c r="K40" s="944"/>
      <c r="L40" s="944"/>
      <c r="M40" s="944"/>
      <c r="N40" s="944"/>
    </row>
    <row r="41" spans="1:14" x14ac:dyDescent="0.25">
      <c r="A41" s="944"/>
      <c r="B41" s="944"/>
      <c r="C41" s="944"/>
      <c r="D41" s="944"/>
      <c r="E41" s="944"/>
      <c r="F41" s="944"/>
      <c r="G41" s="944"/>
      <c r="H41" s="944"/>
      <c r="I41" s="944"/>
      <c r="J41" s="944"/>
      <c r="K41" s="944"/>
      <c r="L41" s="944"/>
      <c r="M41" s="944"/>
      <c r="N41" s="944"/>
    </row>
    <row r="42" spans="1:14" x14ac:dyDescent="0.25">
      <c r="A42" s="944"/>
      <c r="B42" s="944"/>
      <c r="C42" s="944"/>
      <c r="D42" s="944"/>
      <c r="E42" s="944"/>
      <c r="F42" s="944"/>
      <c r="G42" s="944"/>
      <c r="H42" s="944"/>
      <c r="I42" s="944"/>
      <c r="J42" s="944"/>
      <c r="K42" s="944"/>
      <c r="L42" s="944"/>
      <c r="M42" s="944"/>
      <c r="N42" s="944"/>
    </row>
    <row r="43" spans="1:14" x14ac:dyDescent="0.25">
      <c r="A43" s="944"/>
      <c r="B43" s="944"/>
      <c r="C43" s="944"/>
      <c r="D43" s="944"/>
      <c r="E43" s="944"/>
      <c r="F43" s="944"/>
      <c r="G43" s="944"/>
      <c r="H43" s="944"/>
      <c r="I43" s="944"/>
      <c r="J43" s="944"/>
      <c r="K43" s="944"/>
      <c r="L43" s="944"/>
      <c r="M43" s="944"/>
      <c r="N43" s="944"/>
    </row>
    <row r="44" spans="1:14" x14ac:dyDescent="0.25">
      <c r="A44" s="944"/>
      <c r="B44" s="944"/>
      <c r="C44" s="944"/>
      <c r="D44" s="944"/>
      <c r="E44" s="944"/>
      <c r="F44" s="944"/>
      <c r="G44" s="944"/>
      <c r="H44" s="944"/>
      <c r="I44" s="944"/>
      <c r="J44" s="944"/>
      <c r="K44" s="944"/>
      <c r="L44" s="944"/>
      <c r="M44" s="944"/>
      <c r="N44" s="944"/>
    </row>
    <row r="45" spans="1:14" x14ac:dyDescent="0.25">
      <c r="A45" s="944"/>
      <c r="B45" s="944"/>
      <c r="C45" s="944"/>
      <c r="D45" s="944"/>
      <c r="E45" s="944"/>
      <c r="F45" s="944"/>
      <c r="G45" s="944"/>
      <c r="H45" s="944"/>
      <c r="I45" s="944"/>
      <c r="J45" s="944"/>
      <c r="K45" s="944"/>
      <c r="L45" s="944"/>
      <c r="M45" s="944"/>
      <c r="N45" s="944"/>
    </row>
    <row r="46" spans="1:14" x14ac:dyDescent="0.25">
      <c r="A46" s="944"/>
      <c r="B46" s="944"/>
      <c r="C46" s="944"/>
      <c r="D46" s="944"/>
      <c r="E46" s="944"/>
      <c r="F46" s="944"/>
      <c r="G46" s="944"/>
      <c r="H46" s="944"/>
      <c r="I46" s="944"/>
      <c r="J46" s="944"/>
      <c r="K46" s="944"/>
      <c r="L46" s="944"/>
      <c r="M46" s="944"/>
      <c r="N46" s="944"/>
    </row>
    <row r="47" spans="1:14" x14ac:dyDescent="0.25">
      <c r="A47" s="944"/>
      <c r="B47" s="944"/>
      <c r="C47" s="944"/>
      <c r="D47" s="944"/>
      <c r="E47" s="944"/>
      <c r="F47" s="944"/>
      <c r="G47" s="944"/>
      <c r="H47" s="944"/>
      <c r="I47" s="944"/>
      <c r="J47" s="944"/>
      <c r="K47" s="944"/>
      <c r="L47" s="944"/>
      <c r="M47" s="944"/>
      <c r="N47" s="944"/>
    </row>
    <row r="48" spans="1:14" x14ac:dyDescent="0.25">
      <c r="A48" s="944"/>
      <c r="B48" s="944"/>
      <c r="C48" s="944"/>
      <c r="D48" s="944"/>
      <c r="E48" s="944"/>
      <c r="F48" s="944"/>
      <c r="G48" s="944"/>
      <c r="H48" s="944"/>
      <c r="I48" s="944"/>
      <c r="J48" s="944"/>
      <c r="K48" s="944"/>
      <c r="L48" s="944"/>
      <c r="M48" s="944"/>
      <c r="N48" s="944"/>
    </row>
    <row r="49" spans="1:14" x14ac:dyDescent="0.25">
      <c r="A49" s="944"/>
      <c r="B49" s="944"/>
      <c r="C49" s="944"/>
      <c r="D49" s="944"/>
      <c r="E49" s="944"/>
      <c r="F49" s="944"/>
      <c r="G49" s="944"/>
      <c r="H49" s="944"/>
      <c r="I49" s="944"/>
      <c r="J49" s="944"/>
      <c r="K49" s="944"/>
      <c r="L49" s="944"/>
      <c r="M49" s="944"/>
      <c r="N49" s="944"/>
    </row>
    <row r="50" spans="1:14" x14ac:dyDescent="0.25">
      <c r="A50" s="944"/>
      <c r="B50" s="944"/>
      <c r="C50" s="944"/>
      <c r="D50" s="944"/>
      <c r="E50" s="944"/>
      <c r="F50" s="944"/>
      <c r="G50" s="944"/>
      <c r="H50" s="944"/>
      <c r="I50" s="944"/>
      <c r="J50" s="944"/>
      <c r="K50" s="944"/>
      <c r="L50" s="944"/>
      <c r="M50" s="944"/>
      <c r="N50" s="944"/>
    </row>
    <row r="51" spans="1:14" x14ac:dyDescent="0.25">
      <c r="A51" s="944"/>
      <c r="B51" s="944"/>
      <c r="C51" s="944"/>
      <c r="D51" s="944"/>
      <c r="E51" s="944"/>
      <c r="F51" s="944"/>
      <c r="G51" s="944"/>
      <c r="H51" s="944"/>
      <c r="I51" s="944"/>
      <c r="J51" s="944"/>
      <c r="K51" s="944"/>
      <c r="L51" s="944"/>
      <c r="M51" s="944"/>
      <c r="N51" s="944"/>
    </row>
  </sheetData>
  <mergeCells count="7">
    <mergeCell ref="B28:E30"/>
    <mergeCell ref="C31:E31"/>
    <mergeCell ref="B7:E9"/>
    <mergeCell ref="B10:E10"/>
    <mergeCell ref="B12:E13"/>
    <mergeCell ref="C14:E14"/>
    <mergeCell ref="B16:E17"/>
  </mergeCells>
  <dataValidations count="1">
    <dataValidation type="decimal" allowBlank="1" showInputMessage="1" showErrorMessage="1" errorTitle="Numerical Values Required" error="Please indicate the total hours worked by the employee" sqref="C14:E15 C31:E31" xr:uid="{6595C569-8BB8-4442-81A4-33BE12DBDF70}">
      <formula1>0.1</formula1>
      <formula2>100000000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409F7987-57DA-4F58-85BC-883B26162C93}">
          <x14:formula1>
            <xm:f>Lists!$P$2:$P$42</xm:f>
          </x14:formula1>
          <xm:sqref>B19:B23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pageSetUpPr fitToPage="1"/>
  </sheetPr>
  <dimension ref="B1:Q80"/>
  <sheetViews>
    <sheetView workbookViewId="0">
      <selection activeCell="R12" sqref="R12"/>
    </sheetView>
  </sheetViews>
  <sheetFormatPr defaultColWidth="9.140625" defaultRowHeight="15" x14ac:dyDescent="0.25"/>
  <cols>
    <col min="1" max="1" width="2.85546875" style="353" customWidth="1"/>
    <col min="2" max="2" width="57.7109375" style="353" bestFit="1" customWidth="1"/>
    <col min="3" max="4" width="12.7109375" style="353" customWidth="1"/>
    <col min="5" max="5" width="2.85546875" style="353" customWidth="1"/>
    <col min="6" max="10" width="12.7109375" style="353" customWidth="1"/>
    <col min="11" max="11" width="2.85546875" style="353" customWidth="1"/>
    <col min="12" max="16" width="12.7109375" style="353" customWidth="1"/>
    <col min="17" max="16384" width="9.140625" style="353"/>
  </cols>
  <sheetData>
    <row r="1" spans="2:17" s="352" customFormat="1" x14ac:dyDescent="0.25"/>
    <row r="2" spans="2:17" s="352" customFormat="1" x14ac:dyDescent="0.25"/>
    <row r="3" spans="2:17" s="352" customFormat="1" x14ac:dyDescent="0.25"/>
    <row r="4" spans="2:17" s="352" customFormat="1" x14ac:dyDescent="0.25"/>
    <row r="5" spans="2:17" s="352" customFormat="1" x14ac:dyDescent="0.25"/>
    <row r="6" spans="2:17" s="352" customFormat="1" x14ac:dyDescent="0.25"/>
    <row r="7" spans="2:17" s="352" customFormat="1" hidden="1" x14ac:dyDescent="0.25"/>
    <row r="8" spans="2:17" s="352" customFormat="1" hidden="1" x14ac:dyDescent="0.25"/>
    <row r="10" spans="2:17" ht="16.5" thickBot="1" x14ac:dyDescent="0.3">
      <c r="B10" s="1383" t="s">
        <v>773</v>
      </c>
      <c r="C10" s="1383"/>
      <c r="D10" s="1383"/>
      <c r="F10" s="1383" t="s">
        <v>774</v>
      </c>
      <c r="G10" s="1383"/>
      <c r="H10" s="1383"/>
      <c r="I10" s="1383"/>
      <c r="J10" s="1383"/>
      <c r="L10" s="1383" t="s">
        <v>865</v>
      </c>
      <c r="M10" s="1383"/>
      <c r="N10" s="1383"/>
      <c r="O10" s="1383"/>
      <c r="P10" s="1383"/>
      <c r="Q10" s="909"/>
    </row>
    <row r="11" spans="2:17" ht="15.75" x14ac:dyDescent="0.25">
      <c r="B11" s="18"/>
      <c r="C11" s="15"/>
      <c r="D11" s="354"/>
      <c r="F11" s="8"/>
      <c r="G11" s="15"/>
      <c r="H11" s="15"/>
      <c r="I11" s="15"/>
      <c r="J11" s="9"/>
      <c r="L11" s="8"/>
      <c r="M11" s="15"/>
      <c r="N11" s="15"/>
      <c r="O11" s="15"/>
      <c r="P11" s="9"/>
    </row>
    <row r="12" spans="2:17" ht="47.25" x14ac:dyDescent="0.25">
      <c r="B12" s="19" t="s">
        <v>38</v>
      </c>
      <c r="C12" s="21" t="s">
        <v>39</v>
      </c>
      <c r="D12" s="14" t="s">
        <v>103</v>
      </c>
      <c r="F12" s="10" t="s">
        <v>39</v>
      </c>
      <c r="G12" s="16" t="s">
        <v>104</v>
      </c>
      <c r="H12" s="16" t="s">
        <v>105</v>
      </c>
      <c r="I12" s="16" t="s">
        <v>106</v>
      </c>
      <c r="J12" s="14" t="s">
        <v>107</v>
      </c>
      <c r="L12" s="910" t="s">
        <v>867</v>
      </c>
      <c r="M12" s="16" t="s">
        <v>104</v>
      </c>
      <c r="N12" s="16" t="s">
        <v>105</v>
      </c>
      <c r="O12" s="16" t="s">
        <v>106</v>
      </c>
      <c r="P12" s="14" t="s">
        <v>107</v>
      </c>
    </row>
    <row r="13" spans="2:17" ht="16.5" thickBot="1" x14ac:dyDescent="0.3">
      <c r="B13" s="20"/>
      <c r="C13" s="17"/>
      <c r="D13" s="355"/>
      <c r="F13" s="12"/>
      <c r="G13" s="17"/>
      <c r="H13" s="17"/>
      <c r="I13" s="17"/>
      <c r="J13" s="13"/>
      <c r="L13" s="12"/>
      <c r="M13" s="17"/>
      <c r="N13" s="17"/>
      <c r="O13" s="17"/>
      <c r="P13" s="13"/>
    </row>
    <row r="14" spans="2:17" ht="15.75" thickBot="1" x14ac:dyDescent="0.3">
      <c r="B14" s="503" t="s">
        <v>40</v>
      </c>
      <c r="C14" s="504" t="s">
        <v>41</v>
      </c>
      <c r="D14" s="505" t="s">
        <v>42</v>
      </c>
      <c r="F14" s="509">
        <v>1</v>
      </c>
      <c r="G14" s="510">
        <v>20.74</v>
      </c>
      <c r="H14" s="510">
        <v>21.39</v>
      </c>
      <c r="I14" s="510">
        <v>22.56</v>
      </c>
      <c r="J14" s="511">
        <v>23.73</v>
      </c>
      <c r="L14" s="512" t="s">
        <v>41</v>
      </c>
      <c r="M14" s="513">
        <f>G36*1.08</f>
        <v>41.558399999999999</v>
      </c>
      <c r="N14" s="513">
        <f t="shared" ref="N14:P14" si="0">H36*1.08</f>
        <v>45.608400000000003</v>
      </c>
      <c r="O14" s="513">
        <f t="shared" si="0"/>
        <v>49.647600000000004</v>
      </c>
      <c r="P14" s="513">
        <f t="shared" si="0"/>
        <v>53.697600000000001</v>
      </c>
    </row>
    <row r="15" spans="2:17" ht="15.75" thickBot="1" x14ac:dyDescent="0.3">
      <c r="B15" s="506" t="s">
        <v>43</v>
      </c>
      <c r="C15" s="507">
        <v>7</v>
      </c>
      <c r="D15" s="508">
        <v>9</v>
      </c>
      <c r="F15" s="509">
        <v>2</v>
      </c>
      <c r="G15" s="510">
        <v>21.33</v>
      </c>
      <c r="H15" s="510">
        <v>22.03</v>
      </c>
      <c r="I15" s="510">
        <v>23.24</v>
      </c>
      <c r="J15" s="511">
        <v>24.43</v>
      </c>
      <c r="L15" s="512" t="s">
        <v>42</v>
      </c>
      <c r="M15" s="513">
        <f>G39*1.08</f>
        <v>43.232400000000005</v>
      </c>
      <c r="N15" s="513">
        <f t="shared" ref="N15:P15" si="1">H39*1.08</f>
        <v>47.033999999999999</v>
      </c>
      <c r="O15" s="513">
        <f t="shared" si="1"/>
        <v>50.835600000000007</v>
      </c>
      <c r="P15" s="513">
        <f t="shared" si="1"/>
        <v>54.637200000000007</v>
      </c>
    </row>
    <row r="16" spans="2:17" ht="15.75" thickBot="1" x14ac:dyDescent="0.3">
      <c r="B16" s="506" t="s">
        <v>44</v>
      </c>
      <c r="C16" s="507">
        <v>8</v>
      </c>
      <c r="D16" s="508">
        <v>10</v>
      </c>
      <c r="F16" s="509">
        <v>3</v>
      </c>
      <c r="G16" s="510">
        <v>21.72</v>
      </c>
      <c r="H16" s="510">
        <v>22.44</v>
      </c>
      <c r="I16" s="510">
        <v>23.7</v>
      </c>
      <c r="J16" s="511">
        <v>24.87</v>
      </c>
      <c r="L16" s="512" t="s">
        <v>51</v>
      </c>
      <c r="M16" s="513">
        <f>G42*1.08</f>
        <v>46.418399999999998</v>
      </c>
      <c r="N16" s="513">
        <f t="shared" ref="N16:P16" si="2">H42*1.08</f>
        <v>50.220000000000006</v>
      </c>
      <c r="O16" s="513">
        <f t="shared" si="2"/>
        <v>54.010800000000003</v>
      </c>
      <c r="P16" s="513">
        <f t="shared" si="2"/>
        <v>57.801600000000008</v>
      </c>
    </row>
    <row r="17" spans="2:16" ht="15.75" thickBot="1" x14ac:dyDescent="0.3">
      <c r="B17" s="503" t="s">
        <v>45</v>
      </c>
      <c r="C17" s="504" t="s">
        <v>41</v>
      </c>
      <c r="D17" s="505" t="s">
        <v>42</v>
      </c>
      <c r="F17" s="509">
        <v>4</v>
      </c>
      <c r="G17" s="878">
        <v>22.11</v>
      </c>
      <c r="H17" s="878">
        <v>22.89</v>
      </c>
      <c r="I17" s="878">
        <v>24.13</v>
      </c>
      <c r="J17" s="879">
        <v>25.38</v>
      </c>
      <c r="L17" s="512" t="s">
        <v>52</v>
      </c>
      <c r="M17" s="513">
        <f>G44*1.08</f>
        <v>48.103200000000001</v>
      </c>
      <c r="N17" s="513">
        <f t="shared" ref="N17:P17" si="3">H44*1.08</f>
        <v>51.699600000000004</v>
      </c>
      <c r="O17" s="513">
        <f t="shared" si="3"/>
        <v>55.285200000000003</v>
      </c>
      <c r="P17" s="513">
        <f t="shared" si="3"/>
        <v>58.881600000000006</v>
      </c>
    </row>
    <row r="18" spans="2:16" ht="15.75" thickBot="1" x14ac:dyDescent="0.3">
      <c r="B18" s="506" t="s">
        <v>460</v>
      </c>
      <c r="C18" s="507">
        <v>5</v>
      </c>
      <c r="D18" s="508">
        <v>7</v>
      </c>
      <c r="F18" s="509">
        <v>5</v>
      </c>
      <c r="G18" s="510">
        <v>22.94</v>
      </c>
      <c r="H18" s="510">
        <v>23.72</v>
      </c>
      <c r="I18" s="510">
        <v>24.98</v>
      </c>
      <c r="J18" s="511">
        <v>26.28</v>
      </c>
      <c r="L18" s="512" t="s">
        <v>94</v>
      </c>
      <c r="M18" s="513">
        <f>G53*1.08</f>
        <v>49.161600000000007</v>
      </c>
      <c r="N18" s="513">
        <f t="shared" ref="N18:P18" si="4">H53*1.08</f>
        <v>53.632800000000003</v>
      </c>
      <c r="O18" s="513">
        <f t="shared" si="4"/>
        <v>58.071600000000004</v>
      </c>
      <c r="P18" s="513">
        <f t="shared" si="4"/>
        <v>62.532000000000004</v>
      </c>
    </row>
    <row r="19" spans="2:16" ht="15.75" thickBot="1" x14ac:dyDescent="0.3">
      <c r="B19" s="506" t="s">
        <v>459</v>
      </c>
      <c r="C19" s="507">
        <v>7</v>
      </c>
      <c r="D19" s="508">
        <v>9</v>
      </c>
      <c r="F19" s="509">
        <v>6</v>
      </c>
      <c r="G19" s="510">
        <v>23.73</v>
      </c>
      <c r="H19" s="510">
        <v>24.54</v>
      </c>
      <c r="I19" s="510">
        <v>25.85</v>
      </c>
      <c r="J19" s="511">
        <v>27.19</v>
      </c>
      <c r="L19" s="512" t="s">
        <v>108</v>
      </c>
      <c r="M19" s="513">
        <f>G54*1.08</f>
        <v>51.9696</v>
      </c>
      <c r="N19" s="513">
        <f t="shared" ref="N19:P19" si="5">H54*1.08</f>
        <v>56.872799999999998</v>
      </c>
      <c r="O19" s="513">
        <f t="shared" si="5"/>
        <v>61.786800000000007</v>
      </c>
      <c r="P19" s="513">
        <f t="shared" si="5"/>
        <v>66.69</v>
      </c>
    </row>
    <row r="20" spans="2:16" ht="15.75" thickBot="1" x14ac:dyDescent="0.3">
      <c r="B20" s="506" t="s">
        <v>457</v>
      </c>
      <c r="C20" s="507">
        <v>10</v>
      </c>
      <c r="D20" s="508">
        <v>12</v>
      </c>
      <c r="F20" s="509">
        <v>7</v>
      </c>
      <c r="G20" s="510">
        <v>24.43</v>
      </c>
      <c r="H20" s="510">
        <v>25.24</v>
      </c>
      <c r="I20" s="510">
        <v>26.64</v>
      </c>
      <c r="J20" s="511">
        <v>28.04</v>
      </c>
      <c r="L20" s="512" t="s">
        <v>109</v>
      </c>
      <c r="M20" s="513">
        <v>55.62</v>
      </c>
      <c r="N20" s="513">
        <v>60.87</v>
      </c>
      <c r="O20" s="513">
        <v>66.12</v>
      </c>
      <c r="P20" s="514">
        <v>71.36</v>
      </c>
    </row>
    <row r="21" spans="2:16" ht="15.75" thickBot="1" x14ac:dyDescent="0.3">
      <c r="B21" s="506" t="s">
        <v>458</v>
      </c>
      <c r="C21" s="507">
        <v>12</v>
      </c>
      <c r="D21" s="508">
        <v>14</v>
      </c>
      <c r="F21" s="509">
        <v>8</v>
      </c>
      <c r="G21" s="510">
        <v>24.97</v>
      </c>
      <c r="H21" s="510">
        <v>25.84</v>
      </c>
      <c r="I21" s="510">
        <v>27.22</v>
      </c>
      <c r="J21" s="511">
        <v>28.62</v>
      </c>
    </row>
    <row r="22" spans="2:16" ht="15.75" thickBot="1" x14ac:dyDescent="0.3">
      <c r="B22" s="503" t="s">
        <v>47</v>
      </c>
      <c r="C22" s="504" t="s">
        <v>41</v>
      </c>
      <c r="D22" s="505" t="s">
        <v>42</v>
      </c>
      <c r="F22" s="509">
        <v>9</v>
      </c>
      <c r="G22" s="510">
        <v>25.55</v>
      </c>
      <c r="H22" s="510">
        <v>26.43</v>
      </c>
      <c r="I22" s="510">
        <v>27.83</v>
      </c>
      <c r="J22" s="511">
        <v>29.26</v>
      </c>
    </row>
    <row r="23" spans="2:16" ht="15.75" thickBot="1" x14ac:dyDescent="0.3">
      <c r="B23" s="506" t="s">
        <v>48</v>
      </c>
      <c r="C23" s="507">
        <v>11</v>
      </c>
      <c r="D23" s="508">
        <v>13</v>
      </c>
      <c r="F23" s="509">
        <v>10</v>
      </c>
      <c r="G23" s="510">
        <v>25.95</v>
      </c>
      <c r="H23" s="510">
        <v>26.83</v>
      </c>
      <c r="I23" s="510">
        <v>28.25</v>
      </c>
      <c r="J23" s="511">
        <v>29.76</v>
      </c>
    </row>
    <row r="24" spans="2:16" ht="15.75" thickBot="1" x14ac:dyDescent="0.3">
      <c r="B24" s="506" t="s">
        <v>49</v>
      </c>
      <c r="C24" s="507">
        <v>5</v>
      </c>
      <c r="D24" s="508">
        <v>7</v>
      </c>
      <c r="F24" s="509">
        <v>11</v>
      </c>
      <c r="G24" s="510">
        <v>27.54</v>
      </c>
      <c r="H24" s="510">
        <v>28.49</v>
      </c>
      <c r="I24" s="510">
        <v>30.03</v>
      </c>
      <c r="J24" s="511">
        <v>31.61</v>
      </c>
    </row>
    <row r="25" spans="2:16" ht="15.75" thickBot="1" x14ac:dyDescent="0.3">
      <c r="B25" s="506" t="s">
        <v>50</v>
      </c>
      <c r="C25" s="507">
        <v>6</v>
      </c>
      <c r="D25" s="508">
        <v>8</v>
      </c>
      <c r="F25" s="509">
        <v>12</v>
      </c>
      <c r="G25" s="510">
        <v>29.17</v>
      </c>
      <c r="H25" s="510">
        <v>30.18</v>
      </c>
      <c r="I25" s="510">
        <v>31.82</v>
      </c>
      <c r="J25" s="511">
        <v>33.49</v>
      </c>
    </row>
    <row r="26" spans="2:16" ht="15.75" thickBot="1" x14ac:dyDescent="0.3">
      <c r="B26" s="503" t="s">
        <v>452</v>
      </c>
      <c r="C26" s="504" t="s">
        <v>51</v>
      </c>
      <c r="D26" s="505" t="s">
        <v>52</v>
      </c>
      <c r="F26" s="509">
        <v>13</v>
      </c>
      <c r="G26" s="510">
        <v>30.75</v>
      </c>
      <c r="H26" s="510">
        <v>31.77</v>
      </c>
      <c r="I26" s="510">
        <v>33.54</v>
      </c>
      <c r="J26" s="511">
        <v>35.29</v>
      </c>
    </row>
    <row r="27" spans="2:16" ht="15.75" thickBot="1" x14ac:dyDescent="0.3">
      <c r="B27" s="506" t="s">
        <v>53</v>
      </c>
      <c r="C27" s="507">
        <v>10</v>
      </c>
      <c r="D27" s="508">
        <v>12</v>
      </c>
      <c r="F27" s="509">
        <v>14</v>
      </c>
      <c r="G27" s="510">
        <v>33.770000000000003</v>
      </c>
      <c r="H27" s="510">
        <v>34.9</v>
      </c>
      <c r="I27" s="510">
        <v>36.840000000000003</v>
      </c>
      <c r="J27" s="511">
        <v>38.770000000000003</v>
      </c>
    </row>
    <row r="28" spans="2:16" ht="15.75" thickBot="1" x14ac:dyDescent="0.3">
      <c r="B28" s="506" t="s">
        <v>54</v>
      </c>
      <c r="C28" s="507">
        <v>10</v>
      </c>
      <c r="D28" s="508">
        <v>12</v>
      </c>
      <c r="F28" s="509">
        <v>15</v>
      </c>
      <c r="G28" s="510">
        <v>37</v>
      </c>
      <c r="H28" s="510">
        <v>38.26</v>
      </c>
      <c r="I28" s="510">
        <v>40.4</v>
      </c>
      <c r="J28" s="511">
        <v>42.46</v>
      </c>
    </row>
    <row r="29" spans="2:16" ht="15.75" thickBot="1" x14ac:dyDescent="0.3">
      <c r="B29" s="506" t="s">
        <v>55</v>
      </c>
      <c r="C29" s="507">
        <v>8</v>
      </c>
      <c r="D29" s="508">
        <v>10</v>
      </c>
      <c r="F29" s="509">
        <v>16</v>
      </c>
      <c r="G29" s="510">
        <v>40.1</v>
      </c>
      <c r="H29" s="510">
        <v>41.48</v>
      </c>
      <c r="I29" s="510">
        <v>43.81</v>
      </c>
      <c r="J29" s="511">
        <v>46.03</v>
      </c>
    </row>
    <row r="30" spans="2:16" ht="15.75" thickBot="1" x14ac:dyDescent="0.3">
      <c r="B30" s="506" t="s">
        <v>56</v>
      </c>
      <c r="C30" s="507">
        <v>11</v>
      </c>
      <c r="D30" s="508">
        <v>13</v>
      </c>
      <c r="F30" s="509">
        <v>17</v>
      </c>
      <c r="G30" s="510">
        <v>44.03</v>
      </c>
      <c r="H30" s="510">
        <v>45.54</v>
      </c>
      <c r="I30" s="510">
        <v>48.04</v>
      </c>
      <c r="J30" s="511">
        <v>50.54</v>
      </c>
    </row>
    <row r="31" spans="2:16" ht="15.75" thickBot="1" x14ac:dyDescent="0.3">
      <c r="B31" s="503" t="s">
        <v>57</v>
      </c>
      <c r="C31" s="504" t="s">
        <v>58</v>
      </c>
      <c r="D31" s="505" t="s">
        <v>41</v>
      </c>
      <c r="F31" s="509">
        <v>18</v>
      </c>
      <c r="G31" s="510">
        <v>47.17</v>
      </c>
      <c r="H31" s="510">
        <v>48.74</v>
      </c>
      <c r="I31" s="510">
        <v>51.46</v>
      </c>
      <c r="J31" s="511">
        <v>54.17</v>
      </c>
    </row>
    <row r="32" spans="2:16" ht="15.75" thickBot="1" x14ac:dyDescent="0.3">
      <c r="B32" s="503" t="s">
        <v>59</v>
      </c>
      <c r="C32" s="504" t="s">
        <v>41</v>
      </c>
      <c r="D32" s="505" t="s">
        <v>42</v>
      </c>
      <c r="F32" s="509">
        <v>19</v>
      </c>
      <c r="G32" s="510">
        <v>50.24</v>
      </c>
      <c r="H32" s="510">
        <v>51.97</v>
      </c>
      <c r="I32" s="510">
        <v>54.86</v>
      </c>
      <c r="J32" s="511">
        <v>57.73</v>
      </c>
    </row>
    <row r="33" spans="2:10" ht="15.75" thickBot="1" x14ac:dyDescent="0.3">
      <c r="B33" s="503" t="s">
        <v>60</v>
      </c>
      <c r="C33" s="504" t="s">
        <v>51</v>
      </c>
      <c r="D33" s="505" t="s">
        <v>52</v>
      </c>
      <c r="F33" s="509">
        <v>20</v>
      </c>
      <c r="G33" s="510">
        <v>54.98</v>
      </c>
      <c r="H33" s="510">
        <v>56.86</v>
      </c>
      <c r="I33" s="510">
        <v>59.96</v>
      </c>
      <c r="J33" s="511">
        <v>63.11</v>
      </c>
    </row>
    <row r="34" spans="2:10" ht="15.75" thickBot="1" x14ac:dyDescent="0.3">
      <c r="B34" s="506" t="s">
        <v>453</v>
      </c>
      <c r="C34" s="507">
        <v>12</v>
      </c>
      <c r="D34" s="508">
        <v>14</v>
      </c>
      <c r="F34" s="512" t="s">
        <v>499</v>
      </c>
      <c r="G34" s="513">
        <v>32.840000000000003</v>
      </c>
      <c r="H34" s="513">
        <v>35.68</v>
      </c>
      <c r="I34" s="513">
        <v>38.51</v>
      </c>
      <c r="J34" s="514">
        <v>41.35</v>
      </c>
    </row>
    <row r="35" spans="2:10" ht="15.75" thickBot="1" x14ac:dyDescent="0.3">
      <c r="B35" s="506" t="s">
        <v>61</v>
      </c>
      <c r="C35" s="507">
        <v>10</v>
      </c>
      <c r="D35" s="508">
        <v>12</v>
      </c>
      <c r="F35" s="512" t="s">
        <v>515</v>
      </c>
      <c r="G35" s="513">
        <v>34.200000000000003</v>
      </c>
      <c r="H35" s="513">
        <v>37.06</v>
      </c>
      <c r="I35" s="513">
        <v>39.93</v>
      </c>
      <c r="J35" s="514">
        <v>42.79</v>
      </c>
    </row>
    <row r="36" spans="2:10" ht="15.75" thickBot="1" x14ac:dyDescent="0.3">
      <c r="B36" s="506" t="s">
        <v>62</v>
      </c>
      <c r="C36" s="507">
        <v>10</v>
      </c>
      <c r="D36" s="508">
        <v>12</v>
      </c>
      <c r="F36" s="512" t="s">
        <v>58</v>
      </c>
      <c r="G36" s="513">
        <v>38.479999999999997</v>
      </c>
      <c r="H36" s="513">
        <v>42.23</v>
      </c>
      <c r="I36" s="513">
        <v>45.97</v>
      </c>
      <c r="J36" s="514">
        <v>49.72</v>
      </c>
    </row>
    <row r="37" spans="2:10" ht="15.75" thickBot="1" x14ac:dyDescent="0.3">
      <c r="B37" s="506" t="s">
        <v>63</v>
      </c>
      <c r="C37" s="507">
        <v>9</v>
      </c>
      <c r="D37" s="508">
        <v>11</v>
      </c>
      <c r="F37" s="512" t="s">
        <v>684</v>
      </c>
      <c r="G37" s="513">
        <v>38.68</v>
      </c>
      <c r="H37" s="513">
        <v>41.53</v>
      </c>
      <c r="I37" s="513">
        <v>44.35</v>
      </c>
      <c r="J37" s="514">
        <v>47.2</v>
      </c>
    </row>
    <row r="38" spans="2:10" ht="15.75" thickBot="1" x14ac:dyDescent="0.3">
      <c r="B38" s="506" t="s">
        <v>64</v>
      </c>
      <c r="C38" s="507">
        <v>13</v>
      </c>
      <c r="D38" s="508">
        <v>14</v>
      </c>
      <c r="F38" s="512" t="s">
        <v>862</v>
      </c>
      <c r="G38" s="513">
        <v>38.68</v>
      </c>
      <c r="H38" s="513">
        <v>41.53</v>
      </c>
      <c r="I38" s="513">
        <v>44.35</v>
      </c>
      <c r="J38" s="514">
        <v>47.2</v>
      </c>
    </row>
    <row r="39" spans="2:10" ht="15.75" thickBot="1" x14ac:dyDescent="0.3">
      <c r="B39" s="506" t="s">
        <v>65</v>
      </c>
      <c r="C39" s="507">
        <v>9</v>
      </c>
      <c r="D39" s="508">
        <v>11</v>
      </c>
      <c r="F39" s="512" t="s">
        <v>41</v>
      </c>
      <c r="G39" s="513">
        <v>40.03</v>
      </c>
      <c r="H39" s="513">
        <v>43.55</v>
      </c>
      <c r="I39" s="513">
        <v>47.07</v>
      </c>
      <c r="J39" s="514">
        <v>50.59</v>
      </c>
    </row>
    <row r="40" spans="2:10" ht="15.75" thickBot="1" x14ac:dyDescent="0.3">
      <c r="B40" s="503" t="s">
        <v>498</v>
      </c>
      <c r="C40" s="504" t="s">
        <v>606</v>
      </c>
      <c r="D40" s="505" t="s">
        <v>52</v>
      </c>
      <c r="F40" s="512" t="s">
        <v>863</v>
      </c>
      <c r="G40" s="513">
        <v>40.909999999999997</v>
      </c>
      <c r="H40" s="513">
        <v>44.26</v>
      </c>
      <c r="I40" s="513">
        <v>47.62</v>
      </c>
      <c r="J40" s="514">
        <v>50.97</v>
      </c>
    </row>
    <row r="41" spans="2:10" ht="15.75" thickBot="1" x14ac:dyDescent="0.3">
      <c r="B41" s="506" t="s">
        <v>66</v>
      </c>
      <c r="C41" s="507">
        <v>10</v>
      </c>
      <c r="D41" s="508">
        <v>12</v>
      </c>
      <c r="F41" s="512" t="s">
        <v>864</v>
      </c>
      <c r="G41" s="513">
        <v>40.909999999999997</v>
      </c>
      <c r="H41" s="513">
        <v>44.26</v>
      </c>
      <c r="I41" s="513">
        <v>47.62</v>
      </c>
      <c r="J41" s="514">
        <v>50.97</v>
      </c>
    </row>
    <row r="42" spans="2:10" ht="15.75" thickBot="1" x14ac:dyDescent="0.3">
      <c r="B42" s="506" t="s">
        <v>67</v>
      </c>
      <c r="C42" s="507">
        <v>6</v>
      </c>
      <c r="D42" s="508">
        <v>8</v>
      </c>
      <c r="F42" s="512" t="s">
        <v>42</v>
      </c>
      <c r="G42" s="513">
        <v>42.98</v>
      </c>
      <c r="H42" s="513">
        <v>46.5</v>
      </c>
      <c r="I42" s="513">
        <v>50.01</v>
      </c>
      <c r="J42" s="514">
        <v>53.52</v>
      </c>
    </row>
    <row r="43" spans="2:10" ht="15.75" thickBot="1" x14ac:dyDescent="0.3">
      <c r="B43" s="506" t="s">
        <v>68</v>
      </c>
      <c r="C43" s="507">
        <v>13</v>
      </c>
      <c r="D43" s="508">
        <v>14</v>
      </c>
      <c r="F43" s="512" t="s">
        <v>606</v>
      </c>
      <c r="G43" s="513">
        <v>41.41</v>
      </c>
      <c r="H43" s="513">
        <v>44.52</v>
      </c>
      <c r="I43" s="513">
        <v>47.63</v>
      </c>
      <c r="J43" s="514">
        <v>50.74</v>
      </c>
    </row>
    <row r="44" spans="2:10" ht="15.75" thickBot="1" x14ac:dyDescent="0.3">
      <c r="B44" s="506" t="s">
        <v>454</v>
      </c>
      <c r="C44" s="507">
        <v>6</v>
      </c>
      <c r="D44" s="508">
        <v>8</v>
      </c>
      <c r="F44" s="512" t="s">
        <v>51</v>
      </c>
      <c r="G44" s="513">
        <v>44.54</v>
      </c>
      <c r="H44" s="513">
        <v>47.87</v>
      </c>
      <c r="I44" s="513">
        <v>51.19</v>
      </c>
      <c r="J44" s="514">
        <v>54.52</v>
      </c>
    </row>
    <row r="45" spans="2:10" ht="15.75" thickBot="1" x14ac:dyDescent="0.3">
      <c r="B45" s="506" t="s">
        <v>69</v>
      </c>
      <c r="C45" s="507">
        <v>10</v>
      </c>
      <c r="D45" s="508">
        <v>12</v>
      </c>
      <c r="F45" s="512" t="s">
        <v>501</v>
      </c>
      <c r="G45" s="513">
        <v>44.05</v>
      </c>
      <c r="H45" s="513">
        <v>46.97</v>
      </c>
      <c r="I45" s="513">
        <v>49.89</v>
      </c>
      <c r="J45" s="514">
        <v>52.82</v>
      </c>
    </row>
    <row r="46" spans="2:10" ht="15.75" thickBot="1" x14ac:dyDescent="0.3">
      <c r="B46" s="503" t="s">
        <v>70</v>
      </c>
      <c r="C46" s="504" t="s">
        <v>41</v>
      </c>
      <c r="D46" s="505" t="s">
        <v>42</v>
      </c>
      <c r="F46" s="512" t="s">
        <v>502</v>
      </c>
      <c r="G46" s="513">
        <v>44.05</v>
      </c>
      <c r="H46" s="513">
        <v>46.97</v>
      </c>
      <c r="I46" s="513">
        <v>49.89</v>
      </c>
      <c r="J46" s="514">
        <v>52.82</v>
      </c>
    </row>
    <row r="47" spans="2:10" ht="15.75" thickBot="1" x14ac:dyDescent="0.3">
      <c r="B47" s="503" t="s">
        <v>71</v>
      </c>
      <c r="C47" s="504" t="s">
        <v>41</v>
      </c>
      <c r="D47" s="505" t="s">
        <v>42</v>
      </c>
      <c r="F47" s="512" t="s">
        <v>500</v>
      </c>
      <c r="G47" s="513">
        <v>44.75</v>
      </c>
      <c r="H47" s="513">
        <v>48.47</v>
      </c>
      <c r="I47" s="513">
        <v>52.19</v>
      </c>
      <c r="J47" s="514">
        <v>55.91</v>
      </c>
    </row>
    <row r="48" spans="2:10" ht="15.75" thickBot="1" x14ac:dyDescent="0.3">
      <c r="B48" s="506" t="s">
        <v>72</v>
      </c>
      <c r="C48" s="507">
        <v>12</v>
      </c>
      <c r="D48" s="508">
        <v>14</v>
      </c>
      <c r="F48" s="512" t="s">
        <v>519</v>
      </c>
      <c r="G48" s="513">
        <v>45.96</v>
      </c>
      <c r="H48" s="513">
        <v>49.65</v>
      </c>
      <c r="I48" s="513">
        <v>53.35</v>
      </c>
      <c r="J48" s="514">
        <v>57.04</v>
      </c>
    </row>
    <row r="49" spans="2:10" ht="15.75" thickBot="1" x14ac:dyDescent="0.3">
      <c r="B49" s="506" t="s">
        <v>73</v>
      </c>
      <c r="C49" s="507">
        <v>9</v>
      </c>
      <c r="D49" s="508">
        <v>11</v>
      </c>
      <c r="F49" s="512" t="s">
        <v>520</v>
      </c>
      <c r="G49" s="513">
        <v>45.96</v>
      </c>
      <c r="H49" s="513">
        <v>49.65</v>
      </c>
      <c r="I49" s="513">
        <v>53.35</v>
      </c>
      <c r="J49" s="514">
        <v>57.04</v>
      </c>
    </row>
    <row r="50" spans="2:10" ht="15.75" thickBot="1" x14ac:dyDescent="0.3">
      <c r="B50" s="506" t="s">
        <v>74</v>
      </c>
      <c r="C50" s="507">
        <v>3</v>
      </c>
      <c r="D50" s="508">
        <v>5</v>
      </c>
      <c r="F50" s="512" t="s">
        <v>516</v>
      </c>
      <c r="G50" s="513">
        <v>49.2</v>
      </c>
      <c r="H50" s="513">
        <v>53.96</v>
      </c>
      <c r="I50" s="513">
        <v>58.71</v>
      </c>
      <c r="J50" s="514">
        <v>63.47</v>
      </c>
    </row>
    <row r="51" spans="2:10" ht="15.75" thickBot="1" x14ac:dyDescent="0.3">
      <c r="B51" s="503" t="s">
        <v>75</v>
      </c>
      <c r="C51" s="504" t="s">
        <v>684</v>
      </c>
      <c r="D51" s="505" t="s">
        <v>863</v>
      </c>
      <c r="F51" s="512" t="s">
        <v>517</v>
      </c>
      <c r="G51" s="513">
        <v>45.52</v>
      </c>
      <c r="H51" s="513">
        <v>47.92</v>
      </c>
      <c r="I51" s="513">
        <v>50.31</v>
      </c>
      <c r="J51" s="514">
        <v>52.68</v>
      </c>
    </row>
    <row r="52" spans="2:10" ht="15.75" thickBot="1" x14ac:dyDescent="0.3">
      <c r="B52" s="506" t="s">
        <v>76</v>
      </c>
      <c r="C52" s="507">
        <v>3</v>
      </c>
      <c r="D52" s="508">
        <v>5</v>
      </c>
      <c r="F52" s="512" t="s">
        <v>518</v>
      </c>
      <c r="G52" s="513">
        <v>47.24</v>
      </c>
      <c r="H52" s="513">
        <v>50.46</v>
      </c>
      <c r="I52" s="513">
        <v>53.67</v>
      </c>
      <c r="J52" s="514">
        <v>56.89</v>
      </c>
    </row>
    <row r="53" spans="2:10" ht="15.75" thickBot="1" x14ac:dyDescent="0.3">
      <c r="B53" s="503" t="s">
        <v>123</v>
      </c>
      <c r="C53" s="504" t="s">
        <v>499</v>
      </c>
      <c r="D53" s="505" t="s">
        <v>515</v>
      </c>
      <c r="F53" s="512" t="s">
        <v>52</v>
      </c>
      <c r="G53" s="513">
        <v>45.52</v>
      </c>
      <c r="H53" s="513">
        <v>49.66</v>
      </c>
      <c r="I53" s="513">
        <v>53.77</v>
      </c>
      <c r="J53" s="514">
        <v>57.9</v>
      </c>
    </row>
    <row r="54" spans="2:10" ht="15.75" thickBot="1" x14ac:dyDescent="0.3">
      <c r="B54" s="503" t="s">
        <v>455</v>
      </c>
      <c r="C54" s="504" t="s">
        <v>500</v>
      </c>
      <c r="D54" s="505" t="s">
        <v>516</v>
      </c>
      <c r="F54" s="512" t="s">
        <v>94</v>
      </c>
      <c r="G54" s="513">
        <v>48.12</v>
      </c>
      <c r="H54" s="513">
        <v>52.66</v>
      </c>
      <c r="I54" s="513">
        <v>57.21</v>
      </c>
      <c r="J54" s="514">
        <v>61.75</v>
      </c>
    </row>
    <row r="55" spans="2:10" ht="15.75" thickBot="1" x14ac:dyDescent="0.3">
      <c r="B55" s="503" t="s">
        <v>77</v>
      </c>
      <c r="C55" s="504" t="s">
        <v>501</v>
      </c>
      <c r="D55" s="505" t="s">
        <v>519</v>
      </c>
      <c r="F55" s="512" t="s">
        <v>108</v>
      </c>
      <c r="G55" s="513">
        <v>51.11</v>
      </c>
      <c r="H55" s="513">
        <v>55.93</v>
      </c>
      <c r="I55" s="513">
        <v>60.75</v>
      </c>
      <c r="J55" s="514">
        <v>65.58</v>
      </c>
    </row>
    <row r="56" spans="2:10" ht="15.75" thickBot="1" x14ac:dyDescent="0.3">
      <c r="B56" s="506" t="s">
        <v>78</v>
      </c>
      <c r="C56" s="507">
        <v>7</v>
      </c>
      <c r="D56" s="508">
        <v>9</v>
      </c>
      <c r="F56" s="512" t="s">
        <v>109</v>
      </c>
      <c r="G56" s="513">
        <v>55.62</v>
      </c>
      <c r="H56" s="513">
        <v>60.87</v>
      </c>
      <c r="I56" s="513">
        <v>66.12</v>
      </c>
      <c r="J56" s="514">
        <v>71.36</v>
      </c>
    </row>
    <row r="57" spans="2:10" ht="15.75" thickBot="1" x14ac:dyDescent="0.3">
      <c r="B57" s="503" t="s">
        <v>79</v>
      </c>
      <c r="C57" s="504" t="s">
        <v>502</v>
      </c>
      <c r="D57" s="505" t="s">
        <v>520</v>
      </c>
    </row>
    <row r="58" spans="2:10" ht="15.75" thickBot="1" x14ac:dyDescent="0.3">
      <c r="B58" s="506" t="s">
        <v>80</v>
      </c>
      <c r="C58" s="507">
        <v>12</v>
      </c>
      <c r="D58" s="508">
        <v>14</v>
      </c>
    </row>
    <row r="59" spans="2:10" ht="15.75" thickBot="1" x14ac:dyDescent="0.3">
      <c r="B59" s="506" t="s">
        <v>81</v>
      </c>
      <c r="C59" s="507">
        <v>14</v>
      </c>
      <c r="D59" s="508">
        <v>15</v>
      </c>
    </row>
    <row r="60" spans="2:10" ht="15.75" thickBot="1" x14ac:dyDescent="0.3">
      <c r="B60" s="506" t="s">
        <v>82</v>
      </c>
      <c r="C60" s="507">
        <v>10</v>
      </c>
      <c r="D60" s="508">
        <v>12</v>
      </c>
    </row>
    <row r="61" spans="2:10" ht="15.75" thickBot="1" x14ac:dyDescent="0.3">
      <c r="B61" s="506" t="s">
        <v>83</v>
      </c>
      <c r="C61" s="507">
        <v>14</v>
      </c>
      <c r="D61" s="508">
        <v>15</v>
      </c>
    </row>
    <row r="62" spans="2:10" ht="15.75" thickBot="1" x14ac:dyDescent="0.3">
      <c r="B62" s="506" t="s">
        <v>84</v>
      </c>
      <c r="C62" s="507">
        <v>10</v>
      </c>
      <c r="D62" s="508">
        <v>12</v>
      </c>
    </row>
    <row r="63" spans="2:10" ht="15.75" thickBot="1" x14ac:dyDescent="0.3">
      <c r="B63" s="506" t="s">
        <v>85</v>
      </c>
      <c r="C63" s="507">
        <v>12</v>
      </c>
      <c r="D63" s="508">
        <v>14</v>
      </c>
    </row>
    <row r="64" spans="2:10" ht="15.75" thickBot="1" x14ac:dyDescent="0.3">
      <c r="B64" s="506" t="s">
        <v>86</v>
      </c>
      <c r="C64" s="507">
        <v>11</v>
      </c>
      <c r="D64" s="508">
        <v>13</v>
      </c>
    </row>
    <row r="65" spans="2:4" ht="15.75" thickBot="1" x14ac:dyDescent="0.3">
      <c r="B65" s="506" t="s">
        <v>87</v>
      </c>
      <c r="C65" s="507">
        <v>10</v>
      </c>
      <c r="D65" s="508">
        <v>12</v>
      </c>
    </row>
    <row r="66" spans="2:4" ht="15.75" thickBot="1" x14ac:dyDescent="0.3">
      <c r="B66" s="506" t="s">
        <v>88</v>
      </c>
      <c r="C66" s="507">
        <v>5</v>
      </c>
      <c r="D66" s="508">
        <v>7</v>
      </c>
    </row>
    <row r="67" spans="2:4" ht="15.75" thickBot="1" x14ac:dyDescent="0.3">
      <c r="B67" s="506" t="s">
        <v>89</v>
      </c>
      <c r="C67" s="507">
        <v>9</v>
      </c>
      <c r="D67" s="508">
        <v>11</v>
      </c>
    </row>
    <row r="68" spans="2:4" ht="15.75" thickBot="1" x14ac:dyDescent="0.3">
      <c r="B68" s="506" t="s">
        <v>90</v>
      </c>
      <c r="C68" s="507">
        <v>11</v>
      </c>
      <c r="D68" s="508">
        <v>13</v>
      </c>
    </row>
    <row r="69" spans="2:4" ht="15.75" thickBot="1" x14ac:dyDescent="0.3">
      <c r="B69" s="506" t="s">
        <v>91</v>
      </c>
      <c r="C69" s="507">
        <v>10</v>
      </c>
      <c r="D69" s="508">
        <v>12</v>
      </c>
    </row>
    <row r="70" spans="2:4" ht="15.75" thickBot="1" x14ac:dyDescent="0.3">
      <c r="B70" s="506" t="s">
        <v>92</v>
      </c>
      <c r="C70" s="507">
        <v>11</v>
      </c>
      <c r="D70" s="508">
        <v>13</v>
      </c>
    </row>
    <row r="71" spans="2:4" ht="15.75" thickBot="1" x14ac:dyDescent="0.3">
      <c r="B71" s="503" t="s">
        <v>93</v>
      </c>
      <c r="C71" s="504" t="s">
        <v>517</v>
      </c>
      <c r="D71" s="505" t="s">
        <v>518</v>
      </c>
    </row>
    <row r="72" spans="2:4" ht="15.75" thickBot="1" x14ac:dyDescent="0.3">
      <c r="B72" s="503" t="s">
        <v>95</v>
      </c>
      <c r="C72" s="504" t="s">
        <v>41</v>
      </c>
      <c r="D72" s="505" t="s">
        <v>42</v>
      </c>
    </row>
    <row r="73" spans="2:4" ht="15.75" thickBot="1" x14ac:dyDescent="0.3">
      <c r="B73" s="506" t="s">
        <v>456</v>
      </c>
      <c r="C73" s="507">
        <v>10</v>
      </c>
      <c r="D73" s="508">
        <v>12</v>
      </c>
    </row>
    <row r="74" spans="2:4" ht="15.75" thickBot="1" x14ac:dyDescent="0.3">
      <c r="B74" s="503" t="s">
        <v>96</v>
      </c>
      <c r="C74" s="504" t="s">
        <v>862</v>
      </c>
      <c r="D74" s="505" t="s">
        <v>864</v>
      </c>
    </row>
    <row r="75" spans="2:4" ht="15.75" thickBot="1" x14ac:dyDescent="0.3">
      <c r="B75" s="506" t="s">
        <v>97</v>
      </c>
      <c r="C75" s="507">
        <v>10</v>
      </c>
      <c r="D75" s="508">
        <v>12</v>
      </c>
    </row>
    <row r="76" spans="2:4" ht="15.75" thickBot="1" x14ac:dyDescent="0.3">
      <c r="B76" s="506" t="s">
        <v>98</v>
      </c>
      <c r="C76" s="507">
        <v>6</v>
      </c>
      <c r="D76" s="508">
        <v>8</v>
      </c>
    </row>
    <row r="77" spans="2:4" ht="15.75" thickBot="1" x14ac:dyDescent="0.3">
      <c r="B77" s="506" t="s">
        <v>99</v>
      </c>
      <c r="C77" s="507">
        <v>11</v>
      </c>
      <c r="D77" s="508">
        <v>13</v>
      </c>
    </row>
    <row r="78" spans="2:4" ht="15.75" thickBot="1" x14ac:dyDescent="0.3">
      <c r="B78" s="506" t="s">
        <v>100</v>
      </c>
      <c r="C78" s="507">
        <v>11</v>
      </c>
      <c r="D78" s="508">
        <v>13</v>
      </c>
    </row>
    <row r="79" spans="2:4" ht="15.75" thickBot="1" x14ac:dyDescent="0.3">
      <c r="B79" s="506" t="s">
        <v>101</v>
      </c>
      <c r="C79" s="507">
        <v>10</v>
      </c>
      <c r="D79" s="508">
        <v>12</v>
      </c>
    </row>
    <row r="80" spans="2:4" ht="15.75" thickBot="1" x14ac:dyDescent="0.3">
      <c r="B80" s="506" t="s">
        <v>102</v>
      </c>
      <c r="C80" s="507">
        <v>12</v>
      </c>
      <c r="D80" s="508">
        <v>14</v>
      </c>
    </row>
  </sheetData>
  <sheetProtection algorithmName="SHA-512" hashValue="4NzmJlrRacl/V5gv33xFCnMjFDZTYyITTbaCjedzGT/PaUAb8zkUnRUeUS5Moeal/WGD4gKDO6UBeEGPzjX8Yg==" saltValue="qu6DxF8WZTqNVoLe8v+mMw==" spinCount="100000" sheet="1" objects="1" scenarios="1"/>
  <mergeCells count="3">
    <mergeCell ref="B10:D10"/>
    <mergeCell ref="F10:J10"/>
    <mergeCell ref="L10:P10"/>
  </mergeCells>
  <pageMargins left="0.7" right="0.7" top="0.75" bottom="0.75" header="0.3" footer="0.3"/>
  <pageSetup paperSize="5" scale="43"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34998626667073579"/>
    <pageSetUpPr fitToPage="1"/>
  </sheetPr>
  <dimension ref="B1:H57"/>
  <sheetViews>
    <sheetView zoomScaleNormal="100" workbookViewId="0">
      <selection activeCell="K23" sqref="K23"/>
    </sheetView>
  </sheetViews>
  <sheetFormatPr defaultColWidth="9.140625" defaultRowHeight="15" customHeight="1" x14ac:dyDescent="0.25"/>
  <cols>
    <col min="1" max="1" width="2.85546875" style="344" customWidth="1"/>
    <col min="2" max="2" width="40.42578125" style="344" bestFit="1" customWidth="1"/>
    <col min="3" max="3" width="2.85546875" style="344" customWidth="1"/>
    <col min="4" max="4" width="35.7109375" style="344" bestFit="1" customWidth="1"/>
    <col min="5" max="5" width="2.85546875" style="344" customWidth="1"/>
    <col min="6" max="6" width="40.140625" style="344" bestFit="1" customWidth="1"/>
    <col min="7" max="7" width="2.85546875" style="344" customWidth="1"/>
    <col min="8" max="8" width="56.42578125" style="344" bestFit="1" customWidth="1"/>
    <col min="9" max="16384" width="9.140625" style="344"/>
  </cols>
  <sheetData>
    <row r="1" spans="2:8" s="350" customFormat="1" ht="15" customHeight="1" x14ac:dyDescent="0.25"/>
    <row r="2" spans="2:8" s="350" customFormat="1" ht="15" customHeight="1" x14ac:dyDescent="0.25"/>
    <row r="3" spans="2:8" s="350" customFormat="1" ht="15" customHeight="1" x14ac:dyDescent="0.25"/>
    <row r="4" spans="2:8" s="350" customFormat="1" ht="15" customHeight="1" x14ac:dyDescent="0.25"/>
    <row r="5" spans="2:8" s="350" customFormat="1" ht="15" customHeight="1" x14ac:dyDescent="0.25"/>
    <row r="6" spans="2:8" s="350" customFormat="1" ht="15" customHeight="1" x14ac:dyDescent="0.25"/>
    <row r="7" spans="2:8" s="350" customFormat="1" ht="15" hidden="1" customHeight="1" x14ac:dyDescent="0.25"/>
    <row r="8" spans="2:8" s="350" customFormat="1" ht="15" hidden="1" customHeight="1" x14ac:dyDescent="0.25"/>
    <row r="10" spans="2:8" ht="15" customHeight="1" x14ac:dyDescent="0.25">
      <c r="B10" s="1384" t="s">
        <v>110</v>
      </c>
      <c r="C10" s="1384"/>
      <c r="D10" s="1384"/>
      <c r="F10" s="25" t="s">
        <v>120</v>
      </c>
      <c r="H10" s="25" t="s">
        <v>444</v>
      </c>
    </row>
    <row r="11" spans="2:8" ht="15" customHeight="1" thickBot="1" x14ac:dyDescent="0.3"/>
    <row r="12" spans="2:8" ht="15" customHeight="1" thickBot="1" x14ac:dyDescent="0.3">
      <c r="B12" s="349" t="s">
        <v>111</v>
      </c>
      <c r="D12" s="349" t="s">
        <v>337</v>
      </c>
      <c r="F12" s="345" t="s">
        <v>337</v>
      </c>
      <c r="H12" s="345" t="s">
        <v>686</v>
      </c>
    </row>
    <row r="13" spans="2:8" ht="15" customHeight="1" thickBot="1" x14ac:dyDescent="0.3">
      <c r="B13" s="348" t="s">
        <v>44</v>
      </c>
      <c r="D13" s="348" t="s">
        <v>43</v>
      </c>
      <c r="F13" s="351" t="s">
        <v>40</v>
      </c>
      <c r="H13" s="348" t="s">
        <v>690</v>
      </c>
    </row>
    <row r="14" spans="2:8" ht="15" customHeight="1" thickBot="1" x14ac:dyDescent="0.3">
      <c r="B14" s="346" t="s">
        <v>48</v>
      </c>
      <c r="D14" s="346" t="s">
        <v>460</v>
      </c>
      <c r="H14" s="346" t="s">
        <v>691</v>
      </c>
    </row>
    <row r="15" spans="2:8" ht="15" customHeight="1" thickBot="1" x14ac:dyDescent="0.3">
      <c r="B15" s="346" t="s">
        <v>49</v>
      </c>
      <c r="D15" s="346" t="s">
        <v>459</v>
      </c>
      <c r="F15" s="345" t="s">
        <v>121</v>
      </c>
      <c r="H15" s="346" t="s">
        <v>689</v>
      </c>
    </row>
    <row r="16" spans="2:8" ht="15" customHeight="1" x14ac:dyDescent="0.25">
      <c r="B16" s="346" t="s">
        <v>50</v>
      </c>
      <c r="D16" s="346" t="s">
        <v>457</v>
      </c>
      <c r="F16" s="348" t="s">
        <v>45</v>
      </c>
      <c r="H16" s="346" t="s">
        <v>694</v>
      </c>
    </row>
    <row r="17" spans="2:8" ht="15" customHeight="1" x14ac:dyDescent="0.25">
      <c r="B17" s="346" t="s">
        <v>112</v>
      </c>
      <c r="D17" s="346" t="s">
        <v>458</v>
      </c>
      <c r="F17" s="346" t="s">
        <v>47</v>
      </c>
      <c r="H17" s="346" t="s">
        <v>693</v>
      </c>
    </row>
    <row r="18" spans="2:8" ht="15" customHeight="1" x14ac:dyDescent="0.25">
      <c r="B18" s="346" t="s">
        <v>113</v>
      </c>
      <c r="D18" s="346" t="s">
        <v>53</v>
      </c>
      <c r="F18" s="346" t="s">
        <v>57</v>
      </c>
      <c r="H18" s="346" t="s">
        <v>614</v>
      </c>
    </row>
    <row r="19" spans="2:8" ht="15" customHeight="1" thickBot="1" x14ac:dyDescent="0.3">
      <c r="B19" s="346" t="s">
        <v>453</v>
      </c>
      <c r="D19" s="346" t="s">
        <v>62</v>
      </c>
      <c r="F19" s="346" t="s">
        <v>70</v>
      </c>
      <c r="H19" s="347" t="s">
        <v>692</v>
      </c>
    </row>
    <row r="20" spans="2:8" ht="15" customHeight="1" thickBot="1" x14ac:dyDescent="0.3">
      <c r="B20" s="346" t="s">
        <v>61</v>
      </c>
      <c r="D20" s="347" t="s">
        <v>65</v>
      </c>
      <c r="F20" s="346" t="s">
        <v>71</v>
      </c>
    </row>
    <row r="21" spans="2:8" ht="15" customHeight="1" thickBot="1" x14ac:dyDescent="0.3">
      <c r="B21" s="346" t="s">
        <v>66</v>
      </c>
      <c r="F21" s="346" t="s">
        <v>75</v>
      </c>
      <c r="H21" s="345" t="s">
        <v>424</v>
      </c>
    </row>
    <row r="22" spans="2:8" ht="15" customHeight="1" thickBot="1" x14ac:dyDescent="0.3">
      <c r="B22" s="346" t="s">
        <v>67</v>
      </c>
      <c r="D22" s="349" t="s">
        <v>118</v>
      </c>
      <c r="F22" s="346" t="s">
        <v>95</v>
      </c>
      <c r="H22" s="346" t="s">
        <v>124</v>
      </c>
    </row>
    <row r="23" spans="2:8" ht="15" customHeight="1" thickBot="1" x14ac:dyDescent="0.3">
      <c r="B23" s="346" t="s">
        <v>114</v>
      </c>
      <c r="D23" s="348" t="s">
        <v>64</v>
      </c>
      <c r="F23" s="347" t="s">
        <v>96</v>
      </c>
      <c r="H23" s="346" t="s">
        <v>571</v>
      </c>
    </row>
    <row r="24" spans="2:8" ht="15" customHeight="1" thickBot="1" x14ac:dyDescent="0.3">
      <c r="B24" s="346" t="s">
        <v>454</v>
      </c>
      <c r="D24" s="346" t="s">
        <v>80</v>
      </c>
      <c r="H24" s="346" t="s">
        <v>404</v>
      </c>
    </row>
    <row r="25" spans="2:8" ht="15" customHeight="1" thickBot="1" x14ac:dyDescent="0.3">
      <c r="B25" s="346" t="s">
        <v>72</v>
      </c>
      <c r="D25" s="346" t="s">
        <v>81</v>
      </c>
      <c r="F25" s="345" t="s">
        <v>122</v>
      </c>
      <c r="H25" s="346" t="s">
        <v>611</v>
      </c>
    </row>
    <row r="26" spans="2:8" ht="15" customHeight="1" x14ac:dyDescent="0.25">
      <c r="B26" s="346" t="s">
        <v>73</v>
      </c>
      <c r="D26" s="346" t="s">
        <v>83</v>
      </c>
      <c r="F26" s="348" t="s">
        <v>452</v>
      </c>
      <c r="H26" s="346" t="s">
        <v>125</v>
      </c>
    </row>
    <row r="27" spans="2:8" ht="15" customHeight="1" thickBot="1" x14ac:dyDescent="0.3">
      <c r="B27" s="346" t="s">
        <v>82</v>
      </c>
      <c r="D27" s="347" t="s">
        <v>102</v>
      </c>
      <c r="F27" s="346" t="s">
        <v>60</v>
      </c>
      <c r="H27" s="346" t="s">
        <v>567</v>
      </c>
    </row>
    <row r="28" spans="2:8" ht="15" customHeight="1" thickBot="1" x14ac:dyDescent="0.3">
      <c r="B28" s="346" t="s">
        <v>84</v>
      </c>
      <c r="F28" s="346" t="s">
        <v>498</v>
      </c>
      <c r="H28" s="346" t="s">
        <v>618</v>
      </c>
    </row>
    <row r="29" spans="2:8" ht="15" customHeight="1" thickBot="1" x14ac:dyDescent="0.3">
      <c r="B29" s="346" t="s">
        <v>115</v>
      </c>
      <c r="D29" s="349" t="s">
        <v>119</v>
      </c>
      <c r="F29" s="346" t="s">
        <v>123</v>
      </c>
      <c r="H29" s="346" t="s">
        <v>698</v>
      </c>
    </row>
    <row r="30" spans="2:8" ht="15" customHeight="1" x14ac:dyDescent="0.25">
      <c r="B30" s="346" t="s">
        <v>116</v>
      </c>
      <c r="D30" s="348" t="s">
        <v>54</v>
      </c>
      <c r="F30" s="346" t="s">
        <v>455</v>
      </c>
      <c r="H30" s="346" t="s">
        <v>613</v>
      </c>
    </row>
    <row r="31" spans="2:8" ht="15" customHeight="1" x14ac:dyDescent="0.25">
      <c r="B31" s="346" t="s">
        <v>89</v>
      </c>
      <c r="D31" s="346" t="s">
        <v>63</v>
      </c>
      <c r="F31" s="346" t="s">
        <v>77</v>
      </c>
      <c r="H31" s="346" t="s">
        <v>623</v>
      </c>
    </row>
    <row r="32" spans="2:8" ht="15" customHeight="1" x14ac:dyDescent="0.25">
      <c r="B32" s="346" t="s">
        <v>90</v>
      </c>
      <c r="D32" s="346" t="s">
        <v>74</v>
      </c>
      <c r="F32" s="346" t="s">
        <v>79</v>
      </c>
      <c r="H32" s="346" t="s">
        <v>573</v>
      </c>
    </row>
    <row r="33" spans="2:8" ht="15" customHeight="1" thickBot="1" x14ac:dyDescent="0.3">
      <c r="B33" s="346" t="s">
        <v>117</v>
      </c>
      <c r="D33" s="346" t="s">
        <v>76</v>
      </c>
      <c r="F33" s="347" t="s">
        <v>93</v>
      </c>
      <c r="H33" s="346" t="s">
        <v>696</v>
      </c>
    </row>
    <row r="34" spans="2:8" ht="15" customHeight="1" x14ac:dyDescent="0.25">
      <c r="B34" s="346" t="s">
        <v>92</v>
      </c>
      <c r="D34" s="346" t="s">
        <v>78</v>
      </c>
      <c r="H34" s="346" t="s">
        <v>695</v>
      </c>
    </row>
    <row r="35" spans="2:8" ht="15" customHeight="1" x14ac:dyDescent="0.25">
      <c r="B35" s="346" t="s">
        <v>456</v>
      </c>
      <c r="D35" s="346" t="s">
        <v>87</v>
      </c>
      <c r="H35" s="346" t="s">
        <v>697</v>
      </c>
    </row>
    <row r="36" spans="2:8" ht="15" customHeight="1" x14ac:dyDescent="0.25">
      <c r="B36" s="346" t="s">
        <v>97</v>
      </c>
      <c r="D36" s="346" t="s">
        <v>88</v>
      </c>
      <c r="H36" s="346" t="s">
        <v>570</v>
      </c>
    </row>
    <row r="37" spans="2:8" ht="15" customHeight="1" thickBot="1" x14ac:dyDescent="0.3">
      <c r="B37" s="346" t="s">
        <v>99</v>
      </c>
      <c r="D37" s="347" t="s">
        <v>98</v>
      </c>
      <c r="H37" s="346" t="s">
        <v>568</v>
      </c>
    </row>
    <row r="38" spans="2:8" ht="15" customHeight="1" thickBot="1" x14ac:dyDescent="0.3">
      <c r="B38" s="347" t="s">
        <v>101</v>
      </c>
      <c r="H38" s="347" t="s">
        <v>566</v>
      </c>
    </row>
    <row r="39" spans="2:8" ht="15" customHeight="1" thickBot="1" x14ac:dyDescent="0.3"/>
    <row r="40" spans="2:8" ht="15" customHeight="1" thickBot="1" x14ac:dyDescent="0.3">
      <c r="B40" s="349" t="s">
        <v>121</v>
      </c>
      <c r="H40" s="345" t="s">
        <v>687</v>
      </c>
    </row>
    <row r="41" spans="2:8" ht="15" customHeight="1" x14ac:dyDescent="0.25">
      <c r="B41" s="348" t="s">
        <v>69</v>
      </c>
      <c r="H41" s="346" t="s">
        <v>40</v>
      </c>
    </row>
    <row r="42" spans="2:8" ht="15" customHeight="1" thickBot="1" x14ac:dyDescent="0.3">
      <c r="B42" s="347" t="s">
        <v>100</v>
      </c>
      <c r="H42" s="346" t="s">
        <v>569</v>
      </c>
    </row>
    <row r="43" spans="2:8" ht="15" customHeight="1" x14ac:dyDescent="0.25">
      <c r="H43" s="346" t="s">
        <v>616</v>
      </c>
    </row>
    <row r="44" spans="2:8" ht="15" customHeight="1" x14ac:dyDescent="0.25">
      <c r="H44" s="346" t="s">
        <v>617</v>
      </c>
    </row>
    <row r="45" spans="2:8" ht="15" customHeight="1" x14ac:dyDescent="0.25">
      <c r="H45" s="346" t="s">
        <v>612</v>
      </c>
    </row>
    <row r="46" spans="2:8" ht="15" customHeight="1" x14ac:dyDescent="0.25">
      <c r="H46" s="346" t="s">
        <v>619</v>
      </c>
    </row>
    <row r="47" spans="2:8" ht="15" customHeight="1" x14ac:dyDescent="0.25">
      <c r="H47" s="346" t="s">
        <v>620</v>
      </c>
    </row>
    <row r="48" spans="2:8" ht="15" customHeight="1" x14ac:dyDescent="0.25">
      <c r="H48" s="346" t="s">
        <v>699</v>
      </c>
    </row>
    <row r="49" spans="8:8" ht="15" customHeight="1" x14ac:dyDescent="0.25">
      <c r="H49" s="346" t="s">
        <v>622</v>
      </c>
    </row>
    <row r="50" spans="8:8" ht="15" customHeight="1" thickBot="1" x14ac:dyDescent="0.3">
      <c r="H50" s="347" t="s">
        <v>615</v>
      </c>
    </row>
    <row r="51" spans="8:8" ht="15" customHeight="1" thickBot="1" x14ac:dyDescent="0.3"/>
    <row r="52" spans="8:8" ht="15" customHeight="1" thickBot="1" x14ac:dyDescent="0.3">
      <c r="H52" s="345" t="s">
        <v>688</v>
      </c>
    </row>
    <row r="53" spans="8:8" ht="15" customHeight="1" x14ac:dyDescent="0.25">
      <c r="H53" s="346" t="s">
        <v>46</v>
      </c>
    </row>
    <row r="54" spans="8:8" ht="15" customHeight="1" x14ac:dyDescent="0.25">
      <c r="H54" s="346" t="s">
        <v>575</v>
      </c>
    </row>
    <row r="55" spans="8:8" ht="15" customHeight="1" x14ac:dyDescent="0.25">
      <c r="H55" s="346" t="s">
        <v>572</v>
      </c>
    </row>
    <row r="56" spans="8:8" ht="15" customHeight="1" x14ac:dyDescent="0.25">
      <c r="H56" s="346" t="s">
        <v>621</v>
      </c>
    </row>
    <row r="57" spans="8:8" ht="15" customHeight="1" thickBot="1" x14ac:dyDescent="0.3">
      <c r="H57" s="347" t="s">
        <v>574</v>
      </c>
    </row>
  </sheetData>
  <sheetProtection algorithmName="SHA-512" hashValue="vho9wC4hnE3Cl1X2L/dMp5h26AOp8NgeVQBNhDUU4pni285F2O9j5TINCl6kncQN6m00FPedckcyHPXpyY1oAQ==" saltValue="D5Cw/gx3tIHtnmfaSxAxrA==" spinCount="100000" sheet="1" objects="1" scenarios="1"/>
  <sortState ref="D13:D20">
    <sortCondition ref="D13"/>
  </sortState>
  <mergeCells count="1">
    <mergeCell ref="B10:D10"/>
  </mergeCells>
  <pageMargins left="0.7" right="0.7" top="0.75" bottom="0.75" header="0.3" footer="0.3"/>
  <pageSetup paperSize="5" scale="76"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14999847407452621"/>
    <pageSetUpPr fitToPage="1"/>
  </sheetPr>
  <dimension ref="B1:O50"/>
  <sheetViews>
    <sheetView workbookViewId="0"/>
  </sheetViews>
  <sheetFormatPr defaultColWidth="9.140625" defaultRowHeight="15" customHeight="1" x14ac:dyDescent="0.25"/>
  <cols>
    <col min="1" max="1" width="2.85546875" style="353" customWidth="1"/>
    <col min="2" max="2" width="51.28515625" style="353" bestFit="1" customWidth="1"/>
    <col min="3" max="3" width="12.7109375" style="353" customWidth="1"/>
    <col min="4" max="8" width="10.7109375" style="353" customWidth="1"/>
    <col min="9" max="9" width="2.85546875" style="353" customWidth="1"/>
    <col min="10" max="10" width="12.7109375" style="353" customWidth="1"/>
    <col min="11" max="15" width="10.7109375" style="353" customWidth="1"/>
    <col min="16" max="16384" width="9.140625" style="353"/>
  </cols>
  <sheetData>
    <row r="1" spans="2:15" s="352" customFormat="1" ht="15" customHeight="1" x14ac:dyDescent="0.25"/>
    <row r="2" spans="2:15" s="352" customFormat="1" ht="15" customHeight="1" x14ac:dyDescent="0.25"/>
    <row r="3" spans="2:15" s="352" customFormat="1" ht="15" customHeight="1" x14ac:dyDescent="0.25"/>
    <row r="4" spans="2:15" s="352" customFormat="1" ht="15" customHeight="1" x14ac:dyDescent="0.25"/>
    <row r="5" spans="2:15" s="352" customFormat="1" ht="15" customHeight="1" x14ac:dyDescent="0.25"/>
    <row r="6" spans="2:15" s="352" customFormat="1" ht="15" customHeight="1" x14ac:dyDescent="0.25"/>
    <row r="7" spans="2:15" s="352" customFormat="1" ht="15" customHeight="1" x14ac:dyDescent="0.25"/>
    <row r="8" spans="2:15" s="352" customFormat="1" ht="15" customHeight="1" x14ac:dyDescent="0.25"/>
    <row r="10" spans="2:15" ht="15" customHeight="1" thickBot="1" x14ac:dyDescent="0.3">
      <c r="B10" s="1385" t="s">
        <v>859</v>
      </c>
      <c r="C10" s="1385"/>
      <c r="D10" s="1385"/>
      <c r="E10" s="1385"/>
      <c r="F10" s="1385"/>
      <c r="G10" s="1385"/>
      <c r="H10" s="1385"/>
      <c r="J10" s="1385" t="s">
        <v>860</v>
      </c>
      <c r="K10" s="1385"/>
      <c r="L10" s="1385"/>
      <c r="M10" s="1385"/>
      <c r="N10" s="1385"/>
      <c r="O10" s="1385"/>
    </row>
    <row r="11" spans="2:15" ht="15" customHeight="1" x14ac:dyDescent="0.25">
      <c r="B11" s="18"/>
      <c r="C11" s="15"/>
      <c r="D11" s="9"/>
      <c r="E11" s="9"/>
      <c r="F11" s="9"/>
      <c r="G11" s="9"/>
      <c r="H11" s="354"/>
      <c r="J11" s="8"/>
      <c r="K11" s="15"/>
      <c r="L11" s="15"/>
      <c r="M11" s="15"/>
      <c r="N11" s="9"/>
      <c r="O11" s="9"/>
    </row>
    <row r="12" spans="2:15" ht="15" customHeight="1" x14ac:dyDescent="0.25">
      <c r="B12" s="19" t="s">
        <v>38</v>
      </c>
      <c r="C12" s="21" t="s">
        <v>39</v>
      </c>
      <c r="D12" s="11" t="s">
        <v>30</v>
      </c>
      <c r="E12" s="11" t="s">
        <v>33</v>
      </c>
      <c r="F12" s="11" t="s">
        <v>34</v>
      </c>
      <c r="G12" s="11" t="s">
        <v>35</v>
      </c>
      <c r="H12" s="14" t="s">
        <v>126</v>
      </c>
      <c r="J12" s="10" t="s">
        <v>39</v>
      </c>
      <c r="K12" s="16" t="s">
        <v>30</v>
      </c>
      <c r="L12" s="16" t="s">
        <v>33</v>
      </c>
      <c r="M12" s="16" t="s">
        <v>34</v>
      </c>
      <c r="N12" s="14" t="s">
        <v>35</v>
      </c>
      <c r="O12" s="14" t="s">
        <v>126</v>
      </c>
    </row>
    <row r="13" spans="2:15" ht="15" customHeight="1" thickBot="1" x14ac:dyDescent="0.3">
      <c r="B13" s="20"/>
      <c r="C13" s="17"/>
      <c r="D13" s="13"/>
      <c r="E13" s="13"/>
      <c r="F13" s="13"/>
      <c r="G13" s="13"/>
      <c r="H13" s="355"/>
      <c r="J13" s="12"/>
      <c r="K13" s="17"/>
      <c r="L13" s="17"/>
      <c r="M13" s="17"/>
      <c r="N13" s="13"/>
      <c r="O13" s="13"/>
    </row>
    <row r="14" spans="2:15" ht="15" customHeight="1" thickBot="1" x14ac:dyDescent="0.3">
      <c r="B14" s="24" t="s">
        <v>127</v>
      </c>
      <c r="C14" s="23">
        <v>14</v>
      </c>
      <c r="D14" s="484">
        <f>VLOOKUP(C14,$J$14:$O$47,2,FALSE)</f>
        <v>31.442699999999999</v>
      </c>
      <c r="E14" s="484">
        <f>VLOOKUP(C14,$J$14:$O$47,3,FALSE)</f>
        <v>32.315100000000001</v>
      </c>
      <c r="F14" s="484">
        <f>VLOOKUP(C14,$J$14:$O$47,4,FALSE)</f>
        <v>33.216900000000003</v>
      </c>
      <c r="G14" s="484">
        <f>VLOOKUP(C14,$J$14:$O$47,5,FALSE)</f>
        <v>34.1496</v>
      </c>
      <c r="H14" s="484">
        <f>VLOOKUP(C14,$J$14:$O$47,6,FALSE)</f>
        <v>35.540300000000002</v>
      </c>
      <c r="J14" s="895">
        <v>1</v>
      </c>
      <c r="K14" s="483">
        <v>22.357399999999998</v>
      </c>
      <c r="L14" s="483">
        <v>22.927099999999999</v>
      </c>
      <c r="M14" s="483">
        <v>23.516100000000002</v>
      </c>
      <c r="N14" s="483">
        <v>24.124099999999999</v>
      </c>
      <c r="O14" s="483">
        <v>25.0351</v>
      </c>
    </row>
    <row r="15" spans="2:15" ht="15" customHeight="1" thickBot="1" x14ac:dyDescent="0.3">
      <c r="B15" s="24" t="s">
        <v>128</v>
      </c>
      <c r="C15" s="23">
        <v>9</v>
      </c>
      <c r="D15" s="484">
        <f t="shared" ref="D15:D50" si="0">VLOOKUP(C15,$J$14:$O$47,2,FALSE)</f>
        <v>27.483000000000001</v>
      </c>
      <c r="E15" s="484">
        <f t="shared" ref="E15:E50" si="1">VLOOKUP(C15,$J$14:$O$47,3,FALSE)</f>
        <v>28.224599999999999</v>
      </c>
      <c r="F15" s="484">
        <f t="shared" ref="F15:F50" si="2">VLOOKUP(C15,$J$14:$O$47,4,FALSE)</f>
        <v>28.989699999999999</v>
      </c>
      <c r="G15" s="484">
        <f t="shared" ref="G15:G50" si="3">VLOOKUP(C15,$J$14:$O$47,5,FALSE)</f>
        <v>29.780899999999999</v>
      </c>
      <c r="H15" s="484">
        <f t="shared" ref="H15:H50" si="4">VLOOKUP(C15,$J$14:$O$47,6,FALSE)</f>
        <v>30.963000000000001</v>
      </c>
      <c r="J15" s="895">
        <v>2</v>
      </c>
      <c r="K15" s="483">
        <v>22.927099999999999</v>
      </c>
      <c r="L15" s="483">
        <v>23.516100000000002</v>
      </c>
      <c r="M15" s="483">
        <v>24.124099999999999</v>
      </c>
      <c r="N15" s="483">
        <v>24.752300000000002</v>
      </c>
      <c r="O15" s="483">
        <v>25.693300000000001</v>
      </c>
    </row>
    <row r="16" spans="2:15" ht="15" customHeight="1" thickBot="1" x14ac:dyDescent="0.3">
      <c r="B16" s="24" t="s">
        <v>129</v>
      </c>
      <c r="C16" s="23">
        <v>15</v>
      </c>
      <c r="D16" s="484">
        <f t="shared" si="0"/>
        <v>32.315100000000001</v>
      </c>
      <c r="E16" s="484">
        <f t="shared" si="1"/>
        <v>33.216900000000003</v>
      </c>
      <c r="F16" s="484">
        <f t="shared" si="2"/>
        <v>34.1496</v>
      </c>
      <c r="G16" s="484">
        <f t="shared" si="3"/>
        <v>35.112099999999998</v>
      </c>
      <c r="H16" s="484">
        <f t="shared" si="4"/>
        <v>36.549999999999997</v>
      </c>
      <c r="J16" s="895">
        <v>3</v>
      </c>
      <c r="K16" s="483">
        <v>23.516100000000002</v>
      </c>
      <c r="L16" s="483">
        <v>24.124099999999999</v>
      </c>
      <c r="M16" s="483">
        <v>24.752300000000002</v>
      </c>
      <c r="N16" s="483">
        <v>25.401900000000001</v>
      </c>
      <c r="O16" s="483">
        <v>26.373899999999999</v>
      </c>
    </row>
    <row r="17" spans="2:15" ht="15" customHeight="1" thickBot="1" x14ac:dyDescent="0.3">
      <c r="B17" s="24" t="s">
        <v>130</v>
      </c>
      <c r="C17" s="23">
        <v>26</v>
      </c>
      <c r="D17" s="484">
        <f t="shared" si="0"/>
        <v>44.167900000000003</v>
      </c>
      <c r="E17" s="484">
        <f t="shared" si="1"/>
        <v>45.4876</v>
      </c>
      <c r="F17" s="484">
        <f t="shared" si="2"/>
        <v>46.851900000000001</v>
      </c>
      <c r="G17" s="484">
        <f t="shared" si="3"/>
        <v>48.261699999999998</v>
      </c>
      <c r="H17" s="484">
        <f t="shared" si="4"/>
        <v>50.357900000000001</v>
      </c>
      <c r="J17" s="895">
        <v>4</v>
      </c>
      <c r="K17" s="483">
        <v>24.124099999999999</v>
      </c>
      <c r="L17" s="483">
        <v>24.752300000000002</v>
      </c>
      <c r="M17" s="483">
        <v>25.401900000000001</v>
      </c>
      <c r="N17" s="483">
        <v>26.0731</v>
      </c>
      <c r="O17" s="483">
        <v>27.0779</v>
      </c>
    </row>
    <row r="18" spans="2:15" ht="15" customHeight="1" thickBot="1" x14ac:dyDescent="0.3">
      <c r="B18" s="24" t="s">
        <v>131</v>
      </c>
      <c r="C18" s="23">
        <v>27</v>
      </c>
      <c r="D18" s="484">
        <f t="shared" si="0"/>
        <v>45.4876</v>
      </c>
      <c r="E18" s="484">
        <f t="shared" si="1"/>
        <v>46.851900000000001</v>
      </c>
      <c r="F18" s="484">
        <f t="shared" si="2"/>
        <v>48.261699999999998</v>
      </c>
      <c r="G18" s="484">
        <f t="shared" si="3"/>
        <v>49.717700000000001</v>
      </c>
      <c r="H18" s="484">
        <f t="shared" si="4"/>
        <v>51.883600000000001</v>
      </c>
      <c r="J18" s="895">
        <v>5</v>
      </c>
      <c r="K18" s="483">
        <v>24.752300000000002</v>
      </c>
      <c r="L18" s="483">
        <v>25.401900000000001</v>
      </c>
      <c r="M18" s="483">
        <v>26.0731</v>
      </c>
      <c r="N18" s="483">
        <v>26.766999999999999</v>
      </c>
      <c r="O18" s="483">
        <v>27.803999999999998</v>
      </c>
    </row>
    <row r="19" spans="2:15" ht="15" customHeight="1" thickBot="1" x14ac:dyDescent="0.3">
      <c r="B19" s="24" t="s">
        <v>132</v>
      </c>
      <c r="C19" s="23">
        <v>14</v>
      </c>
      <c r="D19" s="484">
        <f t="shared" si="0"/>
        <v>31.442699999999999</v>
      </c>
      <c r="E19" s="484">
        <f t="shared" si="1"/>
        <v>32.315100000000001</v>
      </c>
      <c r="F19" s="484">
        <f t="shared" si="2"/>
        <v>33.216900000000003</v>
      </c>
      <c r="G19" s="484">
        <f t="shared" si="3"/>
        <v>34.1496</v>
      </c>
      <c r="H19" s="484">
        <f t="shared" si="4"/>
        <v>35.540300000000002</v>
      </c>
      <c r="J19" s="895">
        <v>6</v>
      </c>
      <c r="K19" s="483">
        <v>25.401900000000001</v>
      </c>
      <c r="L19" s="483">
        <v>26.0731</v>
      </c>
      <c r="M19" s="483">
        <v>26.766999999999999</v>
      </c>
      <c r="N19" s="483">
        <v>27.483000000000001</v>
      </c>
      <c r="O19" s="483">
        <v>28.555</v>
      </c>
    </row>
    <row r="20" spans="2:15" ht="15" customHeight="1" thickBot="1" x14ac:dyDescent="0.3">
      <c r="B20" s="24" t="s">
        <v>133</v>
      </c>
      <c r="C20" s="23">
        <v>27</v>
      </c>
      <c r="D20" s="484">
        <f t="shared" si="0"/>
        <v>45.4876</v>
      </c>
      <c r="E20" s="484">
        <f t="shared" si="1"/>
        <v>46.851900000000001</v>
      </c>
      <c r="F20" s="484">
        <f t="shared" si="2"/>
        <v>48.261699999999998</v>
      </c>
      <c r="G20" s="484">
        <f t="shared" si="3"/>
        <v>49.717700000000001</v>
      </c>
      <c r="H20" s="484">
        <f t="shared" si="4"/>
        <v>51.883600000000001</v>
      </c>
      <c r="J20" s="895">
        <v>7</v>
      </c>
      <c r="K20" s="483">
        <v>26.0731</v>
      </c>
      <c r="L20" s="483">
        <v>26.766999999999999</v>
      </c>
      <c r="M20" s="483">
        <v>27.483000000000001</v>
      </c>
      <c r="N20" s="483">
        <v>28.224599999999999</v>
      </c>
      <c r="O20" s="483">
        <v>29.331700000000001</v>
      </c>
    </row>
    <row r="21" spans="2:15" ht="15" customHeight="1" thickBot="1" x14ac:dyDescent="0.3">
      <c r="B21" s="24" t="s">
        <v>134</v>
      </c>
      <c r="C21" s="23" t="s">
        <v>135</v>
      </c>
      <c r="D21" s="484">
        <f t="shared" si="0"/>
        <v>38.198900000000002</v>
      </c>
      <c r="E21" s="484">
        <f t="shared" si="1"/>
        <v>39.299999999999997</v>
      </c>
      <c r="F21" s="484">
        <f t="shared" si="2"/>
        <v>40.458100000000002</v>
      </c>
      <c r="G21" s="484">
        <f t="shared" si="3"/>
        <v>41.654299999999999</v>
      </c>
      <c r="H21" s="484">
        <f t="shared" si="4"/>
        <v>42.8904</v>
      </c>
      <c r="J21" s="895">
        <v>8</v>
      </c>
      <c r="K21" s="483">
        <v>26.766999999999999</v>
      </c>
      <c r="L21" s="483">
        <v>27.483000000000001</v>
      </c>
      <c r="M21" s="483">
        <v>28.224599999999999</v>
      </c>
      <c r="N21" s="483">
        <v>28.989699999999999</v>
      </c>
      <c r="O21" s="483">
        <v>30.133600000000001</v>
      </c>
    </row>
    <row r="22" spans="2:15" ht="15" customHeight="1" thickBot="1" x14ac:dyDescent="0.3">
      <c r="B22" s="24" t="s">
        <v>136</v>
      </c>
      <c r="C22" s="23">
        <v>13</v>
      </c>
      <c r="D22" s="484">
        <f t="shared" si="0"/>
        <v>30.597999999999999</v>
      </c>
      <c r="E22" s="484">
        <f t="shared" si="1"/>
        <v>31.442699999999999</v>
      </c>
      <c r="F22" s="484">
        <f t="shared" si="2"/>
        <v>32.315100000000001</v>
      </c>
      <c r="G22" s="484">
        <f t="shared" si="3"/>
        <v>33.216900000000003</v>
      </c>
      <c r="H22" s="484">
        <f t="shared" si="4"/>
        <v>34.563899999999997</v>
      </c>
      <c r="J22" s="895">
        <v>9</v>
      </c>
      <c r="K22" s="483">
        <v>27.483000000000001</v>
      </c>
      <c r="L22" s="483">
        <v>28.224599999999999</v>
      </c>
      <c r="M22" s="483">
        <v>28.989699999999999</v>
      </c>
      <c r="N22" s="483">
        <v>29.780899999999999</v>
      </c>
      <c r="O22" s="483">
        <v>30.963000000000001</v>
      </c>
    </row>
    <row r="23" spans="2:15" ht="15" customHeight="1" thickBot="1" x14ac:dyDescent="0.3">
      <c r="B23" s="24" t="s">
        <v>137</v>
      </c>
      <c r="C23" s="23">
        <v>30</v>
      </c>
      <c r="D23" s="484">
        <f t="shared" si="0"/>
        <v>49.717700000000001</v>
      </c>
      <c r="E23" s="484">
        <f t="shared" si="1"/>
        <v>51.2224</v>
      </c>
      <c r="F23" s="484">
        <f t="shared" si="2"/>
        <v>52.778100000000002</v>
      </c>
      <c r="G23" s="484">
        <f t="shared" si="3"/>
        <v>54.4221</v>
      </c>
      <c r="H23" s="484">
        <f t="shared" si="4"/>
        <v>56.774900000000002</v>
      </c>
      <c r="J23" s="895">
        <v>10</v>
      </c>
      <c r="K23" s="483">
        <v>28.224599999999999</v>
      </c>
      <c r="L23" s="483">
        <v>28.989699999999999</v>
      </c>
      <c r="M23" s="483">
        <v>29.780899999999999</v>
      </c>
      <c r="N23" s="483">
        <v>30.597999999999999</v>
      </c>
      <c r="O23" s="483">
        <v>31.818899999999999</v>
      </c>
    </row>
    <row r="24" spans="2:15" ht="15" customHeight="1" thickBot="1" x14ac:dyDescent="0.3">
      <c r="B24" s="24" t="s">
        <v>138</v>
      </c>
      <c r="C24" s="23">
        <v>9</v>
      </c>
      <c r="D24" s="484">
        <f t="shared" si="0"/>
        <v>27.483000000000001</v>
      </c>
      <c r="E24" s="484">
        <f t="shared" si="1"/>
        <v>28.224599999999999</v>
      </c>
      <c r="F24" s="484">
        <f t="shared" si="2"/>
        <v>28.989699999999999</v>
      </c>
      <c r="G24" s="484">
        <f t="shared" si="3"/>
        <v>29.780899999999999</v>
      </c>
      <c r="H24" s="484">
        <f t="shared" si="4"/>
        <v>30.963000000000001</v>
      </c>
      <c r="J24" s="895">
        <v>11</v>
      </c>
      <c r="K24" s="483">
        <v>28.989699999999999</v>
      </c>
      <c r="L24" s="483">
        <v>29.780899999999999</v>
      </c>
      <c r="M24" s="483">
        <v>30.597999999999999</v>
      </c>
      <c r="N24" s="483">
        <v>31.442699999999999</v>
      </c>
      <c r="O24" s="483">
        <v>32.703899999999997</v>
      </c>
    </row>
    <row r="25" spans="2:15" ht="15" customHeight="1" thickBot="1" x14ac:dyDescent="0.3">
      <c r="B25" s="24" t="s">
        <v>139</v>
      </c>
      <c r="C25" s="23">
        <v>30</v>
      </c>
      <c r="D25" s="484">
        <f t="shared" si="0"/>
        <v>49.717700000000001</v>
      </c>
      <c r="E25" s="484">
        <f t="shared" si="1"/>
        <v>51.2224</v>
      </c>
      <c r="F25" s="484">
        <f t="shared" si="2"/>
        <v>52.778100000000002</v>
      </c>
      <c r="G25" s="484">
        <f t="shared" si="3"/>
        <v>54.4221</v>
      </c>
      <c r="H25" s="484">
        <f t="shared" si="4"/>
        <v>56.774900000000002</v>
      </c>
      <c r="J25" s="895">
        <v>12</v>
      </c>
      <c r="K25" s="483">
        <v>29.780899999999999</v>
      </c>
      <c r="L25" s="483">
        <v>30.597999999999999</v>
      </c>
      <c r="M25" s="483">
        <v>31.442699999999999</v>
      </c>
      <c r="N25" s="483">
        <v>32.315100000000001</v>
      </c>
      <c r="O25" s="483">
        <v>33.618600000000001</v>
      </c>
    </row>
    <row r="26" spans="2:15" ht="15" customHeight="1" thickBot="1" x14ac:dyDescent="0.3">
      <c r="B26" s="24" t="s">
        <v>140</v>
      </c>
      <c r="C26" s="23">
        <v>26</v>
      </c>
      <c r="D26" s="484">
        <f t="shared" si="0"/>
        <v>44.167900000000003</v>
      </c>
      <c r="E26" s="484">
        <f t="shared" si="1"/>
        <v>45.4876</v>
      </c>
      <c r="F26" s="484">
        <f t="shared" si="2"/>
        <v>46.851900000000001</v>
      </c>
      <c r="G26" s="484">
        <f t="shared" si="3"/>
        <v>48.261699999999998</v>
      </c>
      <c r="H26" s="484">
        <f t="shared" si="4"/>
        <v>50.357900000000001</v>
      </c>
      <c r="J26" s="895">
        <v>13</v>
      </c>
      <c r="K26" s="483">
        <v>30.597999999999999</v>
      </c>
      <c r="L26" s="483">
        <v>31.442699999999999</v>
      </c>
      <c r="M26" s="483">
        <v>32.315100000000001</v>
      </c>
      <c r="N26" s="483">
        <v>33.216900000000003</v>
      </c>
      <c r="O26" s="483">
        <v>34.563899999999997</v>
      </c>
    </row>
    <row r="27" spans="2:15" ht="15" customHeight="1" thickBot="1" x14ac:dyDescent="0.3">
      <c r="B27" s="24" t="s">
        <v>368</v>
      </c>
      <c r="C27" s="23">
        <v>27</v>
      </c>
      <c r="D27" s="484">
        <f t="shared" si="0"/>
        <v>45.4876</v>
      </c>
      <c r="E27" s="484">
        <f t="shared" si="1"/>
        <v>46.851900000000001</v>
      </c>
      <c r="F27" s="484">
        <f t="shared" si="2"/>
        <v>48.261699999999998</v>
      </c>
      <c r="G27" s="484">
        <f t="shared" si="3"/>
        <v>49.717700000000001</v>
      </c>
      <c r="H27" s="484">
        <f t="shared" si="4"/>
        <v>51.883600000000001</v>
      </c>
      <c r="J27" s="895">
        <v>14</v>
      </c>
      <c r="K27" s="483">
        <v>31.442699999999999</v>
      </c>
      <c r="L27" s="483">
        <v>32.315100000000001</v>
      </c>
      <c r="M27" s="483">
        <v>33.216900000000003</v>
      </c>
      <c r="N27" s="483">
        <v>34.1496</v>
      </c>
      <c r="O27" s="483">
        <v>35.540300000000002</v>
      </c>
    </row>
    <row r="28" spans="2:15" ht="15" customHeight="1" thickBot="1" x14ac:dyDescent="0.3">
      <c r="B28" s="24" t="s">
        <v>141</v>
      </c>
      <c r="C28" s="23">
        <v>30</v>
      </c>
      <c r="D28" s="484">
        <f t="shared" si="0"/>
        <v>49.717700000000001</v>
      </c>
      <c r="E28" s="484">
        <f t="shared" si="1"/>
        <v>51.2224</v>
      </c>
      <c r="F28" s="484">
        <f t="shared" si="2"/>
        <v>52.778100000000002</v>
      </c>
      <c r="G28" s="484">
        <f t="shared" si="3"/>
        <v>54.4221</v>
      </c>
      <c r="H28" s="484">
        <f t="shared" si="4"/>
        <v>56.774900000000002</v>
      </c>
      <c r="J28" s="895">
        <v>15</v>
      </c>
      <c r="K28" s="483">
        <v>32.315100000000001</v>
      </c>
      <c r="L28" s="483">
        <v>33.216900000000003</v>
      </c>
      <c r="M28" s="483">
        <v>34.1496</v>
      </c>
      <c r="N28" s="483">
        <v>35.112099999999998</v>
      </c>
      <c r="O28" s="483">
        <v>36.549999999999997</v>
      </c>
    </row>
    <row r="29" spans="2:15" ht="15" customHeight="1" thickBot="1" x14ac:dyDescent="0.3">
      <c r="B29" s="24" t="s">
        <v>142</v>
      </c>
      <c r="C29" s="23">
        <v>24</v>
      </c>
      <c r="D29" s="484">
        <f t="shared" si="0"/>
        <v>41.654299999999999</v>
      </c>
      <c r="E29" s="484">
        <f t="shared" si="1"/>
        <v>42.8904</v>
      </c>
      <c r="F29" s="484">
        <f t="shared" si="2"/>
        <v>44.167900000000003</v>
      </c>
      <c r="G29" s="484">
        <f t="shared" si="3"/>
        <v>45.4876</v>
      </c>
      <c r="H29" s="484">
        <f t="shared" si="4"/>
        <v>47.451599999999999</v>
      </c>
      <c r="J29" s="895">
        <v>16</v>
      </c>
      <c r="K29" s="483">
        <v>33.216900000000003</v>
      </c>
      <c r="L29" s="483">
        <v>34.1496</v>
      </c>
      <c r="M29" s="483">
        <v>35.112099999999998</v>
      </c>
      <c r="N29" s="483">
        <v>36.107900000000001</v>
      </c>
      <c r="O29" s="483">
        <v>37.593000000000004</v>
      </c>
    </row>
    <row r="30" spans="2:15" ht="15" customHeight="1" thickBot="1" x14ac:dyDescent="0.3">
      <c r="B30" s="24" t="s">
        <v>143</v>
      </c>
      <c r="C30" s="23">
        <v>24</v>
      </c>
      <c r="D30" s="484">
        <f t="shared" si="0"/>
        <v>41.654299999999999</v>
      </c>
      <c r="E30" s="484">
        <f t="shared" si="1"/>
        <v>42.8904</v>
      </c>
      <c r="F30" s="484">
        <f t="shared" si="2"/>
        <v>44.167900000000003</v>
      </c>
      <c r="G30" s="484">
        <f t="shared" si="3"/>
        <v>45.4876</v>
      </c>
      <c r="H30" s="484">
        <f t="shared" si="4"/>
        <v>47.451599999999999</v>
      </c>
      <c r="J30" s="895">
        <v>17</v>
      </c>
      <c r="K30" s="483">
        <v>34.1496</v>
      </c>
      <c r="L30" s="483">
        <v>35.112099999999998</v>
      </c>
      <c r="M30" s="483">
        <v>36.107900000000001</v>
      </c>
      <c r="N30" s="483">
        <v>37.136099999999999</v>
      </c>
      <c r="O30" s="483">
        <v>38.67</v>
      </c>
    </row>
    <row r="31" spans="2:15" ht="15" customHeight="1" thickBot="1" x14ac:dyDescent="0.3">
      <c r="B31" s="24" t="s">
        <v>497</v>
      </c>
      <c r="C31" s="23">
        <v>27</v>
      </c>
      <c r="D31" s="484">
        <f t="shared" si="0"/>
        <v>45.4876</v>
      </c>
      <c r="E31" s="484">
        <f t="shared" si="1"/>
        <v>46.851900000000001</v>
      </c>
      <c r="F31" s="484">
        <f t="shared" si="2"/>
        <v>48.261699999999998</v>
      </c>
      <c r="G31" s="484">
        <f t="shared" si="3"/>
        <v>49.717700000000001</v>
      </c>
      <c r="H31" s="484">
        <f t="shared" si="4"/>
        <v>51.883600000000001</v>
      </c>
      <c r="J31" s="895">
        <v>18</v>
      </c>
      <c r="K31" s="483">
        <v>35.112099999999998</v>
      </c>
      <c r="L31" s="483">
        <v>36.107900000000001</v>
      </c>
      <c r="M31" s="483">
        <v>37.136099999999999</v>
      </c>
      <c r="N31" s="483">
        <v>38.198900000000002</v>
      </c>
      <c r="O31" s="483">
        <v>39.7943</v>
      </c>
    </row>
    <row r="32" spans="2:15" ht="15" customHeight="1" thickBot="1" x14ac:dyDescent="0.3">
      <c r="B32" s="24" t="s">
        <v>144</v>
      </c>
      <c r="C32" s="23">
        <v>25</v>
      </c>
      <c r="D32" s="484">
        <f t="shared" si="0"/>
        <v>42.8904</v>
      </c>
      <c r="E32" s="484">
        <f t="shared" si="1"/>
        <v>44.167900000000003</v>
      </c>
      <c r="F32" s="484">
        <f t="shared" si="2"/>
        <v>45.4876</v>
      </c>
      <c r="G32" s="484">
        <f t="shared" si="3"/>
        <v>46.851900000000001</v>
      </c>
      <c r="H32" s="484">
        <f t="shared" si="4"/>
        <v>48.880699999999997</v>
      </c>
      <c r="J32" s="895">
        <v>19</v>
      </c>
      <c r="K32" s="483">
        <v>36.107900000000001</v>
      </c>
      <c r="L32" s="483">
        <v>37.136099999999999</v>
      </c>
      <c r="M32" s="483">
        <v>38.198900000000002</v>
      </c>
      <c r="N32" s="483">
        <v>39.299999999999997</v>
      </c>
      <c r="O32" s="483">
        <v>40.967599999999997</v>
      </c>
    </row>
    <row r="33" spans="2:15" ht="15" customHeight="1" thickBot="1" x14ac:dyDescent="0.3">
      <c r="B33" s="24" t="s">
        <v>145</v>
      </c>
      <c r="C33" s="23" t="s">
        <v>135</v>
      </c>
      <c r="D33" s="484">
        <f t="shared" si="0"/>
        <v>38.198900000000002</v>
      </c>
      <c r="E33" s="484">
        <f t="shared" si="1"/>
        <v>39.299999999999997</v>
      </c>
      <c r="F33" s="484">
        <f t="shared" si="2"/>
        <v>40.458100000000002</v>
      </c>
      <c r="G33" s="484">
        <f t="shared" si="3"/>
        <v>41.654299999999999</v>
      </c>
      <c r="H33" s="484">
        <f t="shared" si="4"/>
        <v>42.8904</v>
      </c>
      <c r="J33" s="895">
        <v>20</v>
      </c>
      <c r="K33" s="483">
        <v>37.136099999999999</v>
      </c>
      <c r="L33" s="483">
        <v>38.198900000000002</v>
      </c>
      <c r="M33" s="483">
        <v>39.299999999999997</v>
      </c>
      <c r="N33" s="483">
        <v>40.458100000000002</v>
      </c>
      <c r="O33" s="483">
        <v>42.180399999999999</v>
      </c>
    </row>
    <row r="34" spans="2:15" ht="15" customHeight="1" thickBot="1" x14ac:dyDescent="0.3">
      <c r="B34" s="24" t="s">
        <v>146</v>
      </c>
      <c r="C34" s="23">
        <v>9</v>
      </c>
      <c r="D34" s="484">
        <f t="shared" si="0"/>
        <v>27.483000000000001</v>
      </c>
      <c r="E34" s="484">
        <f t="shared" si="1"/>
        <v>28.224599999999999</v>
      </c>
      <c r="F34" s="484">
        <f t="shared" si="2"/>
        <v>28.989699999999999</v>
      </c>
      <c r="G34" s="484">
        <f t="shared" si="3"/>
        <v>29.780899999999999</v>
      </c>
      <c r="H34" s="484">
        <f t="shared" si="4"/>
        <v>30.963000000000001</v>
      </c>
      <c r="J34" s="895">
        <v>21</v>
      </c>
      <c r="K34" s="483">
        <v>38.198900000000002</v>
      </c>
      <c r="L34" s="483">
        <v>39.299999999999997</v>
      </c>
      <c r="M34" s="483">
        <v>40.458100000000002</v>
      </c>
      <c r="N34" s="483">
        <v>41.654299999999999</v>
      </c>
      <c r="O34" s="483">
        <v>43.434699999999999</v>
      </c>
    </row>
    <row r="35" spans="2:15" ht="15" customHeight="1" thickBot="1" x14ac:dyDescent="0.3">
      <c r="B35" s="24" t="s">
        <v>147</v>
      </c>
      <c r="C35" s="23">
        <v>27</v>
      </c>
      <c r="D35" s="484">
        <f t="shared" si="0"/>
        <v>45.4876</v>
      </c>
      <c r="E35" s="484">
        <f t="shared" si="1"/>
        <v>46.851900000000001</v>
      </c>
      <c r="F35" s="484">
        <f t="shared" si="2"/>
        <v>48.261699999999998</v>
      </c>
      <c r="G35" s="484">
        <f t="shared" si="3"/>
        <v>49.717700000000001</v>
      </c>
      <c r="H35" s="484">
        <f t="shared" si="4"/>
        <v>51.883600000000001</v>
      </c>
      <c r="J35" s="895">
        <v>22</v>
      </c>
      <c r="K35" s="483">
        <v>39.299999999999997</v>
      </c>
      <c r="L35" s="483">
        <v>40.458100000000002</v>
      </c>
      <c r="M35" s="483">
        <v>41.654299999999999</v>
      </c>
      <c r="N35" s="483">
        <v>42.8904</v>
      </c>
      <c r="O35" s="483">
        <v>44.728700000000003</v>
      </c>
    </row>
    <row r="36" spans="2:15" ht="15" customHeight="1" thickBot="1" x14ac:dyDescent="0.3">
      <c r="B36" s="24" t="s">
        <v>148</v>
      </c>
      <c r="C36" s="23">
        <v>25</v>
      </c>
      <c r="D36" s="484">
        <f t="shared" si="0"/>
        <v>42.8904</v>
      </c>
      <c r="E36" s="484">
        <f t="shared" si="1"/>
        <v>44.167900000000003</v>
      </c>
      <c r="F36" s="484">
        <f t="shared" si="2"/>
        <v>45.4876</v>
      </c>
      <c r="G36" s="484">
        <f t="shared" si="3"/>
        <v>46.851900000000001</v>
      </c>
      <c r="H36" s="484">
        <f t="shared" si="4"/>
        <v>48.880699999999997</v>
      </c>
      <c r="J36" s="895">
        <v>23</v>
      </c>
      <c r="K36" s="483">
        <v>40.458100000000002</v>
      </c>
      <c r="L36" s="483">
        <v>41.654299999999999</v>
      </c>
      <c r="M36" s="483">
        <v>42.8904</v>
      </c>
      <c r="N36" s="484">
        <v>44.167900000000003</v>
      </c>
      <c r="O36" s="484">
        <v>46.068100000000001</v>
      </c>
    </row>
    <row r="37" spans="2:15" ht="15" customHeight="1" thickBot="1" x14ac:dyDescent="0.3">
      <c r="B37" s="24" t="s">
        <v>149</v>
      </c>
      <c r="C37" s="23" t="s">
        <v>135</v>
      </c>
      <c r="D37" s="484">
        <f t="shared" si="0"/>
        <v>38.198900000000002</v>
      </c>
      <c r="E37" s="484">
        <f t="shared" si="1"/>
        <v>39.299999999999997</v>
      </c>
      <c r="F37" s="484">
        <f t="shared" si="2"/>
        <v>40.458100000000002</v>
      </c>
      <c r="G37" s="484">
        <f t="shared" si="3"/>
        <v>41.654299999999999</v>
      </c>
      <c r="H37" s="484">
        <f t="shared" si="4"/>
        <v>42.8904</v>
      </c>
      <c r="J37" s="895">
        <v>24</v>
      </c>
      <c r="K37" s="483">
        <v>41.654299999999999</v>
      </c>
      <c r="L37" s="483">
        <v>42.8904</v>
      </c>
      <c r="M37" s="483">
        <v>44.167900000000003</v>
      </c>
      <c r="N37" s="484">
        <v>45.4876</v>
      </c>
      <c r="O37" s="484">
        <v>47.451599999999999</v>
      </c>
    </row>
    <row r="38" spans="2:15" ht="15" customHeight="1" thickBot="1" x14ac:dyDescent="0.3">
      <c r="B38" s="24" t="s">
        <v>150</v>
      </c>
      <c r="C38" s="23">
        <v>30</v>
      </c>
      <c r="D38" s="484">
        <f t="shared" si="0"/>
        <v>49.717700000000001</v>
      </c>
      <c r="E38" s="484">
        <f t="shared" si="1"/>
        <v>51.2224</v>
      </c>
      <c r="F38" s="484">
        <f t="shared" si="2"/>
        <v>52.778100000000002</v>
      </c>
      <c r="G38" s="484">
        <f t="shared" si="3"/>
        <v>54.4221</v>
      </c>
      <c r="H38" s="484">
        <f t="shared" si="4"/>
        <v>56.774900000000002</v>
      </c>
      <c r="J38" s="895">
        <v>25</v>
      </c>
      <c r="K38" s="483">
        <v>42.8904</v>
      </c>
      <c r="L38" s="483">
        <v>44.167900000000003</v>
      </c>
      <c r="M38" s="483">
        <v>45.4876</v>
      </c>
      <c r="N38" s="484">
        <v>46.851900000000001</v>
      </c>
      <c r="O38" s="484">
        <v>48.880699999999997</v>
      </c>
    </row>
    <row r="39" spans="2:15" ht="15" customHeight="1" thickBot="1" x14ac:dyDescent="0.3">
      <c r="B39" s="24" t="s">
        <v>151</v>
      </c>
      <c r="C39" s="23">
        <v>18</v>
      </c>
      <c r="D39" s="484">
        <f t="shared" si="0"/>
        <v>35.112099999999998</v>
      </c>
      <c r="E39" s="484">
        <f t="shared" si="1"/>
        <v>36.107900000000001</v>
      </c>
      <c r="F39" s="484">
        <f t="shared" si="2"/>
        <v>37.136099999999999</v>
      </c>
      <c r="G39" s="484">
        <f t="shared" si="3"/>
        <v>38.198900000000002</v>
      </c>
      <c r="H39" s="484">
        <f t="shared" si="4"/>
        <v>39.7943</v>
      </c>
      <c r="J39" s="895">
        <v>26</v>
      </c>
      <c r="K39" s="483">
        <v>44.167900000000003</v>
      </c>
      <c r="L39" s="483">
        <v>45.4876</v>
      </c>
      <c r="M39" s="483">
        <v>46.851900000000001</v>
      </c>
      <c r="N39" s="484">
        <v>48.261699999999998</v>
      </c>
      <c r="O39" s="484">
        <v>50.357900000000001</v>
      </c>
    </row>
    <row r="40" spans="2:15" ht="15" customHeight="1" thickBot="1" x14ac:dyDescent="0.3">
      <c r="B40" s="24" t="s">
        <v>152</v>
      </c>
      <c r="C40" s="23">
        <v>24</v>
      </c>
      <c r="D40" s="484">
        <f t="shared" si="0"/>
        <v>41.654299999999999</v>
      </c>
      <c r="E40" s="484">
        <f t="shared" si="1"/>
        <v>42.8904</v>
      </c>
      <c r="F40" s="484">
        <f t="shared" si="2"/>
        <v>44.167900000000003</v>
      </c>
      <c r="G40" s="484">
        <f t="shared" si="3"/>
        <v>45.4876</v>
      </c>
      <c r="H40" s="484">
        <f t="shared" si="4"/>
        <v>47.451599999999999</v>
      </c>
      <c r="J40" s="895">
        <v>27</v>
      </c>
      <c r="K40" s="483">
        <v>45.4876</v>
      </c>
      <c r="L40" s="483">
        <v>46.851900000000001</v>
      </c>
      <c r="M40" s="483">
        <v>48.261699999999998</v>
      </c>
      <c r="N40" s="484">
        <v>49.717700000000001</v>
      </c>
      <c r="O40" s="484">
        <v>51.883600000000001</v>
      </c>
    </row>
    <row r="41" spans="2:15" ht="15" customHeight="1" thickBot="1" x14ac:dyDescent="0.3">
      <c r="B41" s="24" t="s">
        <v>153</v>
      </c>
      <c r="C41" s="23">
        <v>24</v>
      </c>
      <c r="D41" s="484">
        <f t="shared" si="0"/>
        <v>41.654299999999999</v>
      </c>
      <c r="E41" s="484">
        <f t="shared" si="1"/>
        <v>42.8904</v>
      </c>
      <c r="F41" s="484">
        <f t="shared" si="2"/>
        <v>44.167900000000003</v>
      </c>
      <c r="G41" s="484">
        <f t="shared" si="3"/>
        <v>45.4876</v>
      </c>
      <c r="H41" s="484">
        <f t="shared" si="4"/>
        <v>47.451599999999999</v>
      </c>
      <c r="J41" s="895">
        <v>28</v>
      </c>
      <c r="K41" s="483">
        <v>46.851900000000001</v>
      </c>
      <c r="L41" s="483">
        <v>48.261699999999998</v>
      </c>
      <c r="M41" s="483">
        <v>49.717700000000001</v>
      </c>
      <c r="N41" s="484">
        <v>51.2224</v>
      </c>
      <c r="O41" s="484">
        <v>53.460999999999999</v>
      </c>
    </row>
    <row r="42" spans="2:15" ht="15" customHeight="1" thickBot="1" x14ac:dyDescent="0.3">
      <c r="B42" s="24" t="s">
        <v>154</v>
      </c>
      <c r="C42" s="23">
        <v>9</v>
      </c>
      <c r="D42" s="484">
        <f t="shared" si="0"/>
        <v>27.483000000000001</v>
      </c>
      <c r="E42" s="484">
        <f t="shared" si="1"/>
        <v>28.224599999999999</v>
      </c>
      <c r="F42" s="484">
        <f t="shared" si="2"/>
        <v>28.989699999999999</v>
      </c>
      <c r="G42" s="484">
        <f t="shared" si="3"/>
        <v>29.780899999999999</v>
      </c>
      <c r="H42" s="484">
        <f t="shared" si="4"/>
        <v>30.963000000000001</v>
      </c>
      <c r="J42" s="895">
        <v>29</v>
      </c>
      <c r="K42" s="483">
        <v>48.261699999999998</v>
      </c>
      <c r="L42" s="483">
        <v>49.717700000000001</v>
      </c>
      <c r="M42" s="483">
        <v>51.2224</v>
      </c>
      <c r="N42" s="484">
        <v>52.778100000000002</v>
      </c>
      <c r="O42" s="484">
        <v>55.091000000000001</v>
      </c>
    </row>
    <row r="43" spans="2:15" ht="15" customHeight="1" thickBot="1" x14ac:dyDescent="0.3">
      <c r="B43" s="24" t="s">
        <v>155</v>
      </c>
      <c r="C43" s="23">
        <v>9</v>
      </c>
      <c r="D43" s="484">
        <f t="shared" si="0"/>
        <v>27.483000000000001</v>
      </c>
      <c r="E43" s="484">
        <f t="shared" si="1"/>
        <v>28.224599999999999</v>
      </c>
      <c r="F43" s="484">
        <f t="shared" si="2"/>
        <v>28.989699999999999</v>
      </c>
      <c r="G43" s="484">
        <f t="shared" si="3"/>
        <v>29.780899999999999</v>
      </c>
      <c r="H43" s="484">
        <f t="shared" si="4"/>
        <v>30.963000000000001</v>
      </c>
      <c r="J43" s="895">
        <v>30</v>
      </c>
      <c r="K43" s="483">
        <v>49.717700000000001</v>
      </c>
      <c r="L43" s="483">
        <v>51.2224</v>
      </c>
      <c r="M43" s="483">
        <v>52.778100000000002</v>
      </c>
      <c r="N43" s="484">
        <v>54.4221</v>
      </c>
      <c r="O43" s="484">
        <v>56.774900000000002</v>
      </c>
    </row>
    <row r="44" spans="2:15" ht="15" customHeight="1" thickBot="1" x14ac:dyDescent="0.3">
      <c r="B44" s="24" t="s">
        <v>156</v>
      </c>
      <c r="C44" s="23">
        <v>9</v>
      </c>
      <c r="D44" s="484">
        <f t="shared" si="0"/>
        <v>27.483000000000001</v>
      </c>
      <c r="E44" s="484">
        <f t="shared" si="1"/>
        <v>28.224599999999999</v>
      </c>
      <c r="F44" s="484">
        <f t="shared" si="2"/>
        <v>28.989699999999999</v>
      </c>
      <c r="G44" s="484">
        <f t="shared" si="3"/>
        <v>29.780899999999999</v>
      </c>
      <c r="H44" s="484">
        <f t="shared" si="4"/>
        <v>30.963000000000001</v>
      </c>
      <c r="J44" s="895">
        <v>31</v>
      </c>
      <c r="K44" s="483">
        <v>51.2224</v>
      </c>
      <c r="L44" s="483">
        <v>52.778100000000002</v>
      </c>
      <c r="M44" s="483">
        <v>54.4221</v>
      </c>
      <c r="N44" s="484">
        <v>56.120399999999997</v>
      </c>
      <c r="O44" s="484">
        <v>58.550400000000003</v>
      </c>
    </row>
    <row r="45" spans="2:15" ht="15" customHeight="1" thickBot="1" x14ac:dyDescent="0.3">
      <c r="B45" s="24" t="s">
        <v>157</v>
      </c>
      <c r="C45" s="23">
        <v>14</v>
      </c>
      <c r="D45" s="484">
        <f t="shared" si="0"/>
        <v>31.442699999999999</v>
      </c>
      <c r="E45" s="484">
        <f t="shared" si="1"/>
        <v>32.315100000000001</v>
      </c>
      <c r="F45" s="484">
        <f t="shared" si="2"/>
        <v>33.216900000000003</v>
      </c>
      <c r="G45" s="484">
        <f t="shared" si="3"/>
        <v>34.1496</v>
      </c>
      <c r="H45" s="484">
        <f t="shared" si="4"/>
        <v>35.540300000000002</v>
      </c>
      <c r="J45" s="895">
        <v>32</v>
      </c>
      <c r="K45" s="483">
        <v>52.778100000000002</v>
      </c>
      <c r="L45" s="483">
        <v>54.4221</v>
      </c>
      <c r="M45" s="483">
        <v>56.120399999999997</v>
      </c>
      <c r="N45" s="484">
        <v>57.873899999999999</v>
      </c>
      <c r="O45" s="484">
        <v>60.385100000000001</v>
      </c>
    </row>
    <row r="46" spans="2:15" ht="15" customHeight="1" thickBot="1" x14ac:dyDescent="0.3">
      <c r="B46" s="24" t="s">
        <v>158</v>
      </c>
      <c r="C46" s="23">
        <v>9</v>
      </c>
      <c r="D46" s="484">
        <f t="shared" si="0"/>
        <v>27.483000000000001</v>
      </c>
      <c r="E46" s="484">
        <f t="shared" si="1"/>
        <v>28.224599999999999</v>
      </c>
      <c r="F46" s="484">
        <f t="shared" si="2"/>
        <v>28.989699999999999</v>
      </c>
      <c r="G46" s="484">
        <f t="shared" si="3"/>
        <v>29.780899999999999</v>
      </c>
      <c r="H46" s="484">
        <f t="shared" si="4"/>
        <v>30.963000000000001</v>
      </c>
      <c r="J46" s="895">
        <v>33</v>
      </c>
      <c r="K46" s="483">
        <v>54.4221</v>
      </c>
      <c r="L46" s="483">
        <v>56.120399999999997</v>
      </c>
      <c r="M46" s="483">
        <v>57.873899999999999</v>
      </c>
      <c r="N46" s="484">
        <v>59.685600000000001</v>
      </c>
      <c r="O46" s="484">
        <v>62.278599999999997</v>
      </c>
    </row>
    <row r="47" spans="2:15" ht="15" customHeight="1" thickBot="1" x14ac:dyDescent="0.3">
      <c r="B47" s="24" t="s">
        <v>159</v>
      </c>
      <c r="C47" s="23">
        <v>25</v>
      </c>
      <c r="D47" s="484">
        <f t="shared" si="0"/>
        <v>42.8904</v>
      </c>
      <c r="E47" s="484">
        <f t="shared" si="1"/>
        <v>44.167900000000003</v>
      </c>
      <c r="F47" s="484">
        <f t="shared" si="2"/>
        <v>45.4876</v>
      </c>
      <c r="G47" s="484">
        <f t="shared" si="3"/>
        <v>46.851900000000001</v>
      </c>
      <c r="H47" s="484">
        <f t="shared" si="4"/>
        <v>48.880699999999997</v>
      </c>
      <c r="J47" s="22" t="s">
        <v>135</v>
      </c>
      <c r="K47" s="483">
        <v>38.198900000000002</v>
      </c>
      <c r="L47" s="483">
        <v>39.299999999999997</v>
      </c>
      <c r="M47" s="483">
        <v>40.458100000000002</v>
      </c>
      <c r="N47" s="484">
        <v>41.654299999999999</v>
      </c>
      <c r="O47" s="484">
        <v>42.8904</v>
      </c>
    </row>
    <row r="48" spans="2:15" ht="15" customHeight="1" thickBot="1" x14ac:dyDescent="0.3">
      <c r="B48" s="24" t="s">
        <v>160</v>
      </c>
      <c r="C48" s="23" t="s">
        <v>135</v>
      </c>
      <c r="D48" s="484">
        <f t="shared" si="0"/>
        <v>38.198900000000002</v>
      </c>
      <c r="E48" s="484">
        <f t="shared" si="1"/>
        <v>39.299999999999997</v>
      </c>
      <c r="F48" s="484">
        <f t="shared" si="2"/>
        <v>40.458100000000002</v>
      </c>
      <c r="G48" s="484">
        <f t="shared" si="3"/>
        <v>41.654299999999999</v>
      </c>
      <c r="H48" s="484">
        <f t="shared" si="4"/>
        <v>42.8904</v>
      </c>
    </row>
    <row r="49" spans="2:8" ht="15" customHeight="1" thickBot="1" x14ac:dyDescent="0.3">
      <c r="B49" s="24" t="s">
        <v>369</v>
      </c>
      <c r="C49" s="23">
        <v>26</v>
      </c>
      <c r="D49" s="484">
        <f t="shared" si="0"/>
        <v>44.167900000000003</v>
      </c>
      <c r="E49" s="484">
        <f t="shared" si="1"/>
        <v>45.4876</v>
      </c>
      <c r="F49" s="484">
        <f t="shared" si="2"/>
        <v>46.851900000000001</v>
      </c>
      <c r="G49" s="484">
        <f t="shared" si="3"/>
        <v>48.261699999999998</v>
      </c>
      <c r="H49" s="484">
        <f t="shared" si="4"/>
        <v>50.357900000000001</v>
      </c>
    </row>
    <row r="50" spans="2:8" ht="15" customHeight="1" thickBot="1" x14ac:dyDescent="0.3">
      <c r="B50" s="24" t="s">
        <v>161</v>
      </c>
      <c r="C50" s="23">
        <v>25</v>
      </c>
      <c r="D50" s="484">
        <f t="shared" si="0"/>
        <v>42.8904</v>
      </c>
      <c r="E50" s="484">
        <f t="shared" si="1"/>
        <v>44.167900000000003</v>
      </c>
      <c r="F50" s="484">
        <f t="shared" si="2"/>
        <v>45.4876</v>
      </c>
      <c r="G50" s="484">
        <f t="shared" si="3"/>
        <v>46.851900000000001</v>
      </c>
      <c r="H50" s="484">
        <f t="shared" si="4"/>
        <v>48.880699999999997</v>
      </c>
    </row>
  </sheetData>
  <mergeCells count="2">
    <mergeCell ref="J10:O10"/>
    <mergeCell ref="B10:H10"/>
  </mergeCells>
  <pageMargins left="0.7" right="0.7" top="0.75" bottom="0.75" header="0.3" footer="0.3"/>
  <pageSetup paperSize="5" scale="43"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sheetPr>
  <dimension ref="B1:D69"/>
  <sheetViews>
    <sheetView workbookViewId="0"/>
  </sheetViews>
  <sheetFormatPr defaultColWidth="9.140625" defaultRowHeight="15" customHeight="1" x14ac:dyDescent="0.25"/>
  <cols>
    <col min="1" max="1" width="3" style="375" customWidth="1"/>
    <col min="2" max="4" width="20.7109375" style="375" customWidth="1"/>
    <col min="5" max="5" width="2.85546875" style="375" customWidth="1"/>
    <col min="6" max="16384" width="9.140625" style="375"/>
  </cols>
  <sheetData>
    <row r="1" spans="2:4" s="374" customFormat="1" ht="15" customHeight="1" x14ac:dyDescent="0.25"/>
    <row r="2" spans="2:4" s="374" customFormat="1" ht="15" customHeight="1" x14ac:dyDescent="0.25"/>
    <row r="3" spans="2:4" s="374" customFormat="1" ht="15" customHeight="1" x14ac:dyDescent="0.25"/>
    <row r="4" spans="2:4" s="374" customFormat="1" ht="15" customHeight="1" x14ac:dyDescent="0.25"/>
    <row r="5" spans="2:4" s="374" customFormat="1" ht="15" customHeight="1" x14ac:dyDescent="0.25"/>
    <row r="6" spans="2:4" s="374" customFormat="1" ht="15" customHeight="1" x14ac:dyDescent="0.25"/>
    <row r="7" spans="2:4" s="374" customFormat="1" ht="15" hidden="1" customHeight="1" x14ac:dyDescent="0.25"/>
    <row r="8" spans="2:4" s="374" customFormat="1" ht="15" hidden="1" customHeight="1" x14ac:dyDescent="0.25"/>
    <row r="10" spans="2:4" ht="18.75" x14ac:dyDescent="0.25">
      <c r="B10" s="1390" t="s">
        <v>409</v>
      </c>
      <c r="C10" s="1390"/>
      <c r="D10" s="1390"/>
    </row>
    <row r="11" spans="2:4" ht="15" customHeight="1" thickBot="1" x14ac:dyDescent="0.3"/>
    <row r="12" spans="2:4" ht="15" customHeight="1" x14ac:dyDescent="0.25">
      <c r="B12" s="1386" t="s">
        <v>410</v>
      </c>
      <c r="C12" s="1387"/>
      <c r="D12" s="384">
        <f>B67</f>
        <v>4368</v>
      </c>
    </row>
    <row r="13" spans="2:4" ht="15" customHeight="1" thickBot="1" x14ac:dyDescent="0.3">
      <c r="B13" s="1388" t="s">
        <v>411</v>
      </c>
      <c r="C13" s="1389"/>
      <c r="D13" s="385">
        <f>IF(B67=0,"",D67/B67)</f>
        <v>26.166666666666668</v>
      </c>
    </row>
    <row r="15" spans="2:4" ht="15" customHeight="1" thickBot="1" x14ac:dyDescent="0.3">
      <c r="B15" s="376" t="s">
        <v>412</v>
      </c>
      <c r="C15" s="376" t="s">
        <v>177</v>
      </c>
      <c r="D15" s="376" t="s">
        <v>416</v>
      </c>
    </row>
    <row r="16" spans="2:4" ht="15" customHeight="1" x14ac:dyDescent="0.25">
      <c r="B16" s="361">
        <v>1092</v>
      </c>
      <c r="C16" s="362">
        <v>25</v>
      </c>
      <c r="D16" s="377">
        <f>B16*C16</f>
        <v>27300</v>
      </c>
    </row>
    <row r="17" spans="2:4" ht="15" customHeight="1" x14ac:dyDescent="0.25">
      <c r="B17" s="363">
        <v>1456</v>
      </c>
      <c r="C17" s="364">
        <v>26</v>
      </c>
      <c r="D17" s="378">
        <f t="shared" ref="D17:D65" si="0">B17*C17</f>
        <v>37856</v>
      </c>
    </row>
    <row r="18" spans="2:4" ht="15" customHeight="1" x14ac:dyDescent="0.25">
      <c r="B18" s="363">
        <v>1820</v>
      </c>
      <c r="C18" s="364">
        <v>27</v>
      </c>
      <c r="D18" s="378">
        <f t="shared" si="0"/>
        <v>49140</v>
      </c>
    </row>
    <row r="19" spans="2:4" ht="15" customHeight="1" x14ac:dyDescent="0.25">
      <c r="B19" s="363"/>
      <c r="C19" s="364"/>
      <c r="D19" s="378">
        <f t="shared" si="0"/>
        <v>0</v>
      </c>
    </row>
    <row r="20" spans="2:4" ht="15" customHeight="1" thickBot="1" x14ac:dyDescent="0.3">
      <c r="B20" s="365"/>
      <c r="C20" s="366"/>
      <c r="D20" s="379">
        <f t="shared" si="0"/>
        <v>0</v>
      </c>
    </row>
    <row r="21" spans="2:4" ht="15" customHeight="1" x14ac:dyDescent="0.25">
      <c r="B21" s="367"/>
      <c r="C21" s="368"/>
      <c r="D21" s="377">
        <f t="shared" si="0"/>
        <v>0</v>
      </c>
    </row>
    <row r="22" spans="2:4" ht="15" customHeight="1" x14ac:dyDescent="0.25">
      <c r="B22" s="363"/>
      <c r="C22" s="364"/>
      <c r="D22" s="378">
        <f t="shared" si="0"/>
        <v>0</v>
      </c>
    </row>
    <row r="23" spans="2:4" ht="15" customHeight="1" x14ac:dyDescent="0.25">
      <c r="B23" s="363"/>
      <c r="C23" s="364"/>
      <c r="D23" s="378">
        <f t="shared" si="0"/>
        <v>0</v>
      </c>
    </row>
    <row r="24" spans="2:4" ht="15" customHeight="1" x14ac:dyDescent="0.25">
      <c r="B24" s="363"/>
      <c r="C24" s="364"/>
      <c r="D24" s="378">
        <f t="shared" si="0"/>
        <v>0</v>
      </c>
    </row>
    <row r="25" spans="2:4" ht="15" customHeight="1" thickBot="1" x14ac:dyDescent="0.3">
      <c r="B25" s="369"/>
      <c r="C25" s="370"/>
      <c r="D25" s="380">
        <f t="shared" si="0"/>
        <v>0</v>
      </c>
    </row>
    <row r="26" spans="2:4" ht="15" customHeight="1" x14ac:dyDescent="0.25">
      <c r="B26" s="361"/>
      <c r="C26" s="362"/>
      <c r="D26" s="381">
        <f t="shared" ref="D26:D30" si="1">B26*C26</f>
        <v>0</v>
      </c>
    </row>
    <row r="27" spans="2:4" ht="15" customHeight="1" x14ac:dyDescent="0.25">
      <c r="B27" s="363"/>
      <c r="C27" s="364"/>
      <c r="D27" s="378">
        <f t="shared" si="1"/>
        <v>0</v>
      </c>
    </row>
    <row r="28" spans="2:4" ht="15" customHeight="1" x14ac:dyDescent="0.25">
      <c r="B28" s="363"/>
      <c r="C28" s="364"/>
      <c r="D28" s="378">
        <f t="shared" si="1"/>
        <v>0</v>
      </c>
    </row>
    <row r="29" spans="2:4" ht="15" customHeight="1" x14ac:dyDescent="0.25">
      <c r="B29" s="363"/>
      <c r="C29" s="364"/>
      <c r="D29" s="378">
        <f t="shared" si="1"/>
        <v>0</v>
      </c>
    </row>
    <row r="30" spans="2:4" ht="15" customHeight="1" thickBot="1" x14ac:dyDescent="0.3">
      <c r="B30" s="365"/>
      <c r="C30" s="366"/>
      <c r="D30" s="379">
        <f t="shared" si="1"/>
        <v>0</v>
      </c>
    </row>
    <row r="31" spans="2:4" ht="15" customHeight="1" x14ac:dyDescent="0.25">
      <c r="B31" s="361"/>
      <c r="C31" s="362"/>
      <c r="D31" s="377">
        <f t="shared" si="0"/>
        <v>0</v>
      </c>
    </row>
    <row r="32" spans="2:4" ht="15" customHeight="1" x14ac:dyDescent="0.25">
      <c r="B32" s="363"/>
      <c r="C32" s="364"/>
      <c r="D32" s="378">
        <f t="shared" si="0"/>
        <v>0</v>
      </c>
    </row>
    <row r="33" spans="2:4" ht="15" customHeight="1" x14ac:dyDescent="0.25">
      <c r="B33" s="363"/>
      <c r="C33" s="364"/>
      <c r="D33" s="378">
        <f t="shared" si="0"/>
        <v>0</v>
      </c>
    </row>
    <row r="34" spans="2:4" ht="15" customHeight="1" x14ac:dyDescent="0.25">
      <c r="B34" s="363"/>
      <c r="C34" s="364"/>
      <c r="D34" s="378">
        <f t="shared" si="0"/>
        <v>0</v>
      </c>
    </row>
    <row r="35" spans="2:4" ht="15" customHeight="1" thickBot="1" x14ac:dyDescent="0.3">
      <c r="B35" s="365"/>
      <c r="C35" s="366"/>
      <c r="D35" s="380">
        <f t="shared" si="0"/>
        <v>0</v>
      </c>
    </row>
    <row r="36" spans="2:4" ht="15" customHeight="1" x14ac:dyDescent="0.25">
      <c r="B36" s="361"/>
      <c r="C36" s="362"/>
      <c r="D36" s="381">
        <f t="shared" si="0"/>
        <v>0</v>
      </c>
    </row>
    <row r="37" spans="2:4" ht="15" customHeight="1" x14ac:dyDescent="0.25">
      <c r="B37" s="363"/>
      <c r="C37" s="364"/>
      <c r="D37" s="378">
        <f t="shared" si="0"/>
        <v>0</v>
      </c>
    </row>
    <row r="38" spans="2:4" ht="15" customHeight="1" x14ac:dyDescent="0.25">
      <c r="B38" s="363"/>
      <c r="C38" s="364"/>
      <c r="D38" s="378">
        <f t="shared" si="0"/>
        <v>0</v>
      </c>
    </row>
    <row r="39" spans="2:4" ht="15" customHeight="1" x14ac:dyDescent="0.25">
      <c r="B39" s="363"/>
      <c r="C39" s="364"/>
      <c r="D39" s="378">
        <f t="shared" si="0"/>
        <v>0</v>
      </c>
    </row>
    <row r="40" spans="2:4" ht="15" customHeight="1" thickBot="1" x14ac:dyDescent="0.3">
      <c r="B40" s="365"/>
      <c r="C40" s="366"/>
      <c r="D40" s="379">
        <f t="shared" si="0"/>
        <v>0</v>
      </c>
    </row>
    <row r="41" spans="2:4" ht="15" customHeight="1" x14ac:dyDescent="0.25">
      <c r="B41" s="361"/>
      <c r="C41" s="362"/>
      <c r="D41" s="377">
        <f t="shared" ref="D41:D45" si="2">B41*C41</f>
        <v>0</v>
      </c>
    </row>
    <row r="42" spans="2:4" ht="15" customHeight="1" x14ac:dyDescent="0.25">
      <c r="B42" s="363"/>
      <c r="C42" s="364"/>
      <c r="D42" s="378">
        <f t="shared" si="2"/>
        <v>0</v>
      </c>
    </row>
    <row r="43" spans="2:4" ht="15" customHeight="1" x14ac:dyDescent="0.25">
      <c r="B43" s="363"/>
      <c r="C43" s="364"/>
      <c r="D43" s="378">
        <f t="shared" si="2"/>
        <v>0</v>
      </c>
    </row>
    <row r="44" spans="2:4" ht="15" customHeight="1" x14ac:dyDescent="0.25">
      <c r="B44" s="363"/>
      <c r="C44" s="364"/>
      <c r="D44" s="378">
        <f t="shared" si="2"/>
        <v>0</v>
      </c>
    </row>
    <row r="45" spans="2:4" ht="15" customHeight="1" thickBot="1" x14ac:dyDescent="0.3">
      <c r="B45" s="365"/>
      <c r="C45" s="366"/>
      <c r="D45" s="380">
        <f t="shared" si="2"/>
        <v>0</v>
      </c>
    </row>
    <row r="46" spans="2:4" ht="15" customHeight="1" x14ac:dyDescent="0.25">
      <c r="B46" s="361"/>
      <c r="C46" s="362"/>
      <c r="D46" s="377">
        <f t="shared" ref="D46:D50" si="3">B46*C46</f>
        <v>0</v>
      </c>
    </row>
    <row r="47" spans="2:4" ht="15" customHeight="1" x14ac:dyDescent="0.25">
      <c r="B47" s="363"/>
      <c r="C47" s="364"/>
      <c r="D47" s="378">
        <f t="shared" si="3"/>
        <v>0</v>
      </c>
    </row>
    <row r="48" spans="2:4" ht="15" customHeight="1" x14ac:dyDescent="0.25">
      <c r="B48" s="363"/>
      <c r="C48" s="364"/>
      <c r="D48" s="378">
        <f t="shared" si="3"/>
        <v>0</v>
      </c>
    </row>
    <row r="49" spans="2:4" ht="15" customHeight="1" x14ac:dyDescent="0.25">
      <c r="B49" s="363"/>
      <c r="C49" s="364"/>
      <c r="D49" s="378">
        <f t="shared" si="3"/>
        <v>0</v>
      </c>
    </row>
    <row r="50" spans="2:4" ht="15" customHeight="1" thickBot="1" x14ac:dyDescent="0.3">
      <c r="B50" s="365"/>
      <c r="C50" s="366"/>
      <c r="D50" s="380">
        <f t="shared" si="3"/>
        <v>0</v>
      </c>
    </row>
    <row r="51" spans="2:4" ht="15" customHeight="1" x14ac:dyDescent="0.25">
      <c r="B51" s="361"/>
      <c r="C51" s="362"/>
      <c r="D51" s="377">
        <f t="shared" ref="D51:D55" si="4">B51*C51</f>
        <v>0</v>
      </c>
    </row>
    <row r="52" spans="2:4" ht="15" customHeight="1" x14ac:dyDescent="0.25">
      <c r="B52" s="363"/>
      <c r="C52" s="364"/>
      <c r="D52" s="378">
        <f t="shared" si="4"/>
        <v>0</v>
      </c>
    </row>
    <row r="53" spans="2:4" ht="15" customHeight="1" x14ac:dyDescent="0.25">
      <c r="B53" s="363"/>
      <c r="C53" s="364"/>
      <c r="D53" s="378">
        <f t="shared" si="4"/>
        <v>0</v>
      </c>
    </row>
    <row r="54" spans="2:4" ht="15" customHeight="1" x14ac:dyDescent="0.25">
      <c r="B54" s="363"/>
      <c r="C54" s="364"/>
      <c r="D54" s="378">
        <f t="shared" si="4"/>
        <v>0</v>
      </c>
    </row>
    <row r="55" spans="2:4" ht="15" customHeight="1" thickBot="1" x14ac:dyDescent="0.3">
      <c r="B55" s="365"/>
      <c r="C55" s="366"/>
      <c r="D55" s="380">
        <f t="shared" si="4"/>
        <v>0</v>
      </c>
    </row>
    <row r="56" spans="2:4" ht="15" customHeight="1" x14ac:dyDescent="0.25">
      <c r="B56" s="361"/>
      <c r="C56" s="362"/>
      <c r="D56" s="377">
        <f t="shared" si="0"/>
        <v>0</v>
      </c>
    </row>
    <row r="57" spans="2:4" ht="15" customHeight="1" x14ac:dyDescent="0.25">
      <c r="B57" s="363"/>
      <c r="C57" s="364"/>
      <c r="D57" s="378">
        <f t="shared" si="0"/>
        <v>0</v>
      </c>
    </row>
    <row r="58" spans="2:4" ht="15" customHeight="1" x14ac:dyDescent="0.25">
      <c r="B58" s="363"/>
      <c r="C58" s="364"/>
      <c r="D58" s="378">
        <f t="shared" si="0"/>
        <v>0</v>
      </c>
    </row>
    <row r="59" spans="2:4" ht="15" customHeight="1" x14ac:dyDescent="0.25">
      <c r="B59" s="363"/>
      <c r="C59" s="364"/>
      <c r="D59" s="378">
        <f t="shared" si="0"/>
        <v>0</v>
      </c>
    </row>
    <row r="60" spans="2:4" ht="15" customHeight="1" thickBot="1" x14ac:dyDescent="0.3">
      <c r="B60" s="365"/>
      <c r="C60" s="366"/>
      <c r="D60" s="380">
        <f t="shared" si="0"/>
        <v>0</v>
      </c>
    </row>
    <row r="61" spans="2:4" ht="15" customHeight="1" x14ac:dyDescent="0.25">
      <c r="B61" s="361"/>
      <c r="C61" s="371"/>
      <c r="D61" s="381">
        <f t="shared" si="0"/>
        <v>0</v>
      </c>
    </row>
    <row r="62" spans="2:4" ht="15" customHeight="1" x14ac:dyDescent="0.25">
      <c r="B62" s="363"/>
      <c r="C62" s="372"/>
      <c r="D62" s="378">
        <f t="shared" si="0"/>
        <v>0</v>
      </c>
    </row>
    <row r="63" spans="2:4" ht="15" customHeight="1" x14ac:dyDescent="0.25">
      <c r="B63" s="363"/>
      <c r="C63" s="372"/>
      <c r="D63" s="378">
        <f t="shared" si="0"/>
        <v>0</v>
      </c>
    </row>
    <row r="64" spans="2:4" ht="15" customHeight="1" x14ac:dyDescent="0.25">
      <c r="B64" s="363"/>
      <c r="C64" s="372"/>
      <c r="D64" s="378">
        <f t="shared" si="0"/>
        <v>0</v>
      </c>
    </row>
    <row r="65" spans="2:4" ht="15" customHeight="1" thickBot="1" x14ac:dyDescent="0.3">
      <c r="B65" s="365"/>
      <c r="C65" s="373"/>
      <c r="D65" s="380">
        <f t="shared" si="0"/>
        <v>0</v>
      </c>
    </row>
    <row r="66" spans="2:4" ht="15" customHeight="1" thickBot="1" x14ac:dyDescent="0.3">
      <c r="B66" s="376" t="s">
        <v>414</v>
      </c>
      <c r="C66" s="376" t="s">
        <v>415</v>
      </c>
      <c r="D66" s="376" t="s">
        <v>413</v>
      </c>
    </row>
    <row r="67" spans="2:4" ht="15" customHeight="1" thickBot="1" x14ac:dyDescent="0.3">
      <c r="B67" s="382">
        <f>SUM(B16:B65)</f>
        <v>4368</v>
      </c>
      <c r="C67" s="383">
        <f>D67/B67</f>
        <v>26.166666666666668</v>
      </c>
      <c r="D67" s="383">
        <f>SUM(D16:D65)</f>
        <v>114296</v>
      </c>
    </row>
    <row r="69" spans="2:4" ht="15" customHeight="1" x14ac:dyDescent="0.25">
      <c r="C69" s="386"/>
    </row>
  </sheetData>
  <mergeCells count="3">
    <mergeCell ref="B12:C12"/>
    <mergeCell ref="B13:C13"/>
    <mergeCell ref="B10:D10"/>
  </mergeCells>
  <conditionalFormatting sqref="C16:C25 C56:C65 C36:C40">
    <cfRule type="expression" dxfId="5" priority="7">
      <formula>IF(ISBLANK(B16),FALSE,ISBLANK(C16))</formula>
    </cfRule>
  </conditionalFormatting>
  <conditionalFormatting sqref="C41:C45">
    <cfRule type="expression" dxfId="4" priority="5">
      <formula>IF(ISBLANK(B41),FALSE,ISBLANK(C41))</formula>
    </cfRule>
  </conditionalFormatting>
  <conditionalFormatting sqref="C31:C35">
    <cfRule type="expression" dxfId="3" priority="4">
      <formula>IF(ISBLANK(B31),FALSE,ISBLANK(C31))</formula>
    </cfRule>
  </conditionalFormatting>
  <conditionalFormatting sqref="C26:C30">
    <cfRule type="expression" dxfId="2" priority="3">
      <formula>IF(ISBLANK(B26),FALSE,ISBLANK(C26))</formula>
    </cfRule>
  </conditionalFormatting>
  <conditionalFormatting sqref="C46:C50">
    <cfRule type="expression" dxfId="1" priority="2">
      <formula>IF(ISBLANK(B46),FALSE,ISBLANK(C46))</formula>
    </cfRule>
  </conditionalFormatting>
  <conditionalFormatting sqref="C51:C55">
    <cfRule type="expression" dxfId="0" priority="1">
      <formula>IF(ISBLANK(B51),FALSE,ISBLANK(C51))</formula>
    </cfRule>
  </conditionalFormatting>
  <dataValidations count="2">
    <dataValidation type="decimal" operator="greaterThanOrEqual" allowBlank="1" showInputMessage="1" showErrorMessage="1" error="Please enter a number greater than or equal to 0.0." sqref="B16:B65" xr:uid="{00000000-0002-0000-1600-000000000000}">
      <formula1>0</formula1>
    </dataValidation>
    <dataValidation type="decimal" operator="greaterThanOrEqual" allowBlank="1" showInputMessage="1" showErrorMessage="1" error="Please enter a dollar amount greater than or equal to $0." sqref="C16:C65" xr:uid="{00000000-0002-0000-1600-000001000000}">
      <formula1>0</formula1>
    </dataValidation>
  </dataValidation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99"/>
  <sheetViews>
    <sheetView topLeftCell="M13" workbookViewId="0">
      <selection activeCell="P42" sqref="P42"/>
    </sheetView>
  </sheetViews>
  <sheetFormatPr defaultRowHeight="15" x14ac:dyDescent="0.25"/>
  <cols>
    <col min="1" max="1" width="15.42578125" bestFit="1" customWidth="1"/>
    <col min="2" max="2" width="19.5703125" bestFit="1" customWidth="1"/>
    <col min="3" max="3" width="24.140625" bestFit="1" customWidth="1"/>
    <col min="4" max="4" width="14.85546875" bestFit="1" customWidth="1"/>
    <col min="5" max="5" width="51.7109375" bestFit="1" customWidth="1"/>
    <col min="6" max="6" width="26.140625" bestFit="1" customWidth="1"/>
    <col min="7" max="7" width="51.28515625" bestFit="1" customWidth="1"/>
    <col min="8" max="8" width="63.5703125" bestFit="1" customWidth="1"/>
    <col min="9" max="9" width="40" bestFit="1" customWidth="1"/>
    <col min="10" max="10" width="18.42578125" bestFit="1" customWidth="1"/>
    <col min="11" max="11" width="39.42578125" bestFit="1" customWidth="1"/>
    <col min="12" max="12" width="28.140625" bestFit="1" customWidth="1"/>
    <col min="13" max="13" width="25" bestFit="1" customWidth="1"/>
    <col min="14" max="14" width="9.42578125" customWidth="1"/>
    <col min="15" max="15" width="25.7109375" bestFit="1" customWidth="1"/>
    <col min="16" max="16" width="59.140625" bestFit="1" customWidth="1"/>
    <col min="17" max="17" width="54.85546875" bestFit="1" customWidth="1"/>
  </cols>
  <sheetData>
    <row r="1" spans="1:17" s="698" customFormat="1" x14ac:dyDescent="0.25">
      <c r="A1" s="698" t="s">
        <v>597</v>
      </c>
      <c r="B1" s="698" t="s">
        <v>598</v>
      </c>
      <c r="C1" s="698" t="s">
        <v>596</v>
      </c>
      <c r="D1" s="698" t="s">
        <v>595</v>
      </c>
      <c r="E1" s="698" t="s">
        <v>594</v>
      </c>
      <c r="F1" s="698" t="s">
        <v>593</v>
      </c>
      <c r="G1" s="698" t="s">
        <v>592</v>
      </c>
      <c r="H1" s="698" t="s">
        <v>591</v>
      </c>
      <c r="I1" s="698" t="s">
        <v>590</v>
      </c>
      <c r="J1" s="698" t="s">
        <v>589</v>
      </c>
      <c r="K1" s="698" t="s">
        <v>588</v>
      </c>
      <c r="L1" s="698" t="s">
        <v>587</v>
      </c>
      <c r="M1" s="698" t="s">
        <v>586</v>
      </c>
      <c r="N1" s="698" t="s">
        <v>600</v>
      </c>
      <c r="O1" s="698" t="s">
        <v>560</v>
      </c>
      <c r="P1" s="698" t="s">
        <v>919</v>
      </c>
      <c r="Q1" s="698" t="s">
        <v>857</v>
      </c>
    </row>
    <row r="2" spans="1:17" x14ac:dyDescent="0.25">
      <c r="A2" t="s">
        <v>163</v>
      </c>
      <c r="B2" t="s">
        <v>167</v>
      </c>
      <c r="C2">
        <v>1820</v>
      </c>
      <c r="D2" t="s">
        <v>170</v>
      </c>
      <c r="E2" t="s">
        <v>353</v>
      </c>
      <c r="F2" t="s">
        <v>197</v>
      </c>
      <c r="G2" t="s">
        <v>40</v>
      </c>
      <c r="H2" t="s">
        <v>689</v>
      </c>
      <c r="I2" t="s">
        <v>426</v>
      </c>
      <c r="J2" t="s">
        <v>424</v>
      </c>
      <c r="K2" t="s">
        <v>245</v>
      </c>
      <c r="L2" t="s">
        <v>479</v>
      </c>
      <c r="M2" t="s">
        <v>530</v>
      </c>
      <c r="N2" t="s">
        <v>599</v>
      </c>
      <c r="O2" t="s">
        <v>561</v>
      </c>
      <c r="P2" t="s">
        <v>9</v>
      </c>
      <c r="Q2" t="s">
        <v>9</v>
      </c>
    </row>
    <row r="3" spans="1:17" x14ac:dyDescent="0.25">
      <c r="A3" t="s">
        <v>164</v>
      </c>
      <c r="B3" t="s">
        <v>168</v>
      </c>
      <c r="C3">
        <v>1827</v>
      </c>
      <c r="D3" t="s">
        <v>171</v>
      </c>
      <c r="E3" t="s">
        <v>361</v>
      </c>
      <c r="F3" t="s">
        <v>419</v>
      </c>
      <c r="G3" t="s">
        <v>43</v>
      </c>
      <c r="H3" t="s">
        <v>690</v>
      </c>
      <c r="I3" t="s">
        <v>427</v>
      </c>
      <c r="J3" t="s">
        <v>425</v>
      </c>
      <c r="K3" t="s">
        <v>439</v>
      </c>
      <c r="L3" t="s">
        <v>480</v>
      </c>
      <c r="M3" t="s">
        <v>525</v>
      </c>
      <c r="N3" t="s">
        <v>601</v>
      </c>
      <c r="O3" t="s">
        <v>562</v>
      </c>
      <c r="P3" t="s">
        <v>10</v>
      </c>
      <c r="Q3" t="s">
        <v>10</v>
      </c>
    </row>
    <row r="4" spans="1:17" x14ac:dyDescent="0.25">
      <c r="A4" t="s">
        <v>165</v>
      </c>
      <c r="B4" t="s">
        <v>474</v>
      </c>
      <c r="C4">
        <v>1872</v>
      </c>
      <c r="D4" t="s">
        <v>475</v>
      </c>
      <c r="E4" t="s">
        <v>355</v>
      </c>
      <c r="F4" t="s">
        <v>204</v>
      </c>
      <c r="G4" t="s">
        <v>44</v>
      </c>
      <c r="H4" t="s">
        <v>691</v>
      </c>
      <c r="I4" t="s">
        <v>428</v>
      </c>
      <c r="K4" t="s">
        <v>446</v>
      </c>
      <c r="L4" t="s">
        <v>482</v>
      </c>
      <c r="M4" t="s">
        <v>526</v>
      </c>
      <c r="O4" t="s">
        <v>563</v>
      </c>
      <c r="P4" t="s">
        <v>920</v>
      </c>
      <c r="Q4" t="s">
        <v>472</v>
      </c>
    </row>
    <row r="5" spans="1:17" x14ac:dyDescent="0.25">
      <c r="A5" t="s">
        <v>166</v>
      </c>
      <c r="B5" t="s">
        <v>333</v>
      </c>
      <c r="C5">
        <v>1879.2</v>
      </c>
      <c r="E5" t="s">
        <v>356</v>
      </c>
      <c r="F5" t="s">
        <v>208</v>
      </c>
      <c r="G5" t="s">
        <v>45</v>
      </c>
      <c r="H5" t="s">
        <v>692</v>
      </c>
      <c r="I5" t="s">
        <v>731</v>
      </c>
      <c r="K5" t="s">
        <v>447</v>
      </c>
      <c r="L5" t="s">
        <v>481</v>
      </c>
      <c r="M5" t="s">
        <v>527</v>
      </c>
      <c r="O5" t="s">
        <v>564</v>
      </c>
      <c r="P5" t="s">
        <v>472</v>
      </c>
      <c r="Q5" t="s">
        <v>473</v>
      </c>
    </row>
    <row r="6" spans="1:17" x14ac:dyDescent="0.25">
      <c r="A6" t="s">
        <v>445</v>
      </c>
      <c r="C6">
        <v>1950</v>
      </c>
      <c r="E6" t="s">
        <v>354</v>
      </c>
      <c r="F6" t="s">
        <v>200</v>
      </c>
      <c r="G6" t="s">
        <v>460</v>
      </c>
      <c r="H6" t="s">
        <v>614</v>
      </c>
      <c r="L6" t="s">
        <v>349</v>
      </c>
      <c r="M6" t="s">
        <v>528</v>
      </c>
      <c r="O6" t="s">
        <v>565</v>
      </c>
      <c r="P6" t="s">
        <v>473</v>
      </c>
      <c r="Q6" t="s">
        <v>576</v>
      </c>
    </row>
    <row r="7" spans="1:17" x14ac:dyDescent="0.25">
      <c r="C7">
        <v>1957.5</v>
      </c>
      <c r="E7" t="s">
        <v>360</v>
      </c>
      <c r="F7" t="s">
        <v>205</v>
      </c>
      <c r="G7" t="s">
        <v>459</v>
      </c>
      <c r="H7" t="s">
        <v>693</v>
      </c>
      <c r="M7" t="s">
        <v>493</v>
      </c>
      <c r="P7" t="s">
        <v>576</v>
      </c>
      <c r="Q7" t="s">
        <v>577</v>
      </c>
    </row>
    <row r="8" spans="1:17" x14ac:dyDescent="0.25">
      <c r="C8">
        <v>2080</v>
      </c>
      <c r="E8" t="s">
        <v>359</v>
      </c>
      <c r="F8" t="s">
        <v>732</v>
      </c>
      <c r="G8" t="s">
        <v>457</v>
      </c>
      <c r="H8" t="s">
        <v>694</v>
      </c>
      <c r="M8" t="s">
        <v>529</v>
      </c>
      <c r="P8" t="s">
        <v>577</v>
      </c>
      <c r="Q8" t="s">
        <v>578</v>
      </c>
    </row>
    <row r="9" spans="1:17" x14ac:dyDescent="0.25">
      <c r="C9">
        <v>2088</v>
      </c>
      <c r="E9" t="s">
        <v>358</v>
      </c>
      <c r="F9" t="s">
        <v>334</v>
      </c>
      <c r="G9" t="s">
        <v>458</v>
      </c>
      <c r="H9" t="s">
        <v>695</v>
      </c>
      <c r="P9" t="s">
        <v>578</v>
      </c>
      <c r="Q9" t="s">
        <v>579</v>
      </c>
    </row>
    <row r="10" spans="1:17" x14ac:dyDescent="0.25">
      <c r="C10">
        <v>2184</v>
      </c>
      <c r="E10" t="s">
        <v>357</v>
      </c>
      <c r="F10" t="s">
        <v>207</v>
      </c>
      <c r="G10" t="s">
        <v>47</v>
      </c>
      <c r="H10" t="s">
        <v>696</v>
      </c>
      <c r="P10" t="s">
        <v>579</v>
      </c>
      <c r="Q10" t="s">
        <v>580</v>
      </c>
    </row>
    <row r="11" spans="1:17" x14ac:dyDescent="0.25">
      <c r="C11">
        <v>2190</v>
      </c>
      <c r="E11" t="s">
        <v>362</v>
      </c>
      <c r="F11" t="s">
        <v>702</v>
      </c>
      <c r="G11" t="s">
        <v>48</v>
      </c>
      <c r="H11" t="s">
        <v>912</v>
      </c>
      <c r="P11" t="s">
        <v>580</v>
      </c>
      <c r="Q11" t="s">
        <v>12</v>
      </c>
    </row>
    <row r="12" spans="1:17" x14ac:dyDescent="0.25">
      <c r="C12">
        <v>2496</v>
      </c>
      <c r="E12" t="s">
        <v>349</v>
      </c>
      <c r="F12" t="s">
        <v>209</v>
      </c>
      <c r="G12" t="s">
        <v>49</v>
      </c>
      <c r="H12" t="s">
        <v>566</v>
      </c>
      <c r="P12" t="s">
        <v>12</v>
      </c>
      <c r="Q12" t="s">
        <v>781</v>
      </c>
    </row>
    <row r="13" spans="1:17" x14ac:dyDescent="0.25">
      <c r="C13">
        <v>3744</v>
      </c>
      <c r="F13" t="s">
        <v>201</v>
      </c>
      <c r="G13" t="s">
        <v>50</v>
      </c>
      <c r="H13" t="s">
        <v>567</v>
      </c>
      <c r="P13" t="s">
        <v>547</v>
      </c>
      <c r="Q13" t="s">
        <v>782</v>
      </c>
    </row>
    <row r="14" spans="1:17" x14ac:dyDescent="0.25">
      <c r="C14">
        <v>4368</v>
      </c>
      <c r="F14" t="s">
        <v>202</v>
      </c>
      <c r="G14" t="s">
        <v>452</v>
      </c>
      <c r="H14" t="s">
        <v>125</v>
      </c>
      <c r="P14" t="s">
        <v>504</v>
      </c>
      <c r="Q14" t="s">
        <v>783</v>
      </c>
    </row>
    <row r="15" spans="1:17" x14ac:dyDescent="0.25">
      <c r="C15">
        <v>4380</v>
      </c>
      <c r="F15" t="s">
        <v>418</v>
      </c>
      <c r="G15" t="s">
        <v>53</v>
      </c>
      <c r="H15" t="s">
        <v>568</v>
      </c>
      <c r="P15" t="s">
        <v>14</v>
      </c>
      <c r="Q15" t="s">
        <v>784</v>
      </c>
    </row>
    <row r="16" spans="1:17" x14ac:dyDescent="0.25">
      <c r="C16">
        <v>4992</v>
      </c>
      <c r="F16" t="s">
        <v>198</v>
      </c>
      <c r="G16" t="s">
        <v>54</v>
      </c>
      <c r="H16" t="s">
        <v>615</v>
      </c>
      <c r="P16" t="s">
        <v>462</v>
      </c>
      <c r="Q16" t="s">
        <v>785</v>
      </c>
    </row>
    <row r="17" spans="6:17" x14ac:dyDescent="0.25">
      <c r="F17" t="s">
        <v>203</v>
      </c>
      <c r="G17" t="s">
        <v>55</v>
      </c>
      <c r="H17" t="s">
        <v>698</v>
      </c>
      <c r="P17" t="s">
        <v>548</v>
      </c>
      <c r="Q17" t="s">
        <v>786</v>
      </c>
    </row>
    <row r="18" spans="6:17" x14ac:dyDescent="0.25">
      <c r="F18" t="s">
        <v>199</v>
      </c>
      <c r="G18" t="s">
        <v>56</v>
      </c>
      <c r="H18" t="s">
        <v>699</v>
      </c>
      <c r="P18" t="s">
        <v>898</v>
      </c>
      <c r="Q18" t="s">
        <v>787</v>
      </c>
    </row>
    <row r="19" spans="6:17" x14ac:dyDescent="0.25">
      <c r="F19" t="s">
        <v>420</v>
      </c>
      <c r="G19" t="s">
        <v>57</v>
      </c>
      <c r="H19" t="s">
        <v>124</v>
      </c>
      <c r="P19" t="s">
        <v>549</v>
      </c>
      <c r="Q19" t="s">
        <v>788</v>
      </c>
    </row>
    <row r="20" spans="6:17" x14ac:dyDescent="0.25">
      <c r="F20" t="s">
        <v>417</v>
      </c>
      <c r="G20" t="s">
        <v>59</v>
      </c>
      <c r="H20" t="s">
        <v>569</v>
      </c>
      <c r="P20" t="s">
        <v>709</v>
      </c>
      <c r="Q20" t="s">
        <v>789</v>
      </c>
    </row>
    <row r="21" spans="6:17" x14ac:dyDescent="0.25">
      <c r="F21" t="s">
        <v>206</v>
      </c>
      <c r="G21" t="s">
        <v>60</v>
      </c>
      <c r="H21" t="s">
        <v>611</v>
      </c>
      <c r="P21" t="s">
        <v>710</v>
      </c>
      <c r="Q21" t="s">
        <v>790</v>
      </c>
    </row>
    <row r="22" spans="6:17" x14ac:dyDescent="0.25">
      <c r="G22" t="s">
        <v>453</v>
      </c>
      <c r="H22" t="s">
        <v>612</v>
      </c>
      <c r="P22" t="s">
        <v>16</v>
      </c>
      <c r="Q22" t="s">
        <v>791</v>
      </c>
    </row>
    <row r="23" spans="6:17" x14ac:dyDescent="0.25">
      <c r="G23" t="s">
        <v>61</v>
      </c>
      <c r="H23" t="s">
        <v>616</v>
      </c>
      <c r="P23" t="s">
        <v>550</v>
      </c>
      <c r="Q23" t="s">
        <v>792</v>
      </c>
    </row>
    <row r="24" spans="6:17" x14ac:dyDescent="0.25">
      <c r="G24" t="s">
        <v>62</v>
      </c>
      <c r="H24" t="s">
        <v>570</v>
      </c>
      <c r="P24" t="s">
        <v>17</v>
      </c>
      <c r="Q24" t="s">
        <v>793</v>
      </c>
    </row>
    <row r="25" spans="6:17" x14ac:dyDescent="0.25">
      <c r="G25" t="s">
        <v>63</v>
      </c>
      <c r="H25" t="s">
        <v>613</v>
      </c>
      <c r="P25" t="s">
        <v>711</v>
      </c>
      <c r="Q25" t="s">
        <v>794</v>
      </c>
    </row>
    <row r="26" spans="6:17" x14ac:dyDescent="0.25">
      <c r="G26" t="s">
        <v>64</v>
      </c>
      <c r="H26" t="s">
        <v>404</v>
      </c>
      <c r="P26" t="s">
        <v>461</v>
      </c>
      <c r="Q26" t="s">
        <v>911</v>
      </c>
    </row>
    <row r="27" spans="6:17" x14ac:dyDescent="0.25">
      <c r="G27" t="s">
        <v>65</v>
      </c>
      <c r="H27" t="s">
        <v>571</v>
      </c>
      <c r="P27" t="s">
        <v>712</v>
      </c>
      <c r="Q27" t="s">
        <v>795</v>
      </c>
    </row>
    <row r="28" spans="6:17" x14ac:dyDescent="0.25">
      <c r="G28" t="s">
        <v>498</v>
      </c>
      <c r="H28" t="s">
        <v>40</v>
      </c>
      <c r="P28" t="s">
        <v>871</v>
      </c>
      <c r="Q28" t="s">
        <v>796</v>
      </c>
    </row>
    <row r="29" spans="6:17" x14ac:dyDescent="0.25">
      <c r="G29" t="s">
        <v>66</v>
      </c>
      <c r="H29" t="s">
        <v>617</v>
      </c>
      <c r="P29" t="s">
        <v>464</v>
      </c>
      <c r="Q29" t="s">
        <v>797</v>
      </c>
    </row>
    <row r="30" spans="6:17" x14ac:dyDescent="0.25">
      <c r="G30" t="s">
        <v>67</v>
      </c>
      <c r="H30" t="s">
        <v>572</v>
      </c>
      <c r="P30" t="s">
        <v>713</v>
      </c>
      <c r="Q30" t="s">
        <v>798</v>
      </c>
    </row>
    <row r="31" spans="6:17" x14ac:dyDescent="0.25">
      <c r="G31" t="s">
        <v>68</v>
      </c>
      <c r="H31" t="s">
        <v>618</v>
      </c>
      <c r="P31" t="s">
        <v>551</v>
      </c>
      <c r="Q31" t="s">
        <v>799</v>
      </c>
    </row>
    <row r="32" spans="6:17" x14ac:dyDescent="0.25">
      <c r="G32" t="s">
        <v>454</v>
      </c>
      <c r="H32" t="s">
        <v>619</v>
      </c>
      <c r="P32" t="s">
        <v>465</v>
      </c>
      <c r="Q32" t="s">
        <v>800</v>
      </c>
    </row>
    <row r="33" spans="7:17" x14ac:dyDescent="0.25">
      <c r="G33" t="s">
        <v>69</v>
      </c>
      <c r="H33" t="s">
        <v>620</v>
      </c>
      <c r="P33" t="s">
        <v>463</v>
      </c>
      <c r="Q33" t="s">
        <v>801</v>
      </c>
    </row>
    <row r="34" spans="7:17" x14ac:dyDescent="0.25">
      <c r="G34" t="s">
        <v>70</v>
      </c>
      <c r="H34" t="s">
        <v>621</v>
      </c>
      <c r="P34" t="s">
        <v>514</v>
      </c>
      <c r="Q34" t="s">
        <v>802</v>
      </c>
    </row>
    <row r="35" spans="7:17" x14ac:dyDescent="0.25">
      <c r="G35" t="s">
        <v>71</v>
      </c>
      <c r="H35" t="s">
        <v>573</v>
      </c>
      <c r="P35" t="s">
        <v>714</v>
      </c>
      <c r="Q35" t="s">
        <v>430</v>
      </c>
    </row>
    <row r="36" spans="7:17" x14ac:dyDescent="0.25">
      <c r="G36" t="s">
        <v>72</v>
      </c>
      <c r="H36" t="s">
        <v>622</v>
      </c>
      <c r="P36" t="s">
        <v>552</v>
      </c>
      <c r="Q36" t="s">
        <v>18</v>
      </c>
    </row>
    <row r="37" spans="7:17" x14ac:dyDescent="0.25">
      <c r="G37" t="s">
        <v>73</v>
      </c>
      <c r="H37" t="s">
        <v>574</v>
      </c>
      <c r="P37" t="s">
        <v>430</v>
      </c>
      <c r="Q37" t="s">
        <v>371</v>
      </c>
    </row>
    <row r="38" spans="7:17" x14ac:dyDescent="0.25">
      <c r="G38" t="s">
        <v>74</v>
      </c>
      <c r="H38" t="s">
        <v>575</v>
      </c>
      <c r="P38" t="s">
        <v>18</v>
      </c>
      <c r="Q38" t="s">
        <v>19</v>
      </c>
    </row>
    <row r="39" spans="7:17" x14ac:dyDescent="0.25">
      <c r="G39" t="s">
        <v>75</v>
      </c>
      <c r="H39" t="s">
        <v>623</v>
      </c>
      <c r="P39" t="s">
        <v>371</v>
      </c>
      <c r="Q39" t="s">
        <v>372</v>
      </c>
    </row>
    <row r="40" spans="7:17" x14ac:dyDescent="0.25">
      <c r="G40" t="s">
        <v>76</v>
      </c>
      <c r="H40" t="s">
        <v>46</v>
      </c>
      <c r="P40" t="s">
        <v>19</v>
      </c>
      <c r="Q40" t="s">
        <v>775</v>
      </c>
    </row>
    <row r="41" spans="7:17" x14ac:dyDescent="0.25">
      <c r="G41" t="s">
        <v>123</v>
      </c>
      <c r="P41" t="s">
        <v>372</v>
      </c>
      <c r="Q41" t="s">
        <v>780</v>
      </c>
    </row>
    <row r="42" spans="7:17" x14ac:dyDescent="0.25">
      <c r="G42" t="s">
        <v>455</v>
      </c>
      <c r="P42" t="s">
        <v>700</v>
      </c>
      <c r="Q42" t="s">
        <v>776</v>
      </c>
    </row>
    <row r="43" spans="7:17" x14ac:dyDescent="0.25">
      <c r="G43" t="s">
        <v>77</v>
      </c>
      <c r="Q43" t="s">
        <v>777</v>
      </c>
    </row>
    <row r="44" spans="7:17" x14ac:dyDescent="0.25">
      <c r="G44" t="s">
        <v>78</v>
      </c>
      <c r="Q44" t="s">
        <v>778</v>
      </c>
    </row>
    <row r="45" spans="7:17" x14ac:dyDescent="0.25">
      <c r="G45" t="s">
        <v>79</v>
      </c>
      <c r="Q45" t="s">
        <v>779</v>
      </c>
    </row>
    <row r="46" spans="7:17" x14ac:dyDescent="0.25">
      <c r="G46" t="s">
        <v>80</v>
      </c>
      <c r="Q46" t="s">
        <v>803</v>
      </c>
    </row>
    <row r="47" spans="7:17" x14ac:dyDescent="0.25">
      <c r="G47" t="s">
        <v>81</v>
      </c>
      <c r="Q47" t="s">
        <v>804</v>
      </c>
    </row>
    <row r="48" spans="7:17" x14ac:dyDescent="0.25">
      <c r="G48" t="s">
        <v>82</v>
      </c>
      <c r="Q48" t="s">
        <v>805</v>
      </c>
    </row>
    <row r="49" spans="7:17" x14ac:dyDescent="0.25">
      <c r="G49" t="s">
        <v>83</v>
      </c>
      <c r="Q49" t="s">
        <v>806</v>
      </c>
    </row>
    <row r="50" spans="7:17" x14ac:dyDescent="0.25">
      <c r="G50" t="s">
        <v>84</v>
      </c>
      <c r="Q50" t="s">
        <v>807</v>
      </c>
    </row>
    <row r="51" spans="7:17" x14ac:dyDescent="0.25">
      <c r="G51" t="s">
        <v>85</v>
      </c>
      <c r="Q51" t="s">
        <v>808</v>
      </c>
    </row>
    <row r="52" spans="7:17" x14ac:dyDescent="0.25">
      <c r="G52" t="s">
        <v>86</v>
      </c>
      <c r="Q52" t="s">
        <v>809</v>
      </c>
    </row>
    <row r="53" spans="7:17" x14ac:dyDescent="0.25">
      <c r="G53" t="s">
        <v>87</v>
      </c>
      <c r="Q53" t="s">
        <v>810</v>
      </c>
    </row>
    <row r="54" spans="7:17" x14ac:dyDescent="0.25">
      <c r="G54" t="s">
        <v>88</v>
      </c>
      <c r="Q54" t="s">
        <v>811</v>
      </c>
    </row>
    <row r="55" spans="7:17" x14ac:dyDescent="0.25">
      <c r="G55" t="s">
        <v>89</v>
      </c>
      <c r="Q55" t="s">
        <v>812</v>
      </c>
    </row>
    <row r="56" spans="7:17" x14ac:dyDescent="0.25">
      <c r="G56" t="s">
        <v>90</v>
      </c>
      <c r="Q56" t="s">
        <v>813</v>
      </c>
    </row>
    <row r="57" spans="7:17" x14ac:dyDescent="0.25">
      <c r="G57" t="s">
        <v>91</v>
      </c>
      <c r="Q57" t="s">
        <v>814</v>
      </c>
    </row>
    <row r="58" spans="7:17" x14ac:dyDescent="0.25">
      <c r="G58" t="s">
        <v>92</v>
      </c>
      <c r="Q58" t="s">
        <v>815</v>
      </c>
    </row>
    <row r="59" spans="7:17" x14ac:dyDescent="0.25">
      <c r="G59" t="s">
        <v>93</v>
      </c>
      <c r="Q59" t="s">
        <v>816</v>
      </c>
    </row>
    <row r="60" spans="7:17" x14ac:dyDescent="0.25">
      <c r="G60" t="s">
        <v>95</v>
      </c>
      <c r="Q60" t="s">
        <v>817</v>
      </c>
    </row>
    <row r="61" spans="7:17" x14ac:dyDescent="0.25">
      <c r="G61" t="s">
        <v>456</v>
      </c>
      <c r="Q61" t="s">
        <v>818</v>
      </c>
    </row>
    <row r="62" spans="7:17" x14ac:dyDescent="0.25">
      <c r="G62" t="s">
        <v>96</v>
      </c>
      <c r="Q62" t="s">
        <v>819</v>
      </c>
    </row>
    <row r="63" spans="7:17" x14ac:dyDescent="0.25">
      <c r="G63" t="s">
        <v>97</v>
      </c>
      <c r="Q63" t="s">
        <v>820</v>
      </c>
    </row>
    <row r="64" spans="7:17" x14ac:dyDescent="0.25">
      <c r="G64" t="s">
        <v>98</v>
      </c>
      <c r="Q64" t="s">
        <v>821</v>
      </c>
    </row>
    <row r="65" spans="7:17" x14ac:dyDescent="0.25">
      <c r="G65" t="s">
        <v>99</v>
      </c>
      <c r="Q65" t="s">
        <v>822</v>
      </c>
    </row>
    <row r="66" spans="7:17" x14ac:dyDescent="0.25">
      <c r="G66" t="s">
        <v>100</v>
      </c>
      <c r="Q66" t="s">
        <v>823</v>
      </c>
    </row>
    <row r="67" spans="7:17" x14ac:dyDescent="0.25">
      <c r="G67" t="s">
        <v>101</v>
      </c>
      <c r="Q67" t="s">
        <v>824</v>
      </c>
    </row>
    <row r="68" spans="7:17" x14ac:dyDescent="0.25">
      <c r="G68" t="s">
        <v>102</v>
      </c>
      <c r="Q68" t="s">
        <v>825</v>
      </c>
    </row>
    <row r="69" spans="7:17" x14ac:dyDescent="0.25">
      <c r="Q69" t="s">
        <v>826</v>
      </c>
    </row>
    <row r="70" spans="7:17" x14ac:dyDescent="0.25">
      <c r="Q70" t="s">
        <v>827</v>
      </c>
    </row>
    <row r="71" spans="7:17" x14ac:dyDescent="0.25">
      <c r="Q71" t="s">
        <v>828</v>
      </c>
    </row>
    <row r="72" spans="7:17" x14ac:dyDescent="0.25">
      <c r="Q72" t="s">
        <v>829</v>
      </c>
    </row>
    <row r="73" spans="7:17" x14ac:dyDescent="0.25">
      <c r="Q73" t="s">
        <v>830</v>
      </c>
    </row>
    <row r="74" spans="7:17" x14ac:dyDescent="0.25">
      <c r="Q74" t="s">
        <v>831</v>
      </c>
    </row>
    <row r="75" spans="7:17" x14ac:dyDescent="0.25">
      <c r="Q75" t="s">
        <v>832</v>
      </c>
    </row>
    <row r="76" spans="7:17" x14ac:dyDescent="0.25">
      <c r="Q76" t="s">
        <v>833</v>
      </c>
    </row>
    <row r="77" spans="7:17" x14ac:dyDescent="0.25">
      <c r="Q77" t="s">
        <v>834</v>
      </c>
    </row>
    <row r="78" spans="7:17" x14ac:dyDescent="0.25">
      <c r="Q78" t="s">
        <v>835</v>
      </c>
    </row>
    <row r="79" spans="7:17" x14ac:dyDescent="0.25">
      <c r="Q79" t="s">
        <v>836</v>
      </c>
    </row>
    <row r="80" spans="7:17" x14ac:dyDescent="0.25">
      <c r="Q80" t="s">
        <v>837</v>
      </c>
    </row>
    <row r="81" spans="17:17" x14ac:dyDescent="0.25">
      <c r="Q81" t="s">
        <v>838</v>
      </c>
    </row>
    <row r="82" spans="17:17" x14ac:dyDescent="0.25">
      <c r="Q82" t="s">
        <v>839</v>
      </c>
    </row>
    <row r="83" spans="17:17" x14ac:dyDescent="0.25">
      <c r="Q83" t="s">
        <v>840</v>
      </c>
    </row>
    <row r="84" spans="17:17" x14ac:dyDescent="0.25">
      <c r="Q84" t="s">
        <v>841</v>
      </c>
    </row>
    <row r="85" spans="17:17" x14ac:dyDescent="0.25">
      <c r="Q85" t="s">
        <v>842</v>
      </c>
    </row>
    <row r="86" spans="17:17" x14ac:dyDescent="0.25">
      <c r="Q86" t="s">
        <v>843</v>
      </c>
    </row>
    <row r="87" spans="17:17" x14ac:dyDescent="0.25">
      <c r="Q87" t="s">
        <v>844</v>
      </c>
    </row>
    <row r="88" spans="17:17" x14ac:dyDescent="0.25">
      <c r="Q88" t="s">
        <v>845</v>
      </c>
    </row>
    <row r="89" spans="17:17" x14ac:dyDescent="0.25">
      <c r="Q89" t="s">
        <v>846</v>
      </c>
    </row>
    <row r="90" spans="17:17" x14ac:dyDescent="0.25">
      <c r="Q90" t="s">
        <v>847</v>
      </c>
    </row>
    <row r="91" spans="17:17" x14ac:dyDescent="0.25">
      <c r="Q91" t="s">
        <v>848</v>
      </c>
    </row>
    <row r="92" spans="17:17" x14ac:dyDescent="0.25">
      <c r="Q92" t="s">
        <v>849</v>
      </c>
    </row>
    <row r="93" spans="17:17" x14ac:dyDescent="0.25">
      <c r="Q93" t="s">
        <v>850</v>
      </c>
    </row>
    <row r="94" spans="17:17" x14ac:dyDescent="0.25">
      <c r="Q94" t="s">
        <v>851</v>
      </c>
    </row>
    <row r="95" spans="17:17" x14ac:dyDescent="0.25">
      <c r="Q95" t="s">
        <v>852</v>
      </c>
    </row>
    <row r="96" spans="17:17" x14ac:dyDescent="0.25">
      <c r="Q96" t="s">
        <v>853</v>
      </c>
    </row>
    <row r="97" spans="17:17" x14ac:dyDescent="0.25">
      <c r="Q97" t="s">
        <v>854</v>
      </c>
    </row>
    <row r="98" spans="17:17" x14ac:dyDescent="0.25">
      <c r="Q98" t="s">
        <v>855</v>
      </c>
    </row>
    <row r="99" spans="17:17" x14ac:dyDescent="0.25">
      <c r="Q99" t="s">
        <v>856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
  <sheetViews>
    <sheetView workbookViewId="0">
      <selection activeCell="E9" sqref="E9"/>
    </sheetView>
  </sheetViews>
  <sheetFormatPr defaultRowHeight="15" x14ac:dyDescent="0.25"/>
  <sheetData>
    <row r="1" spans="1:2" x14ac:dyDescent="0.25">
      <c r="A1" t="s">
        <v>295</v>
      </c>
      <c r="B1">
        <v>46</v>
      </c>
    </row>
    <row r="2" spans="1:2" x14ac:dyDescent="0.25">
      <c r="A2" t="s">
        <v>296</v>
      </c>
      <c r="B2">
        <v>2026.4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J164"/>
  <sheetViews>
    <sheetView topLeftCell="A105" zoomScaleNormal="100" workbookViewId="0">
      <selection activeCell="F123" sqref="F123"/>
    </sheetView>
  </sheetViews>
  <sheetFormatPr defaultColWidth="9.140625" defaultRowHeight="15" x14ac:dyDescent="0.25"/>
  <cols>
    <col min="1" max="1" width="45.7109375" style="7" customWidth="1"/>
    <col min="2" max="2" width="17.28515625" style="7" customWidth="1"/>
    <col min="3" max="4" width="15.7109375" style="7" customWidth="1"/>
    <col min="5" max="5" width="15.5703125" style="7" customWidth="1"/>
    <col min="6" max="7" width="15.7109375" style="7" customWidth="1"/>
    <col min="8" max="8" width="21.85546875" style="7" customWidth="1"/>
    <col min="9" max="9" width="21.42578125" style="7" customWidth="1"/>
    <col min="10" max="10" width="28.85546875" style="7" customWidth="1"/>
    <col min="11" max="11" width="24.5703125" style="7" customWidth="1"/>
    <col min="12"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1025" t="s">
        <v>431</v>
      </c>
      <c r="B9" s="1025"/>
      <c r="C9" s="1025"/>
      <c r="D9" s="1025"/>
      <c r="E9" s="1025"/>
      <c r="F9" s="1025"/>
      <c r="G9" s="1025"/>
      <c r="H9" s="2"/>
    </row>
    <row r="10" spans="1:8" ht="18.75" x14ac:dyDescent="0.3">
      <c r="A10" s="1025" t="s">
        <v>888</v>
      </c>
      <c r="B10" s="2"/>
      <c r="C10" s="1025"/>
      <c r="D10" s="1025"/>
      <c r="E10" s="1025"/>
      <c r="F10" s="1025"/>
      <c r="G10" s="1025"/>
      <c r="H10" s="2"/>
    </row>
    <row r="11" spans="1:8" ht="18.75" x14ac:dyDescent="0.3">
      <c r="A11" s="1025"/>
      <c r="B11" s="880"/>
      <c r="C11" s="1025"/>
      <c r="D11" s="1025"/>
      <c r="E11" s="1025"/>
      <c r="F11" s="1025"/>
      <c r="G11" s="1025"/>
      <c r="H11" s="2"/>
    </row>
    <row r="12" spans="1:8" ht="18.75" x14ac:dyDescent="0.3">
      <c r="A12" s="1025" t="s">
        <v>477</v>
      </c>
      <c r="B12" s="1025"/>
      <c r="C12" s="1025"/>
      <c r="D12" s="1025"/>
      <c r="E12" s="1025"/>
      <c r="F12" s="1025"/>
      <c r="G12" s="1025"/>
      <c r="H12" s="2"/>
    </row>
    <row r="13" spans="1:8" x14ac:dyDescent="0.25">
      <c r="A13" s="396" t="s">
        <v>724</v>
      </c>
      <c r="B13" s="396"/>
      <c r="C13" s="396"/>
      <c r="D13" s="396"/>
      <c r="E13" s="396"/>
      <c r="F13" s="396"/>
      <c r="G13" s="396"/>
      <c r="H13" s="2"/>
    </row>
    <row r="14" spans="1:8" ht="15" customHeight="1" thickBot="1" x14ac:dyDescent="0.3">
      <c r="A14" s="396"/>
      <c r="B14" s="396"/>
      <c r="C14" s="396"/>
      <c r="D14" s="396"/>
      <c r="E14" s="396"/>
      <c r="F14" s="396"/>
      <c r="G14" s="396"/>
      <c r="H14" s="2"/>
    </row>
    <row r="15" spans="1:8" ht="15.75" thickBot="1" x14ac:dyDescent="0.3">
      <c r="A15" s="396"/>
      <c r="B15" s="1059"/>
      <c r="C15" s="1060"/>
      <c r="D15" s="1061"/>
      <c r="E15" s="396"/>
      <c r="F15" s="396"/>
      <c r="G15" s="396"/>
      <c r="H15" s="2"/>
    </row>
    <row r="16" spans="1:8" x14ac:dyDescent="0.25">
      <c r="A16" s="395"/>
      <c r="B16" s="395"/>
      <c r="C16" s="395"/>
      <c r="D16" s="395"/>
      <c r="E16" s="395"/>
      <c r="F16" s="395"/>
      <c r="G16" s="395"/>
      <c r="H16" s="2"/>
    </row>
    <row r="17" spans="1:8" ht="18.75" x14ac:dyDescent="0.3">
      <c r="A17" s="1025" t="s">
        <v>531</v>
      </c>
      <c r="B17" s="1025"/>
      <c r="C17" s="1025"/>
      <c r="D17" s="1025"/>
      <c r="E17" s="1025"/>
      <c r="F17" s="1025"/>
      <c r="G17" s="1025"/>
      <c r="H17" s="2"/>
    </row>
    <row r="18" spans="1:8" x14ac:dyDescent="0.25">
      <c r="A18" s="396" t="s">
        <v>725</v>
      </c>
      <c r="B18" s="396"/>
      <c r="C18" s="396"/>
      <c r="D18" s="396"/>
      <c r="E18" s="396"/>
      <c r="F18" s="396"/>
      <c r="G18" s="396"/>
      <c r="H18" s="694"/>
    </row>
    <row r="19" spans="1:8" ht="15.75" thickBot="1" x14ac:dyDescent="0.3">
      <c r="A19" s="396"/>
      <c r="B19" s="2"/>
      <c r="C19" s="2"/>
      <c r="D19" s="2"/>
      <c r="E19" s="396"/>
      <c r="F19" s="396"/>
      <c r="G19" s="396"/>
      <c r="H19" s="2"/>
    </row>
    <row r="20" spans="1:8" ht="15.75" thickBot="1" x14ac:dyDescent="0.3">
      <c r="A20" s="2" t="s">
        <v>968</v>
      </c>
      <c r="B20" s="439"/>
      <c r="C20" s="2"/>
      <c r="D20" s="2"/>
      <c r="E20" s="396"/>
      <c r="F20" s="396"/>
      <c r="G20" s="396"/>
      <c r="H20" s="2"/>
    </row>
    <row r="21" spans="1:8" ht="15.75" thickBot="1" x14ac:dyDescent="0.3">
      <c r="A21" s="2" t="s">
        <v>530</v>
      </c>
      <c r="B21" s="439"/>
      <c r="C21" s="2"/>
      <c r="D21" s="2"/>
      <c r="E21" s="396"/>
      <c r="F21" s="396"/>
      <c r="G21" s="396"/>
      <c r="H21" s="2"/>
    </row>
    <row r="22" spans="1:8" ht="15.75" thickBot="1" x14ac:dyDescent="0.3">
      <c r="A22" s="2" t="s">
        <v>525</v>
      </c>
      <c r="B22" s="439"/>
      <c r="C22" s="2"/>
      <c r="D22" s="2"/>
      <c r="E22" s="396"/>
      <c r="F22" s="396"/>
      <c r="G22" s="396"/>
      <c r="H22" s="2"/>
    </row>
    <row r="23" spans="1:8" ht="15.75" thickBot="1" x14ac:dyDescent="0.3">
      <c r="A23" s="2" t="s">
        <v>526</v>
      </c>
      <c r="B23" s="439"/>
      <c r="C23" s="2"/>
      <c r="D23" s="2"/>
      <c r="E23" s="396"/>
      <c r="F23" s="396"/>
      <c r="G23" s="396"/>
      <c r="H23" s="2"/>
    </row>
    <row r="24" spans="1:8" ht="15.75" thickBot="1" x14ac:dyDescent="0.3">
      <c r="A24" s="2" t="s">
        <v>527</v>
      </c>
      <c r="B24" s="439"/>
      <c r="C24" s="2"/>
      <c r="D24" s="2"/>
      <c r="E24" s="396"/>
      <c r="F24" s="396"/>
      <c r="G24" s="396"/>
      <c r="H24" s="2"/>
    </row>
    <row r="25" spans="1:8" ht="15.75" thickBot="1" x14ac:dyDescent="0.3">
      <c r="A25" s="2" t="s">
        <v>749</v>
      </c>
      <c r="B25" s="439"/>
      <c r="C25" s="2"/>
      <c r="D25" s="2"/>
      <c r="E25" s="396"/>
      <c r="F25" s="396"/>
      <c r="G25" s="396"/>
      <c r="H25" s="2"/>
    </row>
    <row r="26" spans="1:8" ht="15.75" thickBot="1" x14ac:dyDescent="0.3">
      <c r="A26" s="2" t="s">
        <v>493</v>
      </c>
      <c r="B26" s="439"/>
      <c r="C26" s="2"/>
      <c r="D26" s="2"/>
      <c r="E26" s="396"/>
      <c r="F26" s="396"/>
      <c r="G26" s="396"/>
      <c r="H26" s="2"/>
    </row>
    <row r="27" spans="1:8" ht="15.75" thickBot="1" x14ac:dyDescent="0.3">
      <c r="A27" s="2" t="s">
        <v>529</v>
      </c>
      <c r="B27" s="439"/>
      <c r="C27" s="2"/>
      <c r="D27" s="2"/>
      <c r="E27" s="396"/>
      <c r="F27" s="396"/>
      <c r="G27" s="396"/>
      <c r="H27" s="2"/>
    </row>
    <row r="28" spans="1:8" ht="15.75" thickBot="1" x14ac:dyDescent="0.3">
      <c r="A28" s="2" t="s">
        <v>887</v>
      </c>
      <c r="B28" s="439"/>
      <c r="C28" s="2"/>
      <c r="D28" s="2"/>
      <c r="E28" s="396"/>
      <c r="F28" s="396"/>
      <c r="G28" s="396"/>
      <c r="H28" s="2"/>
    </row>
    <row r="29" spans="1:8" x14ac:dyDescent="0.25">
      <c r="A29" s="396"/>
      <c r="B29" s="2"/>
      <c r="C29" s="2"/>
      <c r="D29" s="2"/>
      <c r="E29" s="396"/>
      <c r="F29" s="396"/>
      <c r="G29" s="396"/>
      <c r="H29" s="2"/>
    </row>
    <row r="30" spans="1:8" ht="18.75" x14ac:dyDescent="0.3">
      <c r="A30" s="1025" t="s">
        <v>483</v>
      </c>
      <c r="B30" s="1025"/>
      <c r="C30" s="1025"/>
      <c r="D30" s="1025"/>
      <c r="E30" s="1025"/>
      <c r="F30" s="1025"/>
      <c r="G30" s="1025"/>
      <c r="H30" s="2"/>
    </row>
    <row r="31" spans="1:8" x14ac:dyDescent="0.25">
      <c r="A31" s="396" t="s">
        <v>889</v>
      </c>
      <c r="B31" s="396"/>
      <c r="C31" s="396"/>
      <c r="D31" s="396"/>
      <c r="E31" s="396"/>
      <c r="F31" s="485" t="s">
        <v>726</v>
      </c>
      <c r="G31" s="396"/>
      <c r="H31" s="2"/>
    </row>
    <row r="32" spans="1:8" ht="15" customHeight="1" thickBot="1" x14ac:dyDescent="0.3">
      <c r="A32" s="396"/>
      <c r="B32" s="396"/>
      <c r="C32" s="396"/>
      <c r="D32" s="396"/>
      <c r="E32" s="396"/>
      <c r="F32" s="485"/>
      <c r="G32" s="396"/>
      <c r="H32" s="2"/>
    </row>
    <row r="33" spans="1:10" ht="15.75" thickBot="1" x14ac:dyDescent="0.3">
      <c r="A33" s="395"/>
      <c r="B33" s="809"/>
      <c r="C33" s="395"/>
      <c r="D33" s="396"/>
      <c r="E33" s="396"/>
      <c r="F33" s="396"/>
      <c r="G33" s="396"/>
      <c r="H33" s="2"/>
    </row>
    <row r="34" spans="1:10" ht="23.25" customHeight="1" x14ac:dyDescent="0.25">
      <c r="A34" s="395"/>
      <c r="B34" s="395"/>
      <c r="C34" s="395"/>
      <c r="D34" s="395"/>
      <c r="E34" s="395"/>
      <c r="F34" s="395"/>
      <c r="G34" s="395"/>
      <c r="H34" s="2"/>
    </row>
    <row r="35" spans="1:10" ht="15.75" customHeight="1" x14ac:dyDescent="0.25">
      <c r="A35" s="884" t="s">
        <v>861</v>
      </c>
      <c r="B35" s="375"/>
      <c r="C35" s="375"/>
      <c r="D35" s="395"/>
      <c r="E35" s="395"/>
      <c r="F35" s="395"/>
      <c r="G35" s="395"/>
      <c r="H35" s="2"/>
    </row>
    <row r="36" spans="1:10" ht="18.75" x14ac:dyDescent="0.25">
      <c r="A36" s="881" t="s">
        <v>890</v>
      </c>
      <c r="B36" s="883"/>
      <c r="C36" s="882"/>
      <c r="D36" s="395"/>
      <c r="E36" s="395"/>
      <c r="F36" s="395"/>
      <c r="G36" s="395"/>
      <c r="H36" s="2"/>
    </row>
    <row r="37" spans="1:10" ht="6.75" customHeight="1" thickBot="1" x14ac:dyDescent="0.3">
      <c r="A37" s="881"/>
      <c r="B37" s="883"/>
      <c r="C37" s="882"/>
      <c r="D37" s="395"/>
      <c r="E37" s="395"/>
      <c r="F37" s="395"/>
      <c r="G37" s="395"/>
      <c r="H37" s="2"/>
    </row>
    <row r="38" spans="1:10" ht="15" customHeight="1" thickBot="1" x14ac:dyDescent="0.3">
      <c r="A38" s="885" t="s">
        <v>960</v>
      </c>
      <c r="B38" s="1062" t="s">
        <v>954</v>
      </c>
      <c r="C38" s="1063"/>
      <c r="D38" s="1063"/>
      <c r="E38" s="1049" t="s">
        <v>953</v>
      </c>
      <c r="F38" s="1050"/>
      <c r="G38" s="395"/>
      <c r="H38" s="2"/>
    </row>
    <row r="39" spans="1:10" ht="15" customHeight="1" x14ac:dyDescent="0.25">
      <c r="A39" s="903"/>
      <c r="B39" s="1064"/>
      <c r="C39" s="1065"/>
      <c r="D39" s="1065"/>
      <c r="E39" s="1055"/>
      <c r="F39" s="1056"/>
      <c r="G39" s="395"/>
      <c r="H39" s="2"/>
    </row>
    <row r="40" spans="1:10" ht="15" customHeight="1" x14ac:dyDescent="0.25">
      <c r="A40" s="904"/>
      <c r="B40" s="1047"/>
      <c r="C40" s="1048"/>
      <c r="D40" s="1048"/>
      <c r="E40" s="1053"/>
      <c r="F40" s="1054"/>
      <c r="G40" s="395"/>
      <c r="H40" s="2"/>
    </row>
    <row r="41" spans="1:10" ht="15" customHeight="1" x14ac:dyDescent="0.25">
      <c r="A41" s="905"/>
      <c r="B41" s="1047"/>
      <c r="C41" s="1048"/>
      <c r="D41" s="1048"/>
      <c r="E41" s="1053"/>
      <c r="F41" s="1054"/>
      <c r="G41" s="395"/>
      <c r="H41" s="2"/>
    </row>
    <row r="42" spans="1:10" ht="15" customHeight="1" x14ac:dyDescent="0.25">
      <c r="A42" s="904"/>
      <c r="B42" s="1047"/>
      <c r="C42" s="1048"/>
      <c r="D42" s="1048"/>
      <c r="E42" s="1053"/>
      <c r="F42" s="1054"/>
      <c r="G42" s="395"/>
      <c r="H42" s="2"/>
      <c r="J42" s="888"/>
    </row>
    <row r="43" spans="1:10" ht="15" customHeight="1" x14ac:dyDescent="0.25">
      <c r="A43" s="904"/>
      <c r="B43" s="1047"/>
      <c r="C43" s="1048"/>
      <c r="D43" s="1048"/>
      <c r="E43" s="1053"/>
      <c r="F43" s="1054"/>
      <c r="G43" s="395"/>
      <c r="H43" s="2"/>
    </row>
    <row r="44" spans="1:10" ht="15" customHeight="1" x14ac:dyDescent="0.25">
      <c r="A44" s="906"/>
      <c r="B44" s="1047"/>
      <c r="C44" s="1048"/>
      <c r="D44" s="1048"/>
      <c r="E44" s="1053"/>
      <c r="F44" s="1054"/>
      <c r="G44" s="395"/>
      <c r="H44" s="2"/>
    </row>
    <row r="45" spans="1:10" ht="15" customHeight="1" x14ac:dyDescent="0.25">
      <c r="A45" s="904"/>
      <c r="B45" s="1047"/>
      <c r="C45" s="1048"/>
      <c r="D45" s="1048"/>
      <c r="E45" s="1053"/>
      <c r="F45" s="1054"/>
      <c r="G45" s="395"/>
      <c r="H45" s="2"/>
    </row>
    <row r="46" spans="1:10" ht="15" customHeight="1" x14ac:dyDescent="0.25">
      <c r="A46" s="904"/>
      <c r="B46" s="1047"/>
      <c r="C46" s="1048"/>
      <c r="D46" s="1048"/>
      <c r="E46" s="1053"/>
      <c r="F46" s="1054"/>
      <c r="G46" s="395"/>
      <c r="H46" s="2"/>
    </row>
    <row r="47" spans="1:10" ht="15" customHeight="1" x14ac:dyDescent="0.25">
      <c r="A47" s="904"/>
      <c r="B47" s="1047"/>
      <c r="C47" s="1048"/>
      <c r="D47" s="1048"/>
      <c r="E47" s="1053"/>
      <c r="F47" s="1054"/>
      <c r="G47" s="395"/>
      <c r="H47" s="2"/>
    </row>
    <row r="48" spans="1:10" ht="15" customHeight="1" x14ac:dyDescent="0.25">
      <c r="A48" s="921"/>
      <c r="B48" s="1047"/>
      <c r="C48" s="1048"/>
      <c r="D48" s="1069"/>
      <c r="E48" s="1053"/>
      <c r="F48" s="1054"/>
      <c r="G48" s="395"/>
      <c r="H48" s="2"/>
    </row>
    <row r="49" spans="1:8" ht="15" customHeight="1" x14ac:dyDescent="0.25">
      <c r="A49" s="921"/>
      <c r="B49" s="1047"/>
      <c r="C49" s="1048"/>
      <c r="D49" s="1069"/>
      <c r="E49" s="1053"/>
      <c r="F49" s="1054"/>
      <c r="G49" s="395"/>
      <c r="H49" s="2"/>
    </row>
    <row r="50" spans="1:8" ht="15" customHeight="1" x14ac:dyDescent="0.25">
      <c r="A50" s="921"/>
      <c r="B50" s="1047"/>
      <c r="C50" s="1048"/>
      <c r="D50" s="1069"/>
      <c r="E50" s="1053"/>
      <c r="F50" s="1054"/>
      <c r="G50" s="395"/>
      <c r="H50" s="2"/>
    </row>
    <row r="51" spans="1:8" ht="15" customHeight="1" x14ac:dyDescent="0.3">
      <c r="A51" s="921"/>
      <c r="B51" s="1047"/>
      <c r="C51" s="1048"/>
      <c r="D51" s="1069"/>
      <c r="E51" s="1053"/>
      <c r="F51" s="1054"/>
      <c r="G51" s="1025"/>
      <c r="H51" s="2"/>
    </row>
    <row r="52" spans="1:8" ht="15" customHeight="1" x14ac:dyDescent="0.25">
      <c r="A52" s="921"/>
      <c r="B52" s="1047"/>
      <c r="C52" s="1048"/>
      <c r="D52" s="1069"/>
      <c r="E52" s="1053"/>
      <c r="F52" s="1054"/>
      <c r="G52" s="396"/>
      <c r="H52" s="2"/>
    </row>
    <row r="53" spans="1:8" ht="15" customHeight="1" thickBot="1" x14ac:dyDescent="0.3">
      <c r="A53" s="907"/>
      <c r="B53" s="1057"/>
      <c r="C53" s="1058"/>
      <c r="D53" s="1058"/>
      <c r="E53" s="1070"/>
      <c r="F53" s="1071"/>
      <c r="G53" s="396"/>
      <c r="H53" s="2"/>
    </row>
    <row r="54" spans="1:8" ht="15.75" thickBot="1" x14ac:dyDescent="0.3">
      <c r="A54" s="1066" t="s">
        <v>858</v>
      </c>
      <c r="B54" s="1067"/>
      <c r="C54" s="1067"/>
      <c r="D54" s="1068"/>
      <c r="E54" s="1051">
        <f>SUM(E39:F53)</f>
        <v>0</v>
      </c>
      <c r="F54" s="1052"/>
      <c r="G54" s="396"/>
      <c r="H54" s="2"/>
    </row>
    <row r="55" spans="1:8" s="436" customFormat="1" x14ac:dyDescent="0.25">
      <c r="A55" s="2"/>
      <c r="B55" s="886"/>
      <c r="C55" s="886"/>
      <c r="D55" s="886"/>
      <c r="E55" s="887"/>
      <c r="F55" s="887"/>
      <c r="G55" s="395"/>
      <c r="H55" s="395"/>
    </row>
    <row r="56" spans="1:8" ht="18.75" x14ac:dyDescent="0.3">
      <c r="A56" s="1025" t="s">
        <v>484</v>
      </c>
      <c r="B56" s="1025"/>
      <c r="C56" s="1025"/>
      <c r="D56" s="1025"/>
      <c r="E56" s="1025"/>
      <c r="F56" s="1025"/>
      <c r="G56" s="1025"/>
      <c r="H56" s="2"/>
    </row>
    <row r="57" spans="1:8" x14ac:dyDescent="0.25">
      <c r="A57" s="396" t="s">
        <v>727</v>
      </c>
      <c r="B57" s="2"/>
      <c r="C57" s="908" t="s">
        <v>726</v>
      </c>
      <c r="D57" s="908"/>
      <c r="E57" s="396"/>
      <c r="F57" s="396"/>
      <c r="G57" s="396"/>
      <c r="H57" s="2"/>
    </row>
    <row r="58" spans="1:8" ht="15.75" customHeight="1" thickBot="1" x14ac:dyDescent="0.3">
      <c r="A58" s="396"/>
      <c r="B58" s="396"/>
      <c r="C58" s="396"/>
      <c r="D58" s="396"/>
      <c r="E58" s="396"/>
      <c r="F58" s="396"/>
      <c r="G58" s="396"/>
      <c r="H58" s="2"/>
    </row>
    <row r="59" spans="1:8" ht="15.75" thickBot="1" x14ac:dyDescent="0.3">
      <c r="A59" s="396"/>
      <c r="B59" s="439"/>
      <c r="C59" s="465"/>
      <c r="D59" s="396"/>
      <c r="E59" s="396"/>
      <c r="F59" s="396"/>
      <c r="G59" s="395"/>
      <c r="H59" s="2"/>
    </row>
    <row r="60" spans="1:8" ht="18.75" x14ac:dyDescent="0.3">
      <c r="A60" s="395"/>
      <c r="B60" s="395"/>
      <c r="C60" s="395"/>
      <c r="D60" s="395"/>
      <c r="E60" s="395"/>
      <c r="F60" s="395"/>
      <c r="G60" s="1025"/>
      <c r="H60" s="2"/>
    </row>
    <row r="61" spans="1:8" s="715" customFormat="1" ht="15" customHeight="1" x14ac:dyDescent="0.3">
      <c r="A61" s="1025" t="s">
        <v>495</v>
      </c>
      <c r="B61" s="1025"/>
      <c r="C61" s="1025"/>
      <c r="D61" s="1025"/>
      <c r="E61" s="1025"/>
      <c r="F61" s="1025"/>
      <c r="G61" s="914"/>
      <c r="H61" s="914"/>
    </row>
    <row r="62" spans="1:8" ht="15" customHeight="1" x14ac:dyDescent="0.25">
      <c r="A62" s="396" t="s">
        <v>891</v>
      </c>
      <c r="B62" s="396"/>
      <c r="C62" s="396"/>
      <c r="D62" s="396"/>
      <c r="E62" s="396"/>
      <c r="F62" s="396"/>
      <c r="G62" s="396"/>
      <c r="H62" s="2"/>
    </row>
    <row r="63" spans="1:8" ht="15" customHeight="1" thickBot="1" x14ac:dyDescent="0.3">
      <c r="A63" s="396"/>
      <c r="B63" s="396"/>
      <c r="C63" s="396"/>
      <c r="D63" s="396"/>
      <c r="E63" s="396"/>
      <c r="F63" s="396"/>
      <c r="G63" s="396"/>
      <c r="H63" s="2"/>
    </row>
    <row r="64" spans="1:8" ht="15.75" thickBot="1" x14ac:dyDescent="0.3">
      <c r="A64" s="396"/>
      <c r="B64" s="452"/>
      <c r="C64" s="465" t="str">
        <f>IF(AND(B64&gt;0,Home!D31=0),"Please enter the amount of BC Housing funding in the Home Schedule.","")</f>
        <v/>
      </c>
      <c r="D64" s="396"/>
      <c r="E64" s="396"/>
      <c r="F64" s="396"/>
      <c r="G64" s="396"/>
      <c r="H64" s="2"/>
    </row>
    <row r="65" spans="1:8" x14ac:dyDescent="0.25">
      <c r="A65" s="395"/>
      <c r="B65" s="395"/>
      <c r="C65" s="395"/>
      <c r="D65" s="395"/>
      <c r="E65" s="395"/>
      <c r="F65" s="395"/>
      <c r="G65" s="395"/>
      <c r="H65" s="2"/>
    </row>
    <row r="66" spans="1:8" ht="18.75" x14ac:dyDescent="0.3">
      <c r="A66" s="1025" t="s">
        <v>494</v>
      </c>
      <c r="B66" s="1025"/>
      <c r="C66" s="1025"/>
      <c r="D66" s="1025"/>
      <c r="E66" s="1025"/>
      <c r="F66" s="1025"/>
      <c r="G66" s="396"/>
      <c r="H66" s="2"/>
    </row>
    <row r="67" spans="1:8" ht="16.5" customHeight="1" x14ac:dyDescent="0.25">
      <c r="A67" s="1072" t="s">
        <v>892</v>
      </c>
      <c r="B67" s="1072"/>
      <c r="C67" s="1072"/>
      <c r="D67" s="1072"/>
      <c r="E67" s="1072"/>
      <c r="F67" s="1072"/>
      <c r="G67" s="1072"/>
      <c r="H67" s="2"/>
    </row>
    <row r="68" spans="1:8" ht="15" customHeight="1" thickBot="1" x14ac:dyDescent="0.3">
      <c r="A68" s="1026"/>
      <c r="B68" s="1026"/>
      <c r="C68" s="1026"/>
      <c r="D68" s="1026"/>
      <c r="E68" s="1026"/>
      <c r="F68" s="1026"/>
      <c r="G68" s="1026"/>
      <c r="H68" s="2"/>
    </row>
    <row r="69" spans="1:8" ht="15.75" thickBot="1" x14ac:dyDescent="0.3">
      <c r="A69" s="396"/>
      <c r="B69" s="488"/>
      <c r="C69" s="465" t="str">
        <f>IF(AND(B69&gt;0,Home!D30=0),"Please enter the amount of Community Living BC funding in the Home Schedule.","")</f>
        <v/>
      </c>
      <c r="D69" s="396"/>
      <c r="E69" s="396"/>
      <c r="F69" s="396"/>
      <c r="G69" s="395"/>
      <c r="H69" s="2"/>
    </row>
    <row r="70" spans="1:8" x14ac:dyDescent="0.25">
      <c r="A70" s="396"/>
      <c r="B70" s="674"/>
      <c r="C70" s="465"/>
      <c r="D70" s="396"/>
      <c r="E70" s="396"/>
      <c r="F70" s="396"/>
      <c r="G70" s="396"/>
      <c r="H70" s="2"/>
    </row>
    <row r="71" spans="1:8" ht="18.75" x14ac:dyDescent="0.3">
      <c r="A71" s="1025" t="s">
        <v>896</v>
      </c>
      <c r="B71" s="395"/>
      <c r="C71" s="395"/>
      <c r="D71" s="395"/>
      <c r="E71" s="395"/>
      <c r="F71" s="395"/>
      <c r="G71" s="395"/>
      <c r="H71" s="2"/>
    </row>
    <row r="72" spans="1:8" x14ac:dyDescent="0.25">
      <c r="A72" s="396" t="s">
        <v>893</v>
      </c>
      <c r="B72" s="396"/>
      <c r="C72" s="396"/>
      <c r="D72" s="396"/>
      <c r="E72" s="396"/>
      <c r="F72" s="396"/>
      <c r="G72" s="395"/>
      <c r="H72" s="2"/>
    </row>
    <row r="73" spans="1:8" ht="15" customHeight="1" thickBot="1" x14ac:dyDescent="0.3">
      <c r="A73" s="396"/>
      <c r="B73" s="396"/>
      <c r="C73" s="396"/>
      <c r="D73" s="396"/>
      <c r="E73" s="396"/>
      <c r="F73" s="396"/>
      <c r="G73" s="395"/>
      <c r="H73" s="2"/>
    </row>
    <row r="74" spans="1:8" ht="15.75" thickBot="1" x14ac:dyDescent="0.3">
      <c r="A74" s="396"/>
      <c r="B74" s="670"/>
      <c r="C74" s="465"/>
      <c r="D74" s="396"/>
      <c r="E74" s="396"/>
      <c r="F74" s="396"/>
      <c r="G74" s="395"/>
      <c r="H74" s="2"/>
    </row>
    <row r="75" spans="1:8" x14ac:dyDescent="0.25">
      <c r="A75" s="395"/>
      <c r="B75" s="395"/>
      <c r="C75" s="395"/>
      <c r="D75" s="395"/>
      <c r="E75" s="395"/>
      <c r="F75" s="395"/>
      <c r="G75" s="395"/>
      <c r="H75" s="2"/>
    </row>
    <row r="76" spans="1:8" x14ac:dyDescent="0.25">
      <c r="A76" s="396" t="s">
        <v>769</v>
      </c>
      <c r="B76" s="674"/>
      <c r="C76" s="465"/>
      <c r="D76" s="396"/>
      <c r="E76" s="396"/>
      <c r="F76" s="396"/>
      <c r="G76" s="395"/>
      <c r="H76" s="2"/>
    </row>
    <row r="77" spans="1:8" ht="15" customHeight="1" thickBot="1" x14ac:dyDescent="0.3">
      <c r="A77" s="395"/>
      <c r="B77" s="395"/>
      <c r="C77" s="395"/>
      <c r="D77" s="395"/>
      <c r="E77" s="395"/>
      <c r="F77" s="395"/>
      <c r="G77" s="395"/>
      <c r="H77" s="2"/>
    </row>
    <row r="78" spans="1:8" ht="15" customHeight="1" thickBot="1" x14ac:dyDescent="0.35">
      <c r="A78" s="395"/>
      <c r="B78" s="670"/>
      <c r="C78" s="395"/>
      <c r="D78" s="395"/>
      <c r="E78" s="395"/>
      <c r="F78" s="395"/>
      <c r="G78" s="1025"/>
      <c r="H78" s="2"/>
    </row>
    <row r="79" spans="1:8" ht="15" customHeight="1" x14ac:dyDescent="0.25">
      <c r="A79" s="395"/>
      <c r="B79" s="395"/>
      <c r="C79" s="395"/>
      <c r="D79" s="395"/>
      <c r="E79" s="395"/>
      <c r="F79" s="395"/>
      <c r="G79" s="396"/>
      <c r="H79" s="2"/>
    </row>
    <row r="80" spans="1:8" ht="15" customHeight="1" x14ac:dyDescent="0.25">
      <c r="A80" s="880" t="s">
        <v>894</v>
      </c>
      <c r="B80" s="395"/>
      <c r="C80" s="395"/>
      <c r="D80" s="395"/>
      <c r="E80" s="395"/>
      <c r="F80" s="395"/>
      <c r="G80" s="396"/>
      <c r="H80" s="2"/>
    </row>
    <row r="81" spans="1:8" ht="15" customHeight="1" thickBot="1" x14ac:dyDescent="0.3">
      <c r="A81" s="2"/>
      <c r="B81" s="395"/>
      <c r="C81" s="395"/>
      <c r="D81" s="395"/>
      <c r="E81" s="395"/>
      <c r="F81" s="395"/>
      <c r="G81" s="396"/>
      <c r="H81" s="2"/>
    </row>
    <row r="82" spans="1:8" ht="15.75" thickBot="1" x14ac:dyDescent="0.3">
      <c r="A82" s="395"/>
      <c r="B82" s="670"/>
      <c r="C82" s="395"/>
      <c r="D82" s="395"/>
      <c r="E82" s="395"/>
      <c r="F82" s="395"/>
      <c r="G82" s="396"/>
      <c r="H82" s="2"/>
    </row>
    <row r="83" spans="1:8" x14ac:dyDescent="0.25">
      <c r="A83" s="395"/>
      <c r="B83" s="395"/>
      <c r="C83" s="395"/>
      <c r="D83" s="395"/>
      <c r="E83" s="395"/>
      <c r="F83" s="395"/>
      <c r="G83" s="395"/>
      <c r="H83" s="2"/>
    </row>
    <row r="84" spans="1:8" ht="18.75" x14ac:dyDescent="0.3">
      <c r="A84" s="1025" t="s">
        <v>478</v>
      </c>
      <c r="B84" s="1025"/>
      <c r="C84" s="1025"/>
      <c r="D84" s="1025"/>
      <c r="E84" s="1025"/>
      <c r="F84" s="1025"/>
      <c r="G84" s="1025"/>
      <c r="H84" s="2"/>
    </row>
    <row r="85" spans="1:8" x14ac:dyDescent="0.25">
      <c r="A85" s="396" t="s">
        <v>728</v>
      </c>
      <c r="B85" s="396"/>
      <c r="C85" s="396"/>
      <c r="D85" s="396"/>
      <c r="E85" s="396"/>
      <c r="F85" s="396"/>
      <c r="G85" s="396"/>
      <c r="H85" s="2"/>
    </row>
    <row r="86" spans="1:8" ht="15" customHeight="1" thickBot="1" x14ac:dyDescent="0.3">
      <c r="A86" s="485"/>
      <c r="B86" s="396"/>
      <c r="C86" s="396"/>
      <c r="D86" s="396"/>
      <c r="E86" s="396"/>
      <c r="F86" s="396"/>
      <c r="G86" s="396"/>
      <c r="H86" s="2"/>
    </row>
    <row r="87" spans="1:8" ht="15.75" thickBot="1" x14ac:dyDescent="0.3">
      <c r="A87" s="396"/>
      <c r="B87" s="439"/>
      <c r="C87" s="465"/>
      <c r="D87" s="396"/>
      <c r="E87" s="396"/>
      <c r="F87" s="396"/>
      <c r="G87" s="396"/>
      <c r="H87" s="2"/>
    </row>
    <row r="88" spans="1:8" x14ac:dyDescent="0.25">
      <c r="A88" s="395"/>
      <c r="B88" s="395"/>
      <c r="C88" s="395"/>
      <c r="D88" s="395"/>
      <c r="E88" s="395"/>
      <c r="F88" s="395"/>
      <c r="G88" s="395"/>
      <c r="H88" s="2"/>
    </row>
    <row r="89" spans="1:8" ht="18.75" x14ac:dyDescent="0.3">
      <c r="A89" s="1025" t="s">
        <v>913</v>
      </c>
      <c r="B89" s="1025"/>
      <c r="C89" s="1025"/>
      <c r="D89" s="1025"/>
      <c r="E89" s="1025"/>
      <c r="F89" s="1025"/>
      <c r="G89" s="1025"/>
      <c r="H89" s="2"/>
    </row>
    <row r="90" spans="1:8" x14ac:dyDescent="0.25">
      <c r="A90" s="396" t="s">
        <v>729</v>
      </c>
      <c r="B90" s="396"/>
      <c r="C90" s="396"/>
      <c r="D90" s="396"/>
      <c r="E90" s="396"/>
      <c r="F90" s="396"/>
      <c r="G90" s="396"/>
      <c r="H90" s="2"/>
    </row>
    <row r="91" spans="1:8" ht="15.75" thickBot="1" x14ac:dyDescent="0.3">
      <c r="A91" s="485"/>
      <c r="B91" s="396"/>
      <c r="C91" s="396"/>
      <c r="D91" s="396"/>
      <c r="E91" s="396"/>
      <c r="F91" s="396"/>
      <c r="G91" s="395"/>
      <c r="H91" s="2"/>
    </row>
    <row r="92" spans="1:8" ht="15.75" thickBot="1" x14ac:dyDescent="0.3">
      <c r="A92" s="396"/>
      <c r="B92" s="439"/>
      <c r="C92" s="465"/>
      <c r="D92" s="396"/>
      <c r="E92" s="396"/>
      <c r="F92" s="396"/>
      <c r="G92" s="395"/>
      <c r="H92" s="2"/>
    </row>
    <row r="93" spans="1:8" x14ac:dyDescent="0.25">
      <c r="A93" s="396"/>
      <c r="B93" s="465"/>
      <c r="C93" s="396"/>
      <c r="D93" s="396"/>
      <c r="E93" s="396"/>
      <c r="F93" s="395"/>
      <c r="G93" s="2"/>
      <c r="H93" s="2"/>
    </row>
    <row r="94" spans="1:8" x14ac:dyDescent="0.25">
      <c r="A94" s="396" t="s">
        <v>965</v>
      </c>
      <c r="B94" s="465"/>
      <c r="C94" s="396"/>
      <c r="D94" s="396"/>
      <c r="E94" s="396"/>
      <c r="F94" s="395"/>
      <c r="G94" s="2"/>
      <c r="H94" s="2"/>
    </row>
    <row r="95" spans="1:8" ht="15.75" thickBot="1" x14ac:dyDescent="0.3">
      <c r="A95" s="396"/>
      <c r="B95" s="465"/>
      <c r="C95" s="396"/>
      <c r="D95" s="396"/>
      <c r="E95" s="465"/>
      <c r="F95" s="395"/>
      <c r="G95" s="2"/>
      <c r="H95" s="2"/>
    </row>
    <row r="96" spans="1:8" ht="15.75" thickBot="1" x14ac:dyDescent="0.3">
      <c r="A96" s="396"/>
      <c r="B96" s="439"/>
      <c r="C96" s="396"/>
      <c r="D96" s="396"/>
      <c r="E96" s="396"/>
      <c r="F96" s="395"/>
      <c r="G96" s="2"/>
      <c r="H96" s="2"/>
    </row>
    <row r="97" spans="1:8" x14ac:dyDescent="0.25">
      <c r="A97" s="396"/>
      <c r="B97" s="465"/>
      <c r="C97" s="396"/>
      <c r="D97" s="396"/>
      <c r="E97" s="396"/>
      <c r="F97" s="395"/>
      <c r="G97" s="2"/>
      <c r="H97" s="2"/>
    </row>
    <row r="98" spans="1:8" x14ac:dyDescent="0.25">
      <c r="A98" s="396" t="s">
        <v>966</v>
      </c>
      <c r="B98" s="465"/>
      <c r="C98" s="396"/>
      <c r="D98" s="396"/>
      <c r="E98" s="396"/>
      <c r="F98" s="395"/>
      <c r="G98" s="2"/>
      <c r="H98" s="2"/>
    </row>
    <row r="99" spans="1:8" ht="15.75" thickBot="1" x14ac:dyDescent="0.3">
      <c r="A99" s="396"/>
      <c r="B99" s="465"/>
      <c r="C99" s="396"/>
      <c r="D99" s="396"/>
      <c r="E99" s="396"/>
      <c r="F99" s="395"/>
      <c r="G99" s="2"/>
      <c r="H99" s="2"/>
    </row>
    <row r="100" spans="1:8" ht="15.75" thickBot="1" x14ac:dyDescent="0.3">
      <c r="A100" s="396"/>
      <c r="B100" s="439"/>
      <c r="C100" s="396"/>
      <c r="D100" s="396"/>
      <c r="E100" s="396"/>
      <c r="F100" s="395"/>
      <c r="G100" s="2"/>
      <c r="H100" s="2"/>
    </row>
    <row r="101" spans="1:8" x14ac:dyDescent="0.25">
      <c r="A101" s="396"/>
      <c r="B101" s="465"/>
      <c r="C101" s="396"/>
      <c r="D101" s="396"/>
      <c r="E101" s="396"/>
      <c r="F101" s="395"/>
      <c r="G101" s="2"/>
      <c r="H101" s="2"/>
    </row>
    <row r="102" spans="1:8" x14ac:dyDescent="0.25">
      <c r="A102" s="396" t="s">
        <v>967</v>
      </c>
      <c r="B102" s="465"/>
      <c r="C102" s="396"/>
      <c r="D102" s="396"/>
      <c r="E102" s="396"/>
      <c r="F102" s="395"/>
      <c r="G102" s="2"/>
      <c r="H102" s="2"/>
    </row>
    <row r="103" spans="1:8" ht="15.75" thickBot="1" x14ac:dyDescent="0.3">
      <c r="A103" s="396"/>
      <c r="B103" s="465"/>
      <c r="C103" s="396"/>
      <c r="D103" s="396"/>
      <c r="E103" s="396"/>
      <c r="F103" s="395"/>
      <c r="G103" s="2"/>
      <c r="H103" s="2"/>
    </row>
    <row r="104" spans="1:8" ht="15.75" thickBot="1" x14ac:dyDescent="0.3">
      <c r="A104" s="396"/>
      <c r="B104" s="670"/>
      <c r="C104" s="396"/>
      <c r="D104" s="396"/>
      <c r="E104" s="396"/>
      <c r="F104" s="395"/>
      <c r="G104" s="2"/>
      <c r="H104" s="2"/>
    </row>
    <row r="105" spans="1:8" x14ac:dyDescent="0.25">
      <c r="A105" s="395"/>
      <c r="B105" s="395"/>
      <c r="C105" s="395"/>
      <c r="D105" s="395"/>
      <c r="E105" s="395"/>
      <c r="F105" s="395"/>
      <c r="G105" s="395"/>
      <c r="H105" s="2"/>
    </row>
    <row r="106" spans="1:8" ht="15" customHeight="1" x14ac:dyDescent="0.3">
      <c r="A106" s="1025" t="s">
        <v>173</v>
      </c>
      <c r="B106" s="1025"/>
      <c r="C106" s="1025"/>
      <c r="D106" s="1025"/>
      <c r="E106" s="1025"/>
      <c r="F106" s="1025"/>
      <c r="G106" s="395"/>
      <c r="H106" s="2"/>
    </row>
    <row r="107" spans="1:8" ht="15" customHeight="1" x14ac:dyDescent="0.25">
      <c r="A107" s="396" t="s">
        <v>730</v>
      </c>
      <c r="B107" s="396"/>
      <c r="C107" s="396"/>
      <c r="D107" s="396"/>
      <c r="E107" s="396"/>
      <c r="F107" s="396"/>
      <c r="G107" s="395"/>
      <c r="H107" s="2"/>
    </row>
    <row r="108" spans="1:8" ht="15" customHeight="1" thickBot="1" x14ac:dyDescent="0.35">
      <c r="A108" s="395"/>
      <c r="B108" s="395"/>
      <c r="C108" s="395"/>
      <c r="D108" s="395"/>
      <c r="E108" s="395"/>
      <c r="F108" s="395"/>
      <c r="G108" s="1025"/>
      <c r="H108" s="2"/>
    </row>
    <row r="109" spans="1:8" ht="15" customHeight="1" x14ac:dyDescent="0.25">
      <c r="A109" s="397" t="s">
        <v>471</v>
      </c>
      <c r="B109" s="1086"/>
      <c r="C109" s="1087"/>
      <c r="D109" s="1088"/>
      <c r="E109" s="395"/>
      <c r="F109" s="395"/>
      <c r="G109" s="396"/>
      <c r="H109" s="2"/>
    </row>
    <row r="110" spans="1:8" ht="15" customHeight="1" x14ac:dyDescent="0.25">
      <c r="A110" s="398" t="s">
        <v>5</v>
      </c>
      <c r="B110" s="1089"/>
      <c r="C110" s="1090"/>
      <c r="D110" s="1091"/>
      <c r="E110" s="395"/>
      <c r="F110" s="395"/>
      <c r="G110" s="395"/>
      <c r="H110" s="2"/>
    </row>
    <row r="111" spans="1:8" ht="15" customHeight="1" thickBot="1" x14ac:dyDescent="0.3">
      <c r="A111" s="399" t="s">
        <v>6</v>
      </c>
      <c r="B111" s="1076"/>
      <c r="C111" s="1077"/>
      <c r="D111" s="1078"/>
      <c r="E111" s="395"/>
      <c r="F111" s="395"/>
      <c r="G111" s="395"/>
      <c r="H111" s="2"/>
    </row>
    <row r="112" spans="1:8" ht="15" customHeight="1" x14ac:dyDescent="0.25">
      <c r="A112" s="395"/>
      <c r="B112" s="395"/>
      <c r="C112" s="395"/>
      <c r="D112" s="395"/>
      <c r="E112" s="395"/>
      <c r="F112" s="395"/>
      <c r="G112" s="395"/>
      <c r="H112" s="2"/>
    </row>
    <row r="113" spans="1:8" ht="15" customHeight="1" x14ac:dyDescent="0.3">
      <c r="A113" s="1025" t="s">
        <v>897</v>
      </c>
      <c r="B113" s="1025"/>
      <c r="C113" s="1025"/>
      <c r="D113" s="1025"/>
      <c r="E113" s="1025"/>
      <c r="F113" s="1025"/>
      <c r="G113" s="395"/>
      <c r="H113" s="2"/>
    </row>
    <row r="114" spans="1:8" s="436" customFormat="1" ht="15" customHeight="1" x14ac:dyDescent="0.25">
      <c r="A114" s="396" t="s">
        <v>733</v>
      </c>
      <c r="B114" s="396"/>
      <c r="C114" s="396"/>
      <c r="D114" s="396"/>
      <c r="E114" s="396"/>
      <c r="F114" s="396"/>
      <c r="G114" s="395"/>
      <c r="H114" s="2"/>
    </row>
    <row r="115" spans="1:8" s="436" customFormat="1" ht="15" customHeight="1" thickBot="1" x14ac:dyDescent="0.35">
      <c r="A115" s="395"/>
      <c r="B115" s="395"/>
      <c r="C115" s="395"/>
      <c r="D115" s="395"/>
      <c r="E115" s="395"/>
      <c r="F115" s="395"/>
      <c r="G115" s="1025"/>
      <c r="H115" s="2"/>
    </row>
    <row r="116" spans="1:8" s="437" customFormat="1" ht="15" customHeight="1" x14ac:dyDescent="0.25">
      <c r="A116" s="397" t="s">
        <v>432</v>
      </c>
      <c r="B116" s="1086"/>
      <c r="C116" s="1087"/>
      <c r="D116" s="1088"/>
      <c r="E116" s="395"/>
      <c r="F116" s="395"/>
      <c r="G116" s="396"/>
      <c r="H116" s="2"/>
    </row>
    <row r="117" spans="1:8" s="79" customFormat="1" ht="15" customHeight="1" x14ac:dyDescent="0.25">
      <c r="A117" s="398" t="s">
        <v>433</v>
      </c>
      <c r="B117" s="1089"/>
      <c r="C117" s="1090"/>
      <c r="D117" s="1091"/>
      <c r="E117" s="395"/>
      <c r="F117" s="395"/>
      <c r="G117" s="396"/>
      <c r="H117" s="2"/>
    </row>
    <row r="118" spans="1:8" s="437" customFormat="1" ht="15" customHeight="1" thickBot="1" x14ac:dyDescent="0.3">
      <c r="A118" s="399" t="s">
        <v>434</v>
      </c>
      <c r="B118" s="1076"/>
      <c r="C118" s="1077"/>
      <c r="D118" s="1078"/>
      <c r="E118" s="395"/>
      <c r="F118" s="395"/>
      <c r="G118" s="396"/>
      <c r="H118" s="2"/>
    </row>
    <row r="119" spans="1:8" s="436" customFormat="1" ht="15" customHeight="1" x14ac:dyDescent="0.25">
      <c r="A119" s="395"/>
      <c r="B119" s="395"/>
      <c r="C119" s="395"/>
      <c r="D119" s="395"/>
      <c r="E119" s="395"/>
      <c r="F119" s="395"/>
      <c r="G119" s="396"/>
      <c r="H119" s="2"/>
    </row>
    <row r="120" spans="1:8" ht="15" customHeight="1" x14ac:dyDescent="0.3">
      <c r="A120" s="1025" t="s">
        <v>443</v>
      </c>
      <c r="B120" s="1025"/>
      <c r="C120" s="1025"/>
      <c r="D120" s="1025"/>
      <c r="E120" s="1025"/>
      <c r="F120" s="1025"/>
      <c r="G120" s="396"/>
      <c r="H120" s="2"/>
    </row>
    <row r="121" spans="1:8" ht="15" customHeight="1" x14ac:dyDescent="0.25">
      <c r="A121" s="396" t="s">
        <v>901</v>
      </c>
      <c r="B121" s="396"/>
      <c r="C121" s="396"/>
      <c r="D121" s="396"/>
      <c r="E121" s="396"/>
      <c r="F121" s="396"/>
      <c r="G121" s="396"/>
      <c r="H121" s="2"/>
    </row>
    <row r="122" spans="1:8" s="715" customFormat="1" ht="15" customHeight="1" thickBot="1" x14ac:dyDescent="0.3">
      <c r="A122" s="395"/>
      <c r="B122" s="395"/>
      <c r="C122" s="395"/>
      <c r="D122" s="395"/>
      <c r="E122" s="395"/>
      <c r="F122" s="395"/>
      <c r="G122" s="395"/>
      <c r="H122" s="395"/>
    </row>
    <row r="123" spans="1:8" ht="15" customHeight="1" x14ac:dyDescent="0.25">
      <c r="A123" s="1024" t="s">
        <v>449</v>
      </c>
      <c r="B123" s="1079"/>
      <c r="C123" s="1080"/>
      <c r="D123" s="1081"/>
      <c r="E123" s="880"/>
      <c r="F123" s="880"/>
      <c r="G123" s="880"/>
      <c r="H123" s="880"/>
    </row>
    <row r="124" spans="1:8" ht="15" customHeight="1" x14ac:dyDescent="0.25">
      <c r="A124" s="398" t="s">
        <v>345</v>
      </c>
      <c r="B124" s="1082"/>
      <c r="C124" s="1083"/>
      <c r="D124" s="1084"/>
      <c r="E124" s="395"/>
      <c r="F124" s="395"/>
      <c r="G124" s="395"/>
      <c r="H124" s="396"/>
    </row>
    <row r="125" spans="1:8" ht="15" customHeight="1" thickBot="1" x14ac:dyDescent="0.3">
      <c r="A125" s="399" t="s">
        <v>450</v>
      </c>
      <c r="B125" s="1076"/>
      <c r="C125" s="1077"/>
      <c r="D125" s="1078"/>
      <c r="E125" s="395"/>
      <c r="F125" s="395"/>
      <c r="G125" s="395"/>
      <c r="H125" s="89"/>
    </row>
    <row r="126" spans="1:8" x14ac:dyDescent="0.25">
      <c r="A126" s="395"/>
      <c r="B126" s="395"/>
      <c r="C126" s="395"/>
      <c r="D126" s="395"/>
      <c r="E126" s="395"/>
      <c r="F126" s="395"/>
      <c r="G126" s="395"/>
      <c r="H126" s="396"/>
    </row>
    <row r="127" spans="1:8" ht="18.75" x14ac:dyDescent="0.3">
      <c r="A127" s="1025" t="s">
        <v>451</v>
      </c>
      <c r="B127" s="395"/>
      <c r="C127" s="395"/>
      <c r="D127" s="395"/>
      <c r="E127" s="395"/>
      <c r="F127" s="395"/>
      <c r="G127" s="395"/>
      <c r="H127" s="395"/>
    </row>
    <row r="128" spans="1:8" ht="31.5" customHeight="1" x14ac:dyDescent="0.25">
      <c r="A128" s="1085" t="s">
        <v>900</v>
      </c>
      <c r="B128" s="1085"/>
      <c r="C128" s="1085"/>
      <c r="D128" s="1085"/>
      <c r="E128" s="1085"/>
      <c r="F128" s="1085"/>
      <c r="G128" s="1085"/>
      <c r="H128" s="1085"/>
    </row>
    <row r="129" spans="1:8" ht="15" customHeight="1" thickBot="1" x14ac:dyDescent="0.3">
      <c r="A129" s="922"/>
      <c r="B129" s="922"/>
      <c r="C129" s="922"/>
      <c r="D129" s="922"/>
      <c r="E129" s="922"/>
      <c r="F129" s="922"/>
      <c r="G129" s="922"/>
      <c r="H129" s="922"/>
    </row>
    <row r="130" spans="1:8" ht="15.75" thickBot="1" x14ac:dyDescent="0.3">
      <c r="A130" s="438"/>
      <c r="B130" s="439"/>
      <c r="C130" s="396"/>
      <c r="D130" s="396"/>
      <c r="E130" s="396"/>
      <c r="F130" s="396"/>
      <c r="G130" s="396"/>
      <c r="H130" s="2"/>
    </row>
    <row r="131" spans="1:8" ht="23.25" customHeight="1" x14ac:dyDescent="0.25">
      <c r="A131" s="1072" t="s">
        <v>895</v>
      </c>
      <c r="B131" s="1072"/>
      <c r="C131" s="1072"/>
      <c r="D131" s="1072"/>
      <c r="E131" s="1072"/>
      <c r="F131" s="1072"/>
      <c r="G131" s="1072"/>
      <c r="H131" s="1072"/>
    </row>
    <row r="132" spans="1:8" ht="15" customHeight="1" thickBot="1" x14ac:dyDescent="0.3">
      <c r="A132" s="1026"/>
      <c r="B132" s="1026"/>
      <c r="C132" s="1026"/>
      <c r="D132" s="1026"/>
      <c r="E132" s="1026"/>
      <c r="F132" s="1026"/>
      <c r="G132" s="1026"/>
      <c r="H132" s="1026"/>
    </row>
    <row r="133" spans="1:8" ht="15.75" thickBot="1" x14ac:dyDescent="0.3">
      <c r="A133" s="396"/>
      <c r="B133" s="440"/>
      <c r="C133" s="396"/>
      <c r="D133" s="396"/>
      <c r="E133" s="396"/>
      <c r="F133" s="396"/>
      <c r="G133" s="396"/>
      <c r="H133" s="2"/>
    </row>
    <row r="134" spans="1:8" x14ac:dyDescent="0.25">
      <c r="A134" s="395"/>
      <c r="B134" s="395"/>
      <c r="C134" s="395"/>
      <c r="D134" s="395"/>
      <c r="E134" s="395"/>
      <c r="F134" s="395"/>
      <c r="G134" s="395"/>
      <c r="H134" s="2"/>
    </row>
    <row r="135" spans="1:8" ht="18.75" x14ac:dyDescent="0.3">
      <c r="A135" s="1025" t="s">
        <v>435</v>
      </c>
      <c r="B135" s="1025"/>
      <c r="C135" s="1025"/>
      <c r="D135" s="1025"/>
      <c r="E135" s="1025"/>
      <c r="F135" s="1025"/>
      <c r="G135" s="1025"/>
      <c r="H135" s="2"/>
    </row>
    <row r="136" spans="1:8" x14ac:dyDescent="0.25">
      <c r="A136" s="396" t="s">
        <v>940</v>
      </c>
      <c r="B136" s="395"/>
      <c r="C136" s="395"/>
      <c r="D136" s="395"/>
      <c r="E136" s="395"/>
      <c r="F136" s="395"/>
      <c r="G136" s="395"/>
      <c r="H136" s="2"/>
    </row>
    <row r="137" spans="1:8" ht="15.75" thickBot="1" x14ac:dyDescent="0.3">
      <c r="A137" s="839" t="s">
        <v>726</v>
      </c>
      <c r="B137" s="89"/>
      <c r="C137" s="89"/>
      <c r="D137" s="89"/>
      <c r="E137" s="89"/>
      <c r="F137" s="89"/>
      <c r="G137" s="89"/>
      <c r="H137" s="2"/>
    </row>
    <row r="138" spans="1:8" x14ac:dyDescent="0.25">
      <c r="A138" s="400"/>
      <c r="B138" s="1073" t="s">
        <v>27</v>
      </c>
      <c r="C138" s="1074"/>
      <c r="D138" s="1075"/>
      <c r="E138" s="1092" t="s">
        <v>26</v>
      </c>
      <c r="F138" s="1093"/>
      <c r="G138" s="1094"/>
      <c r="H138" s="2"/>
    </row>
    <row r="139" spans="1:8" ht="30" x14ac:dyDescent="0.25">
      <c r="A139" s="401"/>
      <c r="B139" s="576" t="s">
        <v>212</v>
      </c>
      <c r="C139" s="577" t="s">
        <v>211</v>
      </c>
      <c r="D139" s="578" t="s">
        <v>210</v>
      </c>
      <c r="E139" s="622" t="s">
        <v>212</v>
      </c>
      <c r="F139" s="623" t="s">
        <v>211</v>
      </c>
      <c r="G139" s="624" t="s">
        <v>210</v>
      </c>
      <c r="H139" s="2"/>
    </row>
    <row r="140" spans="1:8" x14ac:dyDescent="0.25">
      <c r="A140" s="401"/>
      <c r="B140" s="402" t="s">
        <v>172</v>
      </c>
      <c r="C140" s="403" t="s">
        <v>172</v>
      </c>
      <c r="D140" s="404" t="s">
        <v>172</v>
      </c>
      <c r="E140" s="405" t="s">
        <v>172</v>
      </c>
      <c r="F140" s="403" t="s">
        <v>172</v>
      </c>
      <c r="G140" s="404" t="s">
        <v>172</v>
      </c>
      <c r="H140" s="2"/>
    </row>
    <row r="141" spans="1:8" ht="15.75" thickBot="1" x14ac:dyDescent="0.3">
      <c r="A141" s="406"/>
      <c r="B141" s="423"/>
      <c r="C141" s="424"/>
      <c r="D141" s="425"/>
      <c r="E141" s="426"/>
      <c r="F141" s="424"/>
      <c r="G141" s="425"/>
      <c r="H141" s="2"/>
    </row>
    <row r="142" spans="1:8" x14ac:dyDescent="0.25">
      <c r="A142" s="395"/>
      <c r="B142" s="395"/>
      <c r="C142" s="395"/>
      <c r="D142" s="395"/>
      <c r="E142" s="395"/>
      <c r="F142" s="395"/>
      <c r="G142" s="395"/>
      <c r="H142" s="2"/>
    </row>
    <row r="143" spans="1:8" ht="18.75" x14ac:dyDescent="0.3">
      <c r="A143" s="1025" t="s">
        <v>436</v>
      </c>
      <c r="B143" s="1025"/>
      <c r="C143" s="1025"/>
      <c r="D143" s="1025"/>
      <c r="E143" s="1025"/>
      <c r="F143" s="1025"/>
      <c r="G143" s="1025"/>
      <c r="H143" s="2"/>
    </row>
    <row r="144" spans="1:8" x14ac:dyDescent="0.25">
      <c r="A144" s="1023" t="s">
        <v>902</v>
      </c>
      <c r="B144" s="395"/>
      <c r="C144" s="395"/>
      <c r="D144" s="395"/>
      <c r="E144" s="395"/>
      <c r="F144" s="395"/>
      <c r="G144" s="395"/>
      <c r="H144" s="2"/>
    </row>
    <row r="145" spans="1:8" ht="15.75" thickBot="1" x14ac:dyDescent="0.3">
      <c r="A145" s="395"/>
      <c r="B145" s="395"/>
      <c r="C145" s="395"/>
      <c r="D145" s="395"/>
      <c r="E145" s="395"/>
      <c r="F145" s="395"/>
      <c r="G145" s="395"/>
      <c r="H145" s="2"/>
    </row>
    <row r="146" spans="1:8" x14ac:dyDescent="0.25">
      <c r="A146" s="400"/>
      <c r="B146" s="1073" t="s">
        <v>27</v>
      </c>
      <c r="C146" s="1074"/>
      <c r="D146" s="1075"/>
      <c r="E146" s="1092" t="s">
        <v>26</v>
      </c>
      <c r="F146" s="1093"/>
      <c r="G146" s="1094"/>
      <c r="H146" s="2"/>
    </row>
    <row r="147" spans="1:8" ht="30" x14ac:dyDescent="0.25">
      <c r="A147" s="401"/>
      <c r="B147" s="576" t="s">
        <v>212</v>
      </c>
      <c r="C147" s="577" t="s">
        <v>211</v>
      </c>
      <c r="D147" s="578" t="s">
        <v>210</v>
      </c>
      <c r="E147" s="622" t="s">
        <v>212</v>
      </c>
      <c r="F147" s="623" t="s">
        <v>211</v>
      </c>
      <c r="G147" s="624" t="s">
        <v>210</v>
      </c>
      <c r="H147" s="2"/>
    </row>
    <row r="148" spans="1:8" ht="15.75" thickBot="1" x14ac:dyDescent="0.3">
      <c r="A148" s="406"/>
      <c r="B148" s="407" t="s">
        <v>172</v>
      </c>
      <c r="C148" s="408" t="s">
        <v>172</v>
      </c>
      <c r="D148" s="409" t="s">
        <v>172</v>
      </c>
      <c r="E148" s="410" t="s">
        <v>172</v>
      </c>
      <c r="F148" s="408" t="s">
        <v>172</v>
      </c>
      <c r="G148" s="409" t="s">
        <v>172</v>
      </c>
      <c r="H148" s="2"/>
    </row>
    <row r="149" spans="1:8" x14ac:dyDescent="0.25">
      <c r="A149" s="411" t="s">
        <v>250</v>
      </c>
      <c r="B149" s="427"/>
      <c r="C149" s="428"/>
      <c r="D149" s="429"/>
      <c r="E149" s="427"/>
      <c r="F149" s="428"/>
      <c r="G149" s="429"/>
      <c r="H149" s="2"/>
    </row>
    <row r="150" spans="1:8" x14ac:dyDescent="0.25">
      <c r="A150" s="412" t="s">
        <v>251</v>
      </c>
      <c r="B150" s="430"/>
      <c r="C150" s="431"/>
      <c r="D150" s="432"/>
      <c r="E150" s="430"/>
      <c r="F150" s="431"/>
      <c r="G150" s="432"/>
      <c r="H150" s="2"/>
    </row>
    <row r="151" spans="1:8" x14ac:dyDescent="0.25">
      <c r="A151" s="412" t="s">
        <v>252</v>
      </c>
      <c r="B151" s="430"/>
      <c r="C151" s="431"/>
      <c r="D151" s="432"/>
      <c r="E151" s="430"/>
      <c r="F151" s="431"/>
      <c r="G151" s="432"/>
      <c r="H151" s="2"/>
    </row>
    <row r="152" spans="1:8" x14ac:dyDescent="0.25">
      <c r="A152" s="412" t="s">
        <v>253</v>
      </c>
      <c r="B152" s="430"/>
      <c r="C152" s="431"/>
      <c r="D152" s="432"/>
      <c r="E152" s="430"/>
      <c r="F152" s="431"/>
      <c r="G152" s="432"/>
      <c r="H152" s="2"/>
    </row>
    <row r="153" spans="1:8" x14ac:dyDescent="0.25">
      <c r="A153" s="412" t="s">
        <v>254</v>
      </c>
      <c r="B153" s="430"/>
      <c r="C153" s="431"/>
      <c r="D153" s="432"/>
      <c r="E153" s="430"/>
      <c r="F153" s="431"/>
      <c r="G153" s="432"/>
      <c r="H153" s="2"/>
    </row>
    <row r="154" spans="1:8" x14ac:dyDescent="0.25">
      <c r="A154" s="412" t="s">
        <v>255</v>
      </c>
      <c r="B154" s="430"/>
      <c r="C154" s="431"/>
      <c r="D154" s="432"/>
      <c r="E154" s="430"/>
      <c r="F154" s="431"/>
      <c r="G154" s="432"/>
      <c r="H154" s="2"/>
    </row>
    <row r="155" spans="1:8" x14ac:dyDescent="0.25">
      <c r="A155" s="412" t="s">
        <v>256</v>
      </c>
      <c r="B155" s="430"/>
      <c r="C155" s="431"/>
      <c r="D155" s="432"/>
      <c r="E155" s="430"/>
      <c r="F155" s="431"/>
      <c r="G155" s="432"/>
      <c r="H155" s="2"/>
    </row>
    <row r="156" spans="1:8" x14ac:dyDescent="0.25">
      <c r="A156" s="412" t="s">
        <v>257</v>
      </c>
      <c r="B156" s="430"/>
      <c r="C156" s="431"/>
      <c r="D156" s="432"/>
      <c r="E156" s="430"/>
      <c r="F156" s="431"/>
      <c r="G156" s="432"/>
      <c r="H156" s="2"/>
    </row>
    <row r="157" spans="1:8" x14ac:dyDescent="0.25">
      <c r="A157" s="412" t="s">
        <v>258</v>
      </c>
      <c r="B157" s="430"/>
      <c r="C157" s="431"/>
      <c r="D157" s="432"/>
      <c r="E157" s="430"/>
      <c r="F157" s="431"/>
      <c r="G157" s="432"/>
      <c r="H157" s="2"/>
    </row>
    <row r="158" spans="1:8" x14ac:dyDescent="0.25">
      <c r="A158" s="412" t="s">
        <v>259</v>
      </c>
      <c r="B158" s="430"/>
      <c r="C158" s="431"/>
      <c r="D158" s="432"/>
      <c r="E158" s="430"/>
      <c r="F158" s="431"/>
      <c r="G158" s="432"/>
      <c r="H158" s="2"/>
    </row>
    <row r="159" spans="1:8" x14ac:dyDescent="0.25">
      <c r="A159" s="412" t="s">
        <v>260</v>
      </c>
      <c r="B159" s="430"/>
      <c r="C159" s="431"/>
      <c r="D159" s="432"/>
      <c r="E159" s="430"/>
      <c r="F159" s="431"/>
      <c r="G159" s="432"/>
      <c r="H159" s="2"/>
    </row>
    <row r="160" spans="1:8" x14ac:dyDescent="0.25">
      <c r="A160" s="412" t="s">
        <v>261</v>
      </c>
      <c r="B160" s="430"/>
      <c r="C160" s="431"/>
      <c r="D160" s="432"/>
      <c r="E160" s="430"/>
      <c r="F160" s="431"/>
      <c r="G160" s="432"/>
      <c r="H160" s="2"/>
    </row>
    <row r="161" spans="1:8" x14ac:dyDescent="0.25">
      <c r="A161" s="412" t="s">
        <v>262</v>
      </c>
      <c r="B161" s="430"/>
      <c r="C161" s="431"/>
      <c r="D161" s="432"/>
      <c r="E161" s="430"/>
      <c r="F161" s="431"/>
      <c r="G161" s="432"/>
      <c r="H161" s="2"/>
    </row>
    <row r="162" spans="1:8" x14ac:dyDescent="0.25">
      <c r="A162" s="412" t="s">
        <v>263</v>
      </c>
      <c r="B162" s="430"/>
      <c r="C162" s="431"/>
      <c r="D162" s="432"/>
      <c r="E162" s="430"/>
      <c r="F162" s="431"/>
      <c r="G162" s="432"/>
      <c r="H162" s="2"/>
    </row>
    <row r="163" spans="1:8" ht="15.75" thickBot="1" x14ac:dyDescent="0.3">
      <c r="A163" s="413" t="s">
        <v>264</v>
      </c>
      <c r="B163" s="423"/>
      <c r="C163" s="424"/>
      <c r="D163" s="425"/>
      <c r="E163" s="423"/>
      <c r="F163" s="424"/>
      <c r="G163" s="425"/>
      <c r="H163" s="2"/>
    </row>
    <row r="164" spans="1:8" x14ac:dyDescent="0.25">
      <c r="A164" s="2"/>
      <c r="B164" s="2"/>
      <c r="C164" s="2"/>
      <c r="D164" s="2"/>
      <c r="E164" s="2"/>
      <c r="F164" s="2"/>
      <c r="G164" s="2"/>
      <c r="H164" s="2"/>
    </row>
  </sheetData>
  <sheetProtection algorithmName="SHA-512" hashValue="DEKRY514A3wo9MzJTGERp8ohi/Ye/363E0hwsxFw1U2MgtPE4CgNsDMMXSzAzzOzHcZYNln+ekp12JDkMyqzJA==" saltValue="lQk5yA83zeIJxQopogAcSA==" spinCount="100000" sheet="1" objects="1" scenarios="1"/>
  <mergeCells count="51">
    <mergeCell ref="A67:G67"/>
    <mergeCell ref="B146:D146"/>
    <mergeCell ref="B118:D118"/>
    <mergeCell ref="B123:D123"/>
    <mergeCell ref="B124:D124"/>
    <mergeCell ref="B125:D125"/>
    <mergeCell ref="A128:H128"/>
    <mergeCell ref="A131:H131"/>
    <mergeCell ref="B138:D138"/>
    <mergeCell ref="B109:D109"/>
    <mergeCell ref="B110:D110"/>
    <mergeCell ref="B111:D111"/>
    <mergeCell ref="B116:D116"/>
    <mergeCell ref="B117:D117"/>
    <mergeCell ref="E138:G138"/>
    <mergeCell ref="E146:G146"/>
    <mergeCell ref="A54:D54"/>
    <mergeCell ref="E46:F46"/>
    <mergeCell ref="E48:F48"/>
    <mergeCell ref="E49:F49"/>
    <mergeCell ref="E50:F50"/>
    <mergeCell ref="E51:F51"/>
    <mergeCell ref="E52:F52"/>
    <mergeCell ref="B48:D48"/>
    <mergeCell ref="B49:D49"/>
    <mergeCell ref="B50:D50"/>
    <mergeCell ref="B51:D51"/>
    <mergeCell ref="B52:D52"/>
    <mergeCell ref="E47:F47"/>
    <mergeCell ref="E53:F53"/>
    <mergeCell ref="B15:D15"/>
    <mergeCell ref="B38:D38"/>
    <mergeCell ref="B39:D39"/>
    <mergeCell ref="B40:D40"/>
    <mergeCell ref="B41:D41"/>
    <mergeCell ref="B44:D44"/>
    <mergeCell ref="B45:D45"/>
    <mergeCell ref="E38:F38"/>
    <mergeCell ref="E54:F54"/>
    <mergeCell ref="E41:F41"/>
    <mergeCell ref="E42:F42"/>
    <mergeCell ref="E43:F43"/>
    <mergeCell ref="E44:F44"/>
    <mergeCell ref="E45:F45"/>
    <mergeCell ref="E39:F39"/>
    <mergeCell ref="E40:F40"/>
    <mergeCell ref="B42:D42"/>
    <mergeCell ref="B43:D43"/>
    <mergeCell ref="B46:D46"/>
    <mergeCell ref="B47:D47"/>
    <mergeCell ref="B53:D53"/>
  </mergeCells>
  <conditionalFormatting sqref="B133">
    <cfRule type="expression" dxfId="332" priority="26">
      <formula>IF(AND($B$130="Y",ISBLANK($B$133)),TRUE,FALSE)</formula>
    </cfRule>
  </conditionalFormatting>
  <conditionalFormatting sqref="B33">
    <cfRule type="expression" dxfId="331" priority="18">
      <formula>IF(ISBLANK($B$33),TRUE,FALSE)</formula>
    </cfRule>
  </conditionalFormatting>
  <conditionalFormatting sqref="B15:D15">
    <cfRule type="expression" dxfId="330" priority="16">
      <formula>IF(ISBLANK($B$15),TRUE,FALSE)</formula>
    </cfRule>
  </conditionalFormatting>
  <conditionalFormatting sqref="B78">
    <cfRule type="expression" dxfId="329" priority="13">
      <formula>IF(AND($B$74&gt;0,ISBLANK($B$78)),TRUE,FALSE)</formula>
    </cfRule>
  </conditionalFormatting>
  <conditionalFormatting sqref="B82">
    <cfRule type="expression" dxfId="328" priority="8">
      <formula>IF(AND($B$74&gt;0,ISBLANK($B$82)),TRUE,FALSE)</formula>
    </cfRule>
  </conditionalFormatting>
  <conditionalFormatting sqref="B39:D53">
    <cfRule type="expression" dxfId="327" priority="3">
      <formula>AND($A39&lt;&gt;"", ISBLANK($B39))</formula>
    </cfRule>
  </conditionalFormatting>
  <conditionalFormatting sqref="E39:F53">
    <cfRule type="expression" dxfId="326" priority="2">
      <formula>AND($A39&lt;&gt;"", ISBLANK($E39))</formula>
    </cfRule>
  </conditionalFormatting>
  <conditionalFormatting sqref="B104">
    <cfRule type="expression" dxfId="325" priority="1">
      <formula>IF(AND($B$100="Y",ISBLANK($B$104)),TRUE,FALSE)</formula>
    </cfRule>
  </conditionalFormatting>
  <dataValidations count="13">
    <dataValidation type="list" allowBlank="1" showInputMessage="1" showErrorMessage="1" error="Please select Y or N from the drop-down list." sqref="B59 B87 B130 B141:G141 B96 B92 B100 B149:G163 B20:B28" xr:uid="{00000000-0002-0000-0200-000000000000}">
      <formula1>ListYN</formula1>
    </dataValidation>
    <dataValidation type="list" allowBlank="1" showErrorMessage="1" error="Please choose one of the providers from the drop-down list" sqref="B116:D118" xr:uid="{00000000-0002-0000-0200-000001000000}">
      <formula1>ListBenefitProvider</formula1>
    </dataValidation>
    <dataValidation type="list" allowBlank="1" sqref="B109:D111" xr:uid="{00000000-0002-0000-0200-000002000000}">
      <formula1>ListPayroll</formula1>
    </dataValidation>
    <dataValidation type="list" allowBlank="1" sqref="B123:D125" xr:uid="{00000000-0002-0000-0200-000003000000}">
      <formula1>ListPensionPlan</formula1>
    </dataValidation>
    <dataValidation type="whole" operator="greaterThanOrEqual" allowBlank="1" showInputMessage="1" showErrorMessage="1" error="Please enter a whole number greater than or equal to 0." sqref="B133" xr:uid="{00000000-0002-0000-0200-000004000000}">
      <formula1>0</formula1>
    </dataValidation>
    <dataValidation type="decimal" allowBlank="1" showInputMessage="1" showErrorMessage="1" error="Please enter a percentage between 0.0% and 100.0%." sqref="B64" xr:uid="{00000000-0002-0000-0200-000005000000}">
      <formula1>0</formula1>
      <formula2>1</formula2>
    </dataValidation>
    <dataValidation type="list" allowBlank="1" showInputMessage="1" showErrorMessage="1" error="Please choose an option from the drop-down list." sqref="B15:D15" xr:uid="{00000000-0002-0000-0200-000006000000}">
      <formula1>ListLegalStatus</formula1>
    </dataValidation>
    <dataValidation type="decimal" operator="greaterThanOrEqual" allowBlank="1" showInputMessage="1" showErrorMessage="1" error="Please enter a percentage between 0.0% and 100.0%." sqref="B76 B70" xr:uid="{00000000-0002-0000-0200-000007000000}">
      <formula1>0</formula1>
    </dataValidation>
    <dataValidation type="decimal" operator="greaterThanOrEqual" allowBlank="1" showInputMessage="1" showErrorMessage="1" error="Please enter a dollar value." sqref="B33 E39:F53" xr:uid="{00000000-0002-0000-0200-000009000000}">
      <formula1>0</formula1>
    </dataValidation>
    <dataValidation type="decimal" operator="greaterThanOrEqual" allowBlank="1" showInputMessage="1" showErrorMessage="1" error="Please enter a dollar amount." sqref="B69" xr:uid="{00000000-0002-0000-0200-00000A000000}">
      <formula1>0</formula1>
    </dataValidation>
    <dataValidation type="decimal" operator="greaterThanOrEqual" allowBlank="1" showInputMessage="1" showErrorMessage="1" error="Please enter a whole number_x000a_" sqref="B74" xr:uid="{00000000-0002-0000-0200-00000B000000}">
      <formula1>0</formula1>
    </dataValidation>
    <dataValidation type="decimal" operator="greaterThanOrEqual" allowBlank="1" showInputMessage="1" showErrorMessage="1" error="Please enter a number_x000a_" sqref="B78 B82" xr:uid="{00000000-0002-0000-0200-00000C000000}">
      <formula1>0</formula1>
    </dataValidation>
    <dataValidation type="whole" allowBlank="1" showInputMessage="1" showErrorMessage="1" errorTitle="No Decimal Values" error="Please indicate the whole number of ECEs hired between January 1st - December 31st, 2025" sqref="B104" xr:uid="{ACF20B9C-16D6-4669-9242-11BFE9DD457A}">
      <formula1>0</formula1>
      <formula2>10000</formula2>
    </dataValidation>
  </dataValidations>
  <hyperlinks>
    <hyperlink ref="A137" r:id="rId1" display="Click here for more information." xr:uid="{EDACFC8A-AE90-46FF-9EA8-9648AF461530}"/>
    <hyperlink ref="F31" r:id="rId2" display="See overview here" xr:uid="{1F8F1182-26F6-427A-89F3-4728020270B4}"/>
    <hyperlink ref="C57" r:id="rId3" display="See peramters here" xr:uid="{FD1269A7-BA5B-4294-AB29-7B983B14345B}"/>
  </hyperlinks>
  <pageMargins left="0.7" right="0.7" top="0.75" bottom="0.75" header="0.3" footer="0.3"/>
  <pageSetup orientation="portrait" r:id="rId4"/>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9" id="{B05FF66E-560D-4C0B-8AD4-7E5DFD9E96F8}">
            <xm:f>IF(AND(Home!$D$30&gt;0,ISBLANK($B$78)),TRUE,FALSE)</xm:f>
            <x14:dxf>
              <fill>
                <patternFill>
                  <bgColor rgb="FFFF0000"/>
                </patternFill>
              </fill>
            </x14:dxf>
          </x14:cfRule>
          <xm:sqref>B78</xm:sqref>
        </x14:conditionalFormatting>
        <x14:conditionalFormatting xmlns:xm="http://schemas.microsoft.com/office/excel/2006/main">
          <x14:cfRule type="expression" priority="12" id="{00000000-000E-0000-0200-000003000000}">
            <xm:f>IF(AND(Home!$D$30&gt;0,ISBLANK($B$82)),TRUE,FALSE)</xm:f>
            <x14:dxf>
              <fill>
                <patternFill>
                  <bgColor rgb="FFFF0000"/>
                </patternFill>
              </fill>
            </x14:dxf>
          </x14:cfRule>
          <xm:sqref>B82</xm:sqref>
        </x14:conditionalFormatting>
        <x14:conditionalFormatting xmlns:xm="http://schemas.microsoft.com/office/excel/2006/main">
          <x14:cfRule type="expression" priority="25" id="{DD65CCA3-3DD4-4D7E-BD41-A87078C92A48}">
            <xm:f>IF(AND(Home!$D$31&gt;0,ISBLANK($B$64)),TRUE,FALSE)</xm:f>
            <x14:dxf>
              <fill>
                <patternFill>
                  <bgColor rgb="FFFF0000"/>
                </patternFill>
              </fill>
            </x14:dxf>
          </x14:cfRule>
          <xm:sqref>B64</xm:sqref>
        </x14:conditionalFormatting>
        <x14:conditionalFormatting xmlns:xm="http://schemas.microsoft.com/office/excel/2006/main">
          <x14:cfRule type="expression" priority="20" id="{26B3D1B9-2059-4070-B237-406323D949F6}">
            <xm:f>IF(AND(Home!$D$30&gt;0,ISBLANK($B$69)),TRUE,FALSE)</xm:f>
            <x14:dxf>
              <fill>
                <patternFill>
                  <bgColor rgb="FFFF0000"/>
                </patternFill>
              </fill>
            </x14:dxf>
          </x14:cfRule>
          <xm:sqref>B69</xm:sqref>
        </x14:conditionalFormatting>
        <x14:conditionalFormatting xmlns:xm="http://schemas.microsoft.com/office/excel/2006/main">
          <x14:cfRule type="expression" priority="14" id="{733E3471-D113-443A-9462-4B8BC8D64398}">
            <xm:f>IF(AND('C:\Compensation &amp; Benefits\Sectoral Data Project\2023 Compensation &amp; Employee Turnover Report\reportInstruments\[2023_Non-Union_CETR_WorkingFile-clbcLikert.XLSX]Home'!#REF!&gt;0,ISBLANK($B$71)),TRUE,FALSE)</xm:f>
            <x14:dxf>
              <fill>
                <patternFill>
                  <bgColor rgb="FFFF0000"/>
                </patternFill>
              </fill>
            </x14:dxf>
          </x14:cfRule>
          <xm:sqref>B76</xm:sqref>
        </x14:conditionalFormatting>
        <x14:conditionalFormatting xmlns:xm="http://schemas.microsoft.com/office/excel/2006/main">
          <x14:cfRule type="expression" priority="10" id="{7CBA42B0-9138-4C99-9AEA-A6ED3C9A0510}">
            <xm:f>IF(AND(Home!$D$30&gt;0,ISBLANK($B$74)),TRUE,FALSE)</xm:f>
            <x14:dxf>
              <fill>
                <patternFill>
                  <bgColor rgb="FFFF0000"/>
                </patternFill>
              </fill>
            </x14:dxf>
          </x14:cfRule>
          <xm:sqref>B74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menu." xr:uid="{B22A556F-03CB-4D15-9F51-CE5A886380CE}">
          <x14:formula1>
            <xm:f>Lists!$Q$2:$Q$99</xm:f>
          </x14:formula1>
          <xm:sqref>A39:A53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H45"/>
  <sheetViews>
    <sheetView workbookViewId="0">
      <selection activeCell="H18" sqref="H18"/>
    </sheetView>
  </sheetViews>
  <sheetFormatPr defaultColWidth="9.140625" defaultRowHeight="15" x14ac:dyDescent="0.25"/>
  <cols>
    <col min="1" max="1" width="45.7109375" style="7" customWidth="1"/>
    <col min="2" max="2" width="17.85546875" style="7" customWidth="1"/>
    <col min="3" max="3" width="28.28515625" style="7" customWidth="1"/>
    <col min="4" max="8" width="15.7109375" style="7" customWidth="1"/>
    <col min="9"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822" t="s">
        <v>609</v>
      </c>
      <c r="B9" s="822"/>
      <c r="C9" s="675"/>
      <c r="D9" s="675"/>
      <c r="E9" s="675"/>
      <c r="F9" s="675"/>
      <c r="G9" s="675"/>
      <c r="H9" s="2"/>
    </row>
    <row r="10" spans="1:8" ht="18.75" x14ac:dyDescent="0.3">
      <c r="A10" s="822" t="s">
        <v>888</v>
      </c>
      <c r="B10" s="822"/>
      <c r="C10" s="675"/>
      <c r="D10" s="675"/>
      <c r="E10" s="675"/>
      <c r="F10" s="675"/>
      <c r="G10" s="675"/>
      <c r="H10" s="2"/>
    </row>
    <row r="11" spans="1:8" s="436" customFormat="1" x14ac:dyDescent="0.25">
      <c r="A11" s="395"/>
      <c r="B11" s="395"/>
      <c r="C11" s="395"/>
      <c r="D11" s="395"/>
      <c r="E11" s="395"/>
      <c r="F11" s="395"/>
      <c r="G11" s="395"/>
      <c r="H11" s="395"/>
    </row>
    <row r="12" spans="1:8" s="436" customFormat="1" x14ac:dyDescent="0.25">
      <c r="A12" s="669" t="s">
        <v>734</v>
      </c>
      <c r="B12" s="395"/>
      <c r="C12" s="395"/>
      <c r="D12" s="395"/>
      <c r="E12" s="395"/>
      <c r="F12" s="395"/>
      <c r="G12" s="395"/>
      <c r="H12" s="395"/>
    </row>
    <row r="13" spans="1:8" s="436" customFormat="1" x14ac:dyDescent="0.25">
      <c r="A13" s="669"/>
      <c r="B13" s="395"/>
      <c r="C13" s="395"/>
      <c r="D13" s="395"/>
      <c r="E13" s="395"/>
      <c r="F13" s="395"/>
      <c r="G13" s="395"/>
      <c r="H13" s="395"/>
    </row>
    <row r="14" spans="1:8" s="640" customFormat="1" ht="18.75" x14ac:dyDescent="0.3">
      <c r="A14" s="822" t="s">
        <v>602</v>
      </c>
      <c r="B14" s="822"/>
      <c r="C14" s="395"/>
      <c r="D14" s="675"/>
      <c r="E14" s="675"/>
      <c r="F14" s="675"/>
      <c r="G14" s="675"/>
      <c r="H14" s="675"/>
    </row>
    <row r="15" spans="1:8" s="436" customFormat="1" ht="15.75" thickBot="1" x14ac:dyDescent="0.3">
      <c r="A15" s="395"/>
      <c r="B15" s="395"/>
      <c r="C15" s="395"/>
      <c r="D15" s="767"/>
      <c r="E15" s="395"/>
      <c r="F15" s="395"/>
      <c r="G15" s="395"/>
      <c r="H15" s="395"/>
    </row>
    <row r="16" spans="1:8" s="436" customFormat="1" ht="15.75" thickBot="1" x14ac:dyDescent="0.3">
      <c r="A16" s="395" t="s">
        <v>735</v>
      </c>
      <c r="B16" s="395"/>
      <c r="C16" s="439"/>
      <c r="D16" s="395"/>
      <c r="E16" s="395"/>
      <c r="F16" s="395"/>
      <c r="G16" s="395"/>
      <c r="H16" s="395"/>
    </row>
    <row r="17" spans="1:8" s="436" customFormat="1" ht="15.75" thickBot="1" x14ac:dyDescent="0.3">
      <c r="A17" s="395"/>
      <c r="B17" s="395"/>
      <c r="C17" s="395"/>
      <c r="D17" s="395"/>
      <c r="E17" s="395"/>
      <c r="F17" s="395"/>
      <c r="G17" s="395"/>
      <c r="H17" s="395"/>
    </row>
    <row r="18" spans="1:8" s="436" customFormat="1" ht="15.75" thickBot="1" x14ac:dyDescent="0.3">
      <c r="A18" s="395" t="s">
        <v>736</v>
      </c>
      <c r="B18" s="395"/>
      <c r="C18" s="439"/>
      <c r="D18" s="395"/>
      <c r="E18" s="395"/>
      <c r="F18" s="395"/>
      <c r="G18" s="395"/>
      <c r="H18" s="395"/>
    </row>
    <row r="19" spans="1:8" s="436" customFormat="1" ht="15.75" thickBot="1" x14ac:dyDescent="0.3">
      <c r="A19" s="395"/>
      <c r="B19" s="395"/>
      <c r="C19" s="395"/>
      <c r="D19" s="395"/>
      <c r="E19" s="395"/>
      <c r="F19" s="395"/>
      <c r="G19" s="395"/>
      <c r="H19" s="395"/>
    </row>
    <row r="20" spans="1:8" s="436" customFormat="1" ht="15.75" thickBot="1" x14ac:dyDescent="0.3">
      <c r="A20" s="395" t="s">
        <v>737</v>
      </c>
      <c r="B20" s="395"/>
      <c r="C20" s="439"/>
      <c r="D20" s="395"/>
      <c r="E20" s="395"/>
      <c r="F20" s="395"/>
      <c r="G20" s="395"/>
      <c r="H20" s="395"/>
    </row>
    <row r="21" spans="1:8" s="436" customFormat="1" x14ac:dyDescent="0.25">
      <c r="A21" s="395"/>
      <c r="B21" s="395"/>
      <c r="C21" s="395"/>
      <c r="D21" s="395"/>
      <c r="E21" s="395"/>
      <c r="F21" s="395"/>
      <c r="G21" s="395"/>
      <c r="H21" s="395"/>
    </row>
    <row r="22" spans="1:8" s="640" customFormat="1" ht="18.75" x14ac:dyDescent="0.3">
      <c r="A22" s="822" t="s">
        <v>559</v>
      </c>
      <c r="B22" s="822"/>
      <c r="C22" s="675"/>
      <c r="D22" s="675"/>
      <c r="E22" s="675"/>
      <c r="F22" s="675"/>
      <c r="G22" s="675"/>
      <c r="H22" s="675"/>
    </row>
    <row r="23" spans="1:8" s="436" customFormat="1" ht="15.75" thickBot="1" x14ac:dyDescent="0.3">
      <c r="A23" s="395"/>
      <c r="B23" s="395"/>
      <c r="C23" s="395"/>
      <c r="D23" s="395"/>
      <c r="E23" s="395"/>
      <c r="F23" s="395"/>
      <c r="G23" s="395"/>
      <c r="H23" s="395"/>
    </row>
    <row r="24" spans="1:8" s="436" customFormat="1" ht="15.75" thickBot="1" x14ac:dyDescent="0.3">
      <c r="A24" s="395" t="s">
        <v>738</v>
      </c>
      <c r="B24" s="395"/>
      <c r="C24" s="439"/>
      <c r="D24" s="395"/>
      <c r="E24" s="395"/>
      <c r="F24" s="395"/>
      <c r="G24" s="395"/>
      <c r="H24" s="395"/>
    </row>
    <row r="25" spans="1:8" s="436" customFormat="1" ht="15.75" thickBot="1" x14ac:dyDescent="0.3">
      <c r="A25" s="395"/>
      <c r="B25" s="395"/>
      <c r="C25" s="395"/>
      <c r="D25" s="395"/>
      <c r="E25" s="395"/>
      <c r="F25" s="395"/>
      <c r="G25" s="395"/>
      <c r="H25" s="395"/>
    </row>
    <row r="26" spans="1:8" s="436" customFormat="1" ht="15.75" thickBot="1" x14ac:dyDescent="0.3">
      <c r="A26" s="395" t="s">
        <v>739</v>
      </c>
      <c r="B26" s="395"/>
      <c r="C26" s="439"/>
      <c r="D26" s="395"/>
      <c r="E26" s="395"/>
      <c r="F26" s="395"/>
      <c r="G26" s="395"/>
      <c r="H26" s="395"/>
    </row>
    <row r="27" spans="1:8" s="436" customFormat="1" ht="15.75" thickBot="1" x14ac:dyDescent="0.3">
      <c r="A27" s="395"/>
      <c r="B27" s="395"/>
      <c r="C27" s="395"/>
      <c r="D27" s="395"/>
      <c r="E27" s="395"/>
      <c r="F27" s="395"/>
      <c r="G27" s="395"/>
      <c r="H27" s="395"/>
    </row>
    <row r="28" spans="1:8" s="436" customFormat="1" ht="15.75" thickBot="1" x14ac:dyDescent="0.3">
      <c r="A28" s="395" t="s">
        <v>740</v>
      </c>
      <c r="B28" s="395"/>
      <c r="C28" s="439"/>
      <c r="D28" s="395"/>
      <c r="E28" s="395"/>
      <c r="F28" s="395"/>
      <c r="G28" s="395"/>
      <c r="H28" s="395"/>
    </row>
    <row r="29" spans="1:8" s="436" customFormat="1" x14ac:dyDescent="0.25">
      <c r="A29" s="395"/>
      <c r="B29" s="395"/>
      <c r="C29" s="395"/>
      <c r="D29" s="395"/>
      <c r="E29" s="395"/>
      <c r="F29" s="395"/>
      <c r="G29" s="395"/>
      <c r="H29" s="395"/>
    </row>
    <row r="30" spans="1:8" s="640" customFormat="1" ht="18.75" x14ac:dyDescent="0.3">
      <c r="A30" s="822" t="s">
        <v>603</v>
      </c>
      <c r="B30" s="822"/>
      <c r="C30" s="675"/>
      <c r="D30" s="675"/>
      <c r="E30" s="675"/>
      <c r="F30" s="675"/>
      <c r="G30" s="675"/>
      <c r="H30" s="675"/>
    </row>
    <row r="31" spans="1:8" s="436" customFormat="1" ht="15.75" thickBot="1" x14ac:dyDescent="0.3">
      <c r="A31" s="395"/>
      <c r="B31" s="395"/>
      <c r="C31" s="395"/>
      <c r="D31" s="395"/>
      <c r="E31" s="395"/>
      <c r="F31" s="395"/>
      <c r="G31" s="395"/>
      <c r="H31" s="395"/>
    </row>
    <row r="32" spans="1:8" s="436" customFormat="1" ht="15.75" thickBot="1" x14ac:dyDescent="0.3">
      <c r="A32" s="395" t="s">
        <v>741</v>
      </c>
      <c r="B32" s="395"/>
      <c r="C32" s="439"/>
      <c r="D32" s="395"/>
      <c r="E32" s="395"/>
      <c r="F32" s="395"/>
      <c r="G32" s="395"/>
      <c r="H32" s="395"/>
    </row>
    <row r="33" spans="1:8" s="436" customFormat="1" ht="15.75" thickBot="1" x14ac:dyDescent="0.3">
      <c r="A33" s="395"/>
      <c r="B33" s="395"/>
      <c r="C33" s="395"/>
      <c r="D33" s="395"/>
      <c r="E33" s="395"/>
      <c r="F33" s="395"/>
      <c r="G33" s="395"/>
      <c r="H33" s="395"/>
    </row>
    <row r="34" spans="1:8" s="436" customFormat="1" ht="15.75" thickBot="1" x14ac:dyDescent="0.3">
      <c r="A34" s="395" t="s">
        <v>742</v>
      </c>
      <c r="B34" s="395"/>
      <c r="C34" s="439"/>
      <c r="D34" s="395"/>
      <c r="E34" s="395"/>
      <c r="F34" s="395"/>
      <c r="G34" s="395"/>
      <c r="H34" s="395"/>
    </row>
    <row r="35" spans="1:8" s="436" customFormat="1" ht="15.75" thickBot="1" x14ac:dyDescent="0.3">
      <c r="A35" s="395"/>
      <c r="B35" s="395"/>
      <c r="C35" s="395"/>
      <c r="D35" s="395"/>
      <c r="E35" s="395"/>
      <c r="F35" s="395"/>
      <c r="G35" s="395"/>
      <c r="H35" s="395"/>
    </row>
    <row r="36" spans="1:8" s="436" customFormat="1" ht="15.75" thickBot="1" x14ac:dyDescent="0.3">
      <c r="A36" s="395" t="s">
        <v>743</v>
      </c>
      <c r="B36" s="395"/>
      <c r="C36" s="439"/>
      <c r="D36" s="395"/>
      <c r="E36" s="395"/>
      <c r="F36" s="395"/>
      <c r="G36" s="395"/>
      <c r="H36" s="395"/>
    </row>
    <row r="37" spans="1:8" s="436" customFormat="1" x14ac:dyDescent="0.25">
      <c r="A37" s="395"/>
      <c r="B37" s="395"/>
      <c r="C37" s="395"/>
      <c r="D37" s="395"/>
      <c r="E37" s="395"/>
      <c r="F37" s="395"/>
      <c r="G37" s="395"/>
      <c r="H37" s="395"/>
    </row>
    <row r="38" spans="1:8" s="640" customFormat="1" ht="18.75" x14ac:dyDescent="0.3">
      <c r="A38" s="822" t="s">
        <v>582</v>
      </c>
      <c r="B38" s="822"/>
      <c r="C38" s="675"/>
      <c r="D38" s="675"/>
      <c r="E38" s="675"/>
      <c r="F38" s="675"/>
      <c r="G38" s="675"/>
      <c r="H38" s="675"/>
    </row>
    <row r="39" spans="1:8" s="436" customFormat="1" ht="15.75" thickBot="1" x14ac:dyDescent="0.3">
      <c r="A39" s="395"/>
      <c r="B39" s="395"/>
      <c r="C39" s="395"/>
      <c r="D39" s="395"/>
      <c r="E39" s="395"/>
      <c r="F39" s="395"/>
      <c r="G39" s="395"/>
      <c r="H39" s="395"/>
    </row>
    <row r="40" spans="1:8" s="436" customFormat="1" ht="15.75" thickBot="1" x14ac:dyDescent="0.3">
      <c r="A40" s="395" t="s">
        <v>744</v>
      </c>
      <c r="B40" s="395"/>
      <c r="C40" s="439"/>
      <c r="D40" s="395"/>
      <c r="E40" s="395"/>
      <c r="F40" s="395"/>
      <c r="G40" s="395"/>
      <c r="H40" s="395"/>
    </row>
    <row r="41" spans="1:8" s="436" customFormat="1" ht="15.75" thickBot="1" x14ac:dyDescent="0.3">
      <c r="A41" s="395"/>
      <c r="B41" s="395"/>
      <c r="C41" s="395"/>
      <c r="D41" s="395"/>
      <c r="E41" s="395"/>
      <c r="F41" s="395"/>
      <c r="G41" s="395"/>
      <c r="H41" s="395"/>
    </row>
    <row r="42" spans="1:8" s="436" customFormat="1" ht="15.75" thickBot="1" x14ac:dyDescent="0.3">
      <c r="A42" s="395" t="s">
        <v>745</v>
      </c>
      <c r="B42" s="395"/>
      <c r="C42" s="439"/>
      <c r="D42" s="395"/>
      <c r="E42" s="395"/>
      <c r="F42" s="395"/>
      <c r="G42" s="395"/>
      <c r="H42" s="395"/>
    </row>
    <row r="43" spans="1:8" s="436" customFormat="1" ht="15.75" thickBot="1" x14ac:dyDescent="0.3">
      <c r="A43" s="395"/>
      <c r="B43" s="395"/>
      <c r="C43" s="395"/>
      <c r="D43" s="395"/>
      <c r="E43" s="395"/>
      <c r="F43" s="395"/>
      <c r="G43" s="395"/>
      <c r="H43" s="395"/>
    </row>
    <row r="44" spans="1:8" s="436" customFormat="1" ht="15.75" thickBot="1" x14ac:dyDescent="0.3">
      <c r="A44" s="395" t="s">
        <v>746</v>
      </c>
      <c r="B44" s="395"/>
      <c r="C44" s="439"/>
      <c r="D44" s="395"/>
      <c r="E44" s="395"/>
      <c r="F44" s="395"/>
      <c r="G44" s="395"/>
      <c r="H44" s="395"/>
    </row>
    <row r="45" spans="1:8" s="436" customFormat="1" x14ac:dyDescent="0.25">
      <c r="A45" s="395"/>
      <c r="B45" s="395"/>
      <c r="C45" s="395"/>
      <c r="D45" s="395"/>
      <c r="E45" s="395"/>
      <c r="F45" s="395"/>
      <c r="G45" s="395"/>
      <c r="H45" s="395"/>
    </row>
  </sheetData>
  <sheetProtection algorithmName="SHA-512" hashValue="r8wpQvGOIDxgf5FYqTUXng8Ro52lV18YsAIxCeXNYCfHNHsf51RnWcwhStzJTo1HTzFft7y0ax9K7T2h9AYZeA==" saltValue="Z3iHNUa9YNmWrrK6hfr3QA==" spinCount="100000" sheet="1" objects="1" scenarios="1"/>
  <dataValidations count="1">
    <dataValidation type="list" allowBlank="1" showInputMessage="1" showErrorMessage="1" sqref="C16 C18 C20 C24 C26 C28 C32 C34 C36 C40 C42 C44" xr:uid="{00000000-0002-0000-0300-000000000000}">
      <formula1>LikertAgree</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AB364"/>
  <sheetViews>
    <sheetView tabSelected="1" zoomScaleNormal="100" workbookViewId="0">
      <selection activeCell="AE14" sqref="AE14"/>
    </sheetView>
  </sheetViews>
  <sheetFormatPr defaultColWidth="9.140625" defaultRowHeight="15" x14ac:dyDescent="0.25"/>
  <cols>
    <col min="1" max="1" width="18" style="38" customWidth="1"/>
    <col min="2" max="2" width="30.7109375" style="38" customWidth="1"/>
    <col min="3" max="3" width="10.7109375" style="38" hidden="1" customWidth="1"/>
    <col min="4" max="4" width="30.7109375" style="38" customWidth="1"/>
    <col min="5" max="5" width="10.140625" style="38" hidden="1" customWidth="1"/>
    <col min="6" max="6" width="10.7109375" style="38" customWidth="1"/>
    <col min="7" max="7" width="48.7109375" style="38" hidden="1" customWidth="1"/>
    <col min="8" max="8" width="13.7109375" style="38" hidden="1" customWidth="1"/>
    <col min="9" max="18" width="10.7109375" style="38" hidden="1" customWidth="1"/>
    <col min="19" max="19" width="10.140625" style="769" hidden="1" customWidth="1"/>
    <col min="20" max="20" width="9.140625" style="769" hidden="1" customWidth="1"/>
    <col min="21" max="21" width="10.140625" style="769" hidden="1" customWidth="1"/>
    <col min="22" max="25" width="9.140625" style="772" hidden="1" customWidth="1"/>
    <col min="26" max="26" width="9.140625" style="40" hidden="1" customWidth="1"/>
    <col min="27" max="27" width="9.140625" style="772" hidden="1" customWidth="1"/>
    <col min="28" max="28" width="9.140625" style="40" customWidth="1"/>
    <col min="29" max="16384" width="9.140625" style="38"/>
  </cols>
  <sheetData>
    <row r="1" spans="1:28" s="36" customFormat="1" ht="15" customHeight="1" x14ac:dyDescent="0.25">
      <c r="S1" s="768"/>
      <c r="T1" s="768"/>
      <c r="U1" s="768"/>
      <c r="V1" s="771"/>
      <c r="W1" s="771"/>
      <c r="X1" s="771"/>
      <c r="Y1" s="771"/>
      <c r="Z1" s="357"/>
      <c r="AA1" s="771"/>
      <c r="AB1" s="357"/>
    </row>
    <row r="2" spans="1:28" s="36" customFormat="1" ht="15" customHeight="1" x14ac:dyDescent="0.25">
      <c r="S2" s="768"/>
      <c r="T2" s="768"/>
      <c r="U2" s="768"/>
      <c r="V2" s="771"/>
      <c r="W2" s="771"/>
      <c r="X2" s="771"/>
      <c r="Y2" s="771"/>
      <c r="Z2" s="357"/>
      <c r="AA2" s="771"/>
      <c r="AB2" s="357"/>
    </row>
    <row r="3" spans="1:28" s="36" customFormat="1" ht="15" customHeight="1" x14ac:dyDescent="0.25">
      <c r="S3" s="768"/>
      <c r="T3" s="768"/>
      <c r="U3" s="768"/>
      <c r="V3" s="771"/>
      <c r="W3" s="771"/>
      <c r="X3" s="771"/>
      <c r="Y3" s="771"/>
      <c r="Z3" s="357"/>
      <c r="AA3" s="771"/>
      <c r="AB3" s="357"/>
    </row>
    <row r="4" spans="1:28" s="36" customFormat="1" ht="15" customHeight="1" x14ac:dyDescent="0.25">
      <c r="S4" s="768"/>
      <c r="T4" s="768"/>
      <c r="U4" s="768"/>
      <c r="V4" s="771"/>
      <c r="W4" s="771"/>
      <c r="X4" s="771"/>
      <c r="Y4" s="771"/>
      <c r="Z4" s="357"/>
      <c r="AA4" s="771"/>
      <c r="AB4" s="357"/>
    </row>
    <row r="5" spans="1:28" s="36" customFormat="1" ht="15" customHeight="1" x14ac:dyDescent="0.25">
      <c r="S5" s="768"/>
      <c r="T5" s="768"/>
      <c r="U5" s="768"/>
      <c r="V5" s="771"/>
      <c r="W5" s="771"/>
      <c r="X5" s="771"/>
      <c r="Y5" s="771"/>
      <c r="Z5" s="357"/>
      <c r="AA5" s="771"/>
      <c r="AB5" s="357"/>
    </row>
    <row r="6" spans="1:28" s="36" customFormat="1" ht="15" customHeight="1" thickBot="1" x14ac:dyDescent="0.3">
      <c r="S6" s="768"/>
      <c r="T6" s="768"/>
      <c r="U6" s="768"/>
      <c r="V6" s="771"/>
      <c r="W6" s="771"/>
      <c r="X6" s="771"/>
      <c r="Y6" s="771"/>
      <c r="Z6" s="357"/>
      <c r="AA6" s="771"/>
      <c r="AB6" s="357"/>
    </row>
    <row r="7" spans="1:28" s="36" customFormat="1" ht="15" hidden="1" customHeight="1" x14ac:dyDescent="0.25">
      <c r="S7" s="768"/>
      <c r="T7" s="768"/>
      <c r="U7" s="768"/>
      <c r="V7" s="771"/>
      <c r="W7" s="771"/>
      <c r="X7" s="771"/>
      <c r="Y7" s="771"/>
      <c r="Z7" s="357"/>
      <c r="AA7" s="771"/>
      <c r="AB7" s="357"/>
    </row>
    <row r="8" spans="1:28" s="36" customFormat="1" ht="15" hidden="1" customHeight="1" thickBot="1" x14ac:dyDescent="0.3">
      <c r="S8" s="768"/>
      <c r="T8" s="768"/>
      <c r="U8" s="768"/>
      <c r="V8" s="771"/>
      <c r="W8" s="771"/>
      <c r="X8" s="771"/>
      <c r="Y8" s="771"/>
      <c r="Z8" s="357"/>
      <c r="AA8" s="771"/>
      <c r="AB8" s="357"/>
    </row>
    <row r="9" spans="1:28" ht="18.75" x14ac:dyDescent="0.25">
      <c r="A9" s="1097" t="s">
        <v>20</v>
      </c>
      <c r="B9" s="1097"/>
      <c r="C9" s="1097"/>
      <c r="D9" s="1097"/>
      <c r="E9" s="1097"/>
      <c r="F9" s="1097"/>
      <c r="G9" s="1097"/>
      <c r="H9" s="1097"/>
      <c r="I9" s="1097"/>
      <c r="J9" s="1110" t="s">
        <v>521</v>
      </c>
      <c r="K9" s="1111"/>
      <c r="L9" s="1111"/>
      <c r="M9" s="1112"/>
      <c r="N9" s="629" t="str">
        <f>Home!J24</f>
        <v/>
      </c>
      <c r="O9" s="1095" t="s">
        <v>533</v>
      </c>
      <c r="P9" s="1096"/>
      <c r="Q9" s="1096"/>
      <c r="R9" s="1096"/>
    </row>
    <row r="10" spans="1:28" ht="19.5" thickBot="1" x14ac:dyDescent="0.3">
      <c r="A10" s="1097" t="s">
        <v>964</v>
      </c>
      <c r="B10" s="1097"/>
      <c r="C10" s="1097"/>
      <c r="D10" s="1097"/>
      <c r="E10" s="1097"/>
      <c r="F10" s="1097"/>
      <c r="G10" s="1097"/>
      <c r="H10" s="1097"/>
      <c r="I10" s="1097"/>
      <c r="J10" s="1113" t="s">
        <v>522</v>
      </c>
      <c r="K10" s="1114"/>
      <c r="L10" s="1114"/>
      <c r="M10" s="1115"/>
      <c r="N10" s="630" t="str">
        <f>Home!J25</f>
        <v/>
      </c>
      <c r="O10" s="1095" t="s">
        <v>533</v>
      </c>
      <c r="P10" s="1096"/>
      <c r="Q10" s="1096"/>
      <c r="R10" s="1096"/>
    </row>
    <row r="11" spans="1:28" ht="15.75" customHeight="1" thickBot="1" x14ac:dyDescent="0.3">
      <c r="A11" s="37"/>
      <c r="B11" s="37"/>
      <c r="C11" s="37"/>
      <c r="D11" s="37"/>
      <c r="E11" s="37"/>
      <c r="F11" s="37"/>
      <c r="G11" s="37"/>
      <c r="H11" s="37"/>
      <c r="I11" s="37"/>
      <c r="J11" s="37"/>
      <c r="K11" s="37"/>
      <c r="L11" s="37"/>
      <c r="M11" s="37"/>
      <c r="N11" s="37"/>
      <c r="O11" s="37"/>
      <c r="P11" s="37"/>
      <c r="Q11" s="37"/>
      <c r="R11" s="37"/>
    </row>
    <row r="12" spans="1:28" ht="57.75" customHeight="1" thickBot="1" x14ac:dyDescent="0.3">
      <c r="A12" s="676" t="s">
        <v>162</v>
      </c>
      <c r="B12" s="1101" t="s">
        <v>772</v>
      </c>
      <c r="C12" s="1102"/>
      <c r="D12" s="1102"/>
      <c r="E12" s="1102"/>
      <c r="F12" s="1103"/>
      <c r="G12" s="1124" t="s">
        <v>959</v>
      </c>
      <c r="H12" s="1104" t="s">
        <v>753</v>
      </c>
      <c r="I12" s="1107" t="s">
        <v>400</v>
      </c>
      <c r="J12" s="1121" t="s">
        <v>956</v>
      </c>
      <c r="K12" s="1122"/>
      <c r="L12" s="1122"/>
      <c r="M12" s="1122"/>
      <c r="N12" s="1122"/>
      <c r="O12" s="1122"/>
      <c r="P12" s="1122"/>
      <c r="Q12" s="1122"/>
      <c r="R12" s="1123"/>
    </row>
    <row r="13" spans="1:28" ht="15.75" customHeight="1" x14ac:dyDescent="0.25">
      <c r="A13" s="1098" t="s">
        <v>448</v>
      </c>
      <c r="B13" s="1127" t="s">
        <v>748</v>
      </c>
      <c r="C13" s="28"/>
      <c r="D13" s="28"/>
      <c r="E13" s="42"/>
      <c r="F13" s="43"/>
      <c r="G13" s="1125"/>
      <c r="H13" s="1105"/>
      <c r="I13" s="1108"/>
      <c r="J13" s="1116" t="s">
        <v>26</v>
      </c>
      <c r="K13" s="1117"/>
      <c r="L13" s="1118" t="s">
        <v>27</v>
      </c>
      <c r="M13" s="1119"/>
      <c r="N13" s="1119"/>
      <c r="O13" s="1119"/>
      <c r="P13" s="1119"/>
      <c r="Q13" s="1119"/>
      <c r="R13" s="1120"/>
    </row>
    <row r="14" spans="1:28" ht="75" customHeight="1" x14ac:dyDescent="0.25">
      <c r="A14" s="1099"/>
      <c r="B14" s="1128"/>
      <c r="C14" s="679" t="s">
        <v>703</v>
      </c>
      <c r="D14" s="819" t="s">
        <v>770</v>
      </c>
      <c r="E14" s="680" t="s">
        <v>367</v>
      </c>
      <c r="F14" s="677" t="s">
        <v>24</v>
      </c>
      <c r="G14" s="1125"/>
      <c r="H14" s="1105"/>
      <c r="I14" s="1108"/>
      <c r="J14" s="681" t="s">
        <v>32</v>
      </c>
      <c r="K14" s="871" t="s">
        <v>31</v>
      </c>
      <c r="L14" s="579" t="s">
        <v>37</v>
      </c>
      <c r="M14" s="580" t="s">
        <v>30</v>
      </c>
      <c r="N14" s="581" t="s">
        <v>33</v>
      </c>
      <c r="O14" s="581" t="s">
        <v>34</v>
      </c>
      <c r="P14" s="633" t="s">
        <v>35</v>
      </c>
      <c r="Q14" s="604" t="s">
        <v>36</v>
      </c>
      <c r="R14" s="603" t="s">
        <v>716</v>
      </c>
    </row>
    <row r="15" spans="1:28" s="63" customFormat="1" ht="15.75" customHeight="1" thickBot="1" x14ac:dyDescent="0.3">
      <c r="A15" s="1100"/>
      <c r="B15" s="1129"/>
      <c r="C15" s="44"/>
      <c r="D15" s="31"/>
      <c r="E15" s="45"/>
      <c r="F15" s="678"/>
      <c r="G15" s="1126"/>
      <c r="H15" s="1106"/>
      <c r="I15" s="1109"/>
      <c r="J15" s="860" t="s">
        <v>28</v>
      </c>
      <c r="K15" s="872" t="s">
        <v>29</v>
      </c>
      <c r="L15" s="861" t="s">
        <v>28</v>
      </c>
      <c r="M15" s="862" t="s">
        <v>28</v>
      </c>
      <c r="N15" s="863" t="s">
        <v>28</v>
      </c>
      <c r="O15" s="863" t="s">
        <v>28</v>
      </c>
      <c r="P15" s="864" t="s">
        <v>28</v>
      </c>
      <c r="Q15" s="862" t="s">
        <v>28</v>
      </c>
      <c r="R15" s="865" t="s">
        <v>29</v>
      </c>
      <c r="S15" s="770"/>
      <c r="T15" s="770"/>
      <c r="U15" s="770"/>
      <c r="V15" s="773"/>
      <c r="W15" s="773"/>
      <c r="X15" s="773"/>
      <c r="Y15" s="773"/>
      <c r="Z15" s="39"/>
      <c r="AA15" s="773"/>
      <c r="AB15" s="39"/>
    </row>
    <row r="16" spans="1:28" s="775" customFormat="1" ht="15.75" customHeight="1" thickBot="1" x14ac:dyDescent="0.3">
      <c r="A16" s="814"/>
      <c r="B16" s="814"/>
      <c r="C16" s="813"/>
      <c r="D16" s="814"/>
      <c r="E16" s="813"/>
      <c r="F16" s="813"/>
      <c r="G16" s="813"/>
      <c r="H16" s="813"/>
      <c r="I16" s="815" t="s">
        <v>401</v>
      </c>
      <c r="J16" s="816">
        <f>SUM(J17:J196)</f>
        <v>0</v>
      </c>
      <c r="K16" s="817"/>
      <c r="L16" s="816">
        <f>SUM(L17:L196)</f>
        <v>0</v>
      </c>
      <c r="M16" s="816">
        <f t="shared" ref="M16:Q16" si="0">SUM(M17:M196)</f>
        <v>0</v>
      </c>
      <c r="N16" s="816">
        <f t="shared" si="0"/>
        <v>0</v>
      </c>
      <c r="O16" s="816">
        <f t="shared" si="0"/>
        <v>0</v>
      </c>
      <c r="P16" s="816">
        <f t="shared" si="0"/>
        <v>0</v>
      </c>
      <c r="Q16" s="816">
        <f t="shared" si="0"/>
        <v>0</v>
      </c>
      <c r="R16" s="817"/>
      <c r="S16" s="777" t="s">
        <v>175</v>
      </c>
      <c r="T16" s="777" t="s">
        <v>176</v>
      </c>
      <c r="U16" s="777" t="s">
        <v>624</v>
      </c>
      <c r="V16" s="778" t="s">
        <v>30</v>
      </c>
      <c r="W16" s="778" t="s">
        <v>33</v>
      </c>
      <c r="X16" s="778" t="s">
        <v>34</v>
      </c>
      <c r="Y16" s="778" t="s">
        <v>35</v>
      </c>
      <c r="Z16" s="779" t="s">
        <v>625</v>
      </c>
      <c r="AA16" s="778" t="s">
        <v>626</v>
      </c>
      <c r="AB16" s="776"/>
    </row>
    <row r="17" spans="1:27" ht="15" customHeight="1" x14ac:dyDescent="0.25">
      <c r="A17" s="238"/>
      <c r="B17" s="80"/>
      <c r="C17" s="239"/>
      <c r="D17" s="64"/>
      <c r="E17" s="240"/>
      <c r="F17" s="991" t="str">
        <f>IF(U17=0,"",U17)</f>
        <v/>
      </c>
      <c r="G17" s="239"/>
      <c r="H17" s="810"/>
      <c r="I17" s="240"/>
      <c r="J17" s="188"/>
      <c r="K17" s="231"/>
      <c r="L17" s="247" t="str">
        <f>IF(SUM(M17:Q17)=0,"",SUM(M17:Q17))</f>
        <v/>
      </c>
      <c r="M17" s="212"/>
      <c r="N17" s="213"/>
      <c r="O17" s="213"/>
      <c r="P17" s="214"/>
      <c r="Q17" s="188"/>
      <c r="R17" s="175"/>
      <c r="S17" s="873">
        <f>_xlfn.IFNA(IF($A17="Layered-Over",INDEX('Wage Grid'!$D$14:$D$80,MATCH($B17,ListBargainingUnit,0)),IF($C17=0,INDEX('Wage Grid'!$C$14:$C$80,MATCH($B17,ListBargainingUnit,0)),$C17)),0)</f>
        <v>0</v>
      </c>
      <c r="T17" s="774">
        <f>_xlfn.IFNA(IF($A17="Layered-Over",INDEX('Wage Grid'!$D$14:$D$80,MATCH($D17,ListBargainingUnit,0)),IF($E17=0,INDEX('Wage Grid'!$C$14:$C$80,MATCH($D17,ListBargainingUnit,0)),$E17)),0)</f>
        <v>0</v>
      </c>
      <c r="U17" s="774">
        <f t="shared" ref="U17:U81" si="1">IF(IFERROR(--LEFT(S17, FIND("-", S17 &amp; "-")-1), 0) &gt;= IFERROR(--LEFT(T17, FIND("-", T17 &amp; "-")-1), 0), S17, T17)</f>
        <v>0</v>
      </c>
      <c r="V17" s="342">
        <f>IFERROR(IF(AND($A17="Layered-Over", OR($U17="14-P",$U17="15-P",$U17="16-P",$U17="17-P",$U17="18-P",$U17="19-P",$U17="20-P")),
      INDEX('Wage Grid'!M$14:M$20, MATCH(U17, ListLayeredOverParaproGridLevel, 0)),
      INDEX('Wage Grid'!G$14:G$56, MATCH(U17, ListGridLevel, 0))), 0)</f>
        <v>0</v>
      </c>
      <c r="W17" s="342">
        <f>IFERROR(IF(AND($A17="Layered-Over", OR($U17="14-P",$U17="15-P",$U17="16-P",$U17="17-P",$U17="18-P",$U17="19-P",$U17="20-P")),
      INDEX('Wage Grid'!N$14:N$20, MATCH($U17, ListLayeredOverParaproGridLevel, 0)),
      INDEX('Wage Grid'!H$14:H$56, MATCH($U17, ListGridLevel, 0))), 0)</f>
        <v>0</v>
      </c>
      <c r="X17" s="342">
        <f>IFERROR(IF(AND($A17="Layered-Over", OR($U17="14-P",$U17="15-P",$U17="16-P",$U17="17-P",$U17="18-P",$U17="19-P",$U17="20-P")),
      INDEX('Wage Grid'!O$14:O$20, MATCH($U17, ListLayeredOverParaproGridLevel, 0)),
      INDEX('Wage Grid'!I$14:I$56, MATCH($U17, ListGridLevel, 0))), 0)</f>
        <v>0</v>
      </c>
      <c r="Y17" s="342">
        <f>IFERROR(IF(AND($A17="Layered-Over", OR($U17="14-P",$U17="15-P",$U17="16-P",$U17="17-P",$U17="18-P",$U17="19-P",$U17="20-P")),
      INDEX('Wage Grid'!P$14:P$20, MATCH($U17, ListLayeredOverParaproGridLevel, 0)),
      INDEX('Wage Grid'!J$14:J$56, MATCH($U17, ListGridLevel, 0))), 0)</f>
        <v>0</v>
      </c>
      <c r="Z17" s="342">
        <f t="shared" ref="Z17:Z48" si="2">J17*K17</f>
        <v>0</v>
      </c>
      <c r="AA17" s="342">
        <f t="shared" ref="AA17:AA48" si="3">SUM(M17*V17,N17*W17,O17*X17,P17*Y17+Q17*R17)</f>
        <v>0</v>
      </c>
    </row>
    <row r="18" spans="1:27" ht="15" customHeight="1" x14ac:dyDescent="0.25">
      <c r="A18" s="241"/>
      <c r="B18" s="59"/>
      <c r="C18" s="242"/>
      <c r="D18" s="65"/>
      <c r="E18" s="243"/>
      <c r="F18" s="990" t="str">
        <f t="shared" ref="F18:F81" si="4">IF(U18=0,"",U18)</f>
        <v/>
      </c>
      <c r="G18" s="242"/>
      <c r="H18" s="811"/>
      <c r="I18" s="243"/>
      <c r="J18" s="215"/>
      <c r="K18" s="232"/>
      <c r="L18" s="248" t="str">
        <f t="shared" ref="L18:L81" si="5">IF(SUM(M18:Q18)=0,"",SUM(M18:Q18))</f>
        <v/>
      </c>
      <c r="M18" s="215"/>
      <c r="N18" s="216"/>
      <c r="O18" s="216"/>
      <c r="P18" s="217"/>
      <c r="Q18" s="190"/>
      <c r="R18" s="177"/>
      <c r="S18" s="873">
        <f>_xlfn.IFNA(IF($A18="Layered-Over",INDEX('Wage Grid'!$D$14:$D$80,MATCH($B18,ListBargainingUnit,0)),IF($C18=0,INDEX('Wage Grid'!$C$14:$C$80,MATCH($B18,ListBargainingUnit,0)),$C18)),0)</f>
        <v>0</v>
      </c>
      <c r="T18" s="774">
        <f>_xlfn.IFNA(IF($A18="Layered-Over",INDEX('Wage Grid'!$D$14:$D$80,MATCH($D18,ListBargainingUnit,0)),IF($E18=0,INDEX('Wage Grid'!$C$14:$C$80,MATCH($D18,ListBargainingUnit,0)),$E18)),0)</f>
        <v>0</v>
      </c>
      <c r="U18" s="774">
        <f t="shared" si="1"/>
        <v>0</v>
      </c>
      <c r="V18" s="342">
        <f>IFERROR(IF(AND($A18="Layered-Over", OR($U18="14-P",$U18="15-P",$U18="16-P",$U18="17-P",$U18="18-P",$U18="19-P",$U18="20-P")),
      INDEX('Wage Grid'!M$14:M$20, MATCH(U18, ListLayeredOverParaproGridLevel, 0)),
      INDEX('Wage Grid'!G$14:G$56, MATCH(U18, ListGridLevel, 0))), 0)</f>
        <v>0</v>
      </c>
      <c r="W18" s="342">
        <f>IFERROR(IF(AND($A18="Layered-Over", OR($U18="14-P",$U18="15-P",$U18="16-P",$U18="17-P",$U18="18-P",$U18="19-P",$U18="20-P")),
      INDEX('Wage Grid'!N$14:N$20, MATCH($U18, ListLayeredOverParaproGridLevel, 0)),
      INDEX('Wage Grid'!H$14:H$56, MATCH($U18, ListGridLevel, 0))), 0)</f>
        <v>0</v>
      </c>
      <c r="X18" s="342">
        <f>IFERROR(IF(AND($A18="Layered-Over", OR($U18="14-P",$U18="15-P",$U18="16-P",$U18="17-P",$U18="18-P",$U18="19-P",$U18="20-P")),
      INDEX('Wage Grid'!O$14:O$20, MATCH($U18, ListLayeredOverParaproGridLevel, 0)),
      INDEX('Wage Grid'!I$14:I$56, MATCH($U18, ListGridLevel, 0))), 0)</f>
        <v>0</v>
      </c>
      <c r="Y18" s="342">
        <f>IFERROR(IF(AND($A18="Layered-Over", OR($U18="14-P",$U18="15-P",$U18="16-P",$U18="17-P",$U18="18-P",$U18="19-P",$U18="20-P")),
      INDEX('Wage Grid'!P$14:P$20, MATCH($U18, ListLayeredOverParaproGridLevel, 0)),
      INDEX('Wage Grid'!J$14:J$56, MATCH($U18, ListGridLevel, 0))), 0)</f>
        <v>0</v>
      </c>
      <c r="Z18" s="342">
        <f t="shared" si="2"/>
        <v>0</v>
      </c>
      <c r="AA18" s="342">
        <f t="shared" si="3"/>
        <v>0</v>
      </c>
    </row>
    <row r="19" spans="1:27" ht="15" customHeight="1" x14ac:dyDescent="0.25">
      <c r="A19" s="241"/>
      <c r="B19" s="59"/>
      <c r="C19" s="242"/>
      <c r="D19" s="65"/>
      <c r="E19" s="243"/>
      <c r="F19" s="990" t="str">
        <f t="shared" si="4"/>
        <v/>
      </c>
      <c r="G19" s="1000"/>
      <c r="H19" s="1001"/>
      <c r="I19" s="1002"/>
      <c r="J19" s="190"/>
      <c r="K19" s="232"/>
      <c r="L19" s="248" t="str">
        <f t="shared" si="5"/>
        <v/>
      </c>
      <c r="M19" s="215"/>
      <c r="N19" s="216"/>
      <c r="O19" s="216"/>
      <c r="P19" s="217"/>
      <c r="Q19" s="190"/>
      <c r="R19" s="177"/>
      <c r="S19" s="873">
        <f>_xlfn.IFNA(IF($A19="Layered-Over",INDEX('Wage Grid'!$D$14:$D$80,MATCH($B19,ListBargainingUnit,0)),IF($C19=0,INDEX('Wage Grid'!$C$14:$C$80,MATCH($B19,ListBargainingUnit,0)),$C19)),0)</f>
        <v>0</v>
      </c>
      <c r="T19" s="774">
        <f>_xlfn.IFNA(IF($A19="Layered-Over",INDEX('Wage Grid'!$D$14:$D$80,MATCH($D19,ListBargainingUnit,0)),IF($E19=0,INDEX('Wage Grid'!$C$14:$C$80,MATCH($D19,ListBargainingUnit,0)),$E19)),0)</f>
        <v>0</v>
      </c>
      <c r="U19" s="774">
        <f t="shared" si="1"/>
        <v>0</v>
      </c>
      <c r="V19" s="342">
        <f>IFERROR(IF(AND($A19="Layered-Over", OR($U19="14-P",$U19="15-P",$U19="16-P",$U19="17-P",$U19="18-P",$U19="19-P",$U19="20-P")),
      INDEX('Wage Grid'!M$14:M$20, MATCH(U19, ListLayeredOverParaproGridLevel, 0)),
      INDEX('Wage Grid'!G$14:G$56, MATCH(U19, ListGridLevel, 0))), 0)</f>
        <v>0</v>
      </c>
      <c r="W19" s="342">
        <f>IFERROR(IF(AND($A19="Layered-Over", OR($U19="14-P",$U19="15-P",$U19="16-P",$U19="17-P",$U19="18-P",$U19="19-P",$U19="20-P")),
      INDEX('Wage Grid'!N$14:N$20, MATCH($U19, ListLayeredOverParaproGridLevel, 0)),
      INDEX('Wage Grid'!H$14:H$56, MATCH($U19, ListGridLevel, 0))), 0)</f>
        <v>0</v>
      </c>
      <c r="X19" s="342">
        <f>IFERROR(IF(AND($A19="Layered-Over", OR($U19="14-P",$U19="15-P",$U19="16-P",$U19="17-P",$U19="18-P",$U19="19-P",$U19="20-P")),
      INDEX('Wage Grid'!O$14:O$20, MATCH($U19, ListLayeredOverParaproGridLevel, 0)),
      INDEX('Wage Grid'!I$14:I$56, MATCH($U19, ListGridLevel, 0))), 0)</f>
        <v>0</v>
      </c>
      <c r="Y19" s="342">
        <f>IFERROR(IF(AND($A19="Layered-Over", OR($U19="14-P",$U19="15-P",$U19="16-P",$U19="17-P",$U19="18-P",$U19="19-P",$U19="20-P")),
      INDEX('Wage Grid'!P$14:P$20, MATCH($U19, ListLayeredOverParaproGridLevel, 0)),
      INDEX('Wage Grid'!J$14:J$56, MATCH($U19, ListGridLevel, 0))), 0)</f>
        <v>0</v>
      </c>
      <c r="Z19" s="342">
        <f t="shared" si="2"/>
        <v>0</v>
      </c>
      <c r="AA19" s="342">
        <f t="shared" si="3"/>
        <v>0</v>
      </c>
    </row>
    <row r="20" spans="1:27" ht="15" customHeight="1" x14ac:dyDescent="0.25">
      <c r="A20" s="241"/>
      <c r="B20" s="59"/>
      <c r="C20" s="242"/>
      <c r="D20" s="65"/>
      <c r="E20" s="243"/>
      <c r="F20" s="990" t="str">
        <f t="shared" si="4"/>
        <v/>
      </c>
      <c r="G20" s="242"/>
      <c r="H20" s="811"/>
      <c r="I20" s="243"/>
      <c r="J20" s="190"/>
      <c r="K20" s="232"/>
      <c r="L20" s="248" t="str">
        <f t="shared" si="5"/>
        <v/>
      </c>
      <c r="M20" s="215"/>
      <c r="N20" s="216"/>
      <c r="O20" s="216"/>
      <c r="P20" s="217"/>
      <c r="Q20" s="190"/>
      <c r="R20" s="177"/>
      <c r="S20" s="873">
        <f>_xlfn.IFNA(IF($A20="Layered-Over",INDEX('Wage Grid'!$D$14:$D$80,MATCH($B20,ListBargainingUnit,0)),IF($C20=0,INDEX('Wage Grid'!$C$14:$C$80,MATCH($B20,ListBargainingUnit,0)),$C20)),0)</f>
        <v>0</v>
      </c>
      <c r="T20" s="774">
        <f>_xlfn.IFNA(IF($A20="Layered-Over",INDEX('Wage Grid'!$D$14:$D$80,MATCH($D20,ListBargainingUnit,0)),IF($E20=0,INDEX('Wage Grid'!$C$14:$C$80,MATCH($D20,ListBargainingUnit,0)),$E20)),0)</f>
        <v>0</v>
      </c>
      <c r="U20" s="774">
        <f t="shared" si="1"/>
        <v>0</v>
      </c>
      <c r="V20" s="342">
        <f>IFERROR(IF(AND($A20="Layered-Over", OR($U20="14-P",$U20="15-P",$U20="16-P",$U20="17-P",$U20="18-P",$U20="19-P",$U20="20-P")),
      INDEX('Wage Grid'!M$14:M$20, MATCH(U20, ListLayeredOverParaproGridLevel, 0)),
      INDEX('Wage Grid'!G$14:G$56, MATCH(U20, ListGridLevel, 0))), 0)</f>
        <v>0</v>
      </c>
      <c r="W20" s="342">
        <f>IFERROR(IF(AND($A20="Layered-Over", OR($U20="14-P",$U20="15-P",$U20="16-P",$U20="17-P",$U20="18-P",$U20="19-P",$U20="20-P")),
      INDEX('Wage Grid'!N$14:N$20, MATCH($U20, ListLayeredOverParaproGridLevel, 0)),
      INDEX('Wage Grid'!H$14:H$56, MATCH($U20, ListGridLevel, 0))), 0)</f>
        <v>0</v>
      </c>
      <c r="X20" s="342">
        <f>IFERROR(IF(AND($A20="Layered-Over", OR($U20="14-P",$U20="15-P",$U20="16-P",$U20="17-P",$U20="18-P",$U20="19-P",$U20="20-P")),
      INDEX('Wage Grid'!O$14:O$20, MATCH($U20, ListLayeredOverParaproGridLevel, 0)),
      INDEX('Wage Grid'!I$14:I$56, MATCH($U20, ListGridLevel, 0))), 0)</f>
        <v>0</v>
      </c>
      <c r="Y20" s="342">
        <f>IFERROR(IF(AND($A20="Layered-Over", OR($U20="14-P",$U20="15-P",$U20="16-P",$U20="17-P",$U20="18-P",$U20="19-P",$U20="20-P")),
      INDEX('Wage Grid'!P$14:P$20, MATCH($U20, ListLayeredOverParaproGridLevel, 0)),
      INDEX('Wage Grid'!J$14:J$56, MATCH($U20, ListGridLevel, 0))), 0)</f>
        <v>0</v>
      </c>
      <c r="Z20" s="342">
        <f t="shared" si="2"/>
        <v>0</v>
      </c>
      <c r="AA20" s="342">
        <f t="shared" si="3"/>
        <v>0</v>
      </c>
    </row>
    <row r="21" spans="1:27" ht="15" customHeight="1" x14ac:dyDescent="0.25">
      <c r="A21" s="241"/>
      <c r="B21" s="59"/>
      <c r="C21" s="242"/>
      <c r="D21" s="65"/>
      <c r="E21" s="243"/>
      <c r="F21" s="990" t="str">
        <f t="shared" si="4"/>
        <v/>
      </c>
      <c r="G21" s="242"/>
      <c r="H21" s="811"/>
      <c r="I21" s="243"/>
      <c r="J21" s="190"/>
      <c r="K21" s="232"/>
      <c r="L21" s="248" t="str">
        <f t="shared" si="5"/>
        <v/>
      </c>
      <c r="M21" s="215"/>
      <c r="N21" s="216"/>
      <c r="O21" s="216"/>
      <c r="P21" s="217"/>
      <c r="Q21" s="190"/>
      <c r="R21" s="177"/>
      <c r="S21" s="873">
        <f>_xlfn.IFNA(IF($A21="Layered-Over",INDEX('Wage Grid'!$D$14:$D$80,MATCH($B21,ListBargainingUnit,0)),IF($C21=0,INDEX('Wage Grid'!$C$14:$C$80,MATCH($B21,ListBargainingUnit,0)),$C21)),0)</f>
        <v>0</v>
      </c>
      <c r="T21" s="774">
        <f>_xlfn.IFNA(IF($A21="Layered-Over",INDEX('Wage Grid'!$D$14:$D$80,MATCH($D21,ListBargainingUnit,0)),IF($E21=0,INDEX('Wage Grid'!$C$14:$C$80,MATCH($D21,ListBargainingUnit,0)),$E21)),0)</f>
        <v>0</v>
      </c>
      <c r="U21" s="774">
        <f t="shared" si="1"/>
        <v>0</v>
      </c>
      <c r="V21" s="342">
        <f>IFERROR(IF(AND($A21="Layered-Over", OR($U21="14-P",$U21="15-P",$U21="16-P",$U21="17-P",$U21="18-P",$U21="19-P",$U21="20-P")),
      INDEX('Wage Grid'!M$14:M$20, MATCH(U21, ListLayeredOverParaproGridLevel, 0)),
      INDEX('Wage Grid'!G$14:G$56, MATCH(U21, ListGridLevel, 0))), 0)</f>
        <v>0</v>
      </c>
      <c r="W21" s="342">
        <f>IFERROR(IF(AND($A21="Layered-Over", OR($U21="14-P",$U21="15-P",$U21="16-P",$U21="17-P",$U21="18-P",$U21="19-P",$U21="20-P")),
      INDEX('Wage Grid'!N$14:N$20, MATCH($U21, ListLayeredOverParaproGridLevel, 0)),
      INDEX('Wage Grid'!H$14:H$56, MATCH($U21, ListGridLevel, 0))), 0)</f>
        <v>0</v>
      </c>
      <c r="X21" s="342">
        <f>IFERROR(IF(AND($A21="Layered-Over", OR($U21="14-P",$U21="15-P",$U21="16-P",$U21="17-P",$U21="18-P",$U21="19-P",$U21="20-P")),
      INDEX('Wage Grid'!O$14:O$20, MATCH($U21, ListLayeredOverParaproGridLevel, 0)),
      INDEX('Wage Grid'!I$14:I$56, MATCH($U21, ListGridLevel, 0))), 0)</f>
        <v>0</v>
      </c>
      <c r="Y21" s="342">
        <f>IFERROR(IF(AND($A21="Layered-Over", OR($U21="14-P",$U21="15-P",$U21="16-P",$U21="17-P",$U21="18-P",$U21="19-P",$U21="20-P")),
      INDEX('Wage Grid'!P$14:P$20, MATCH($U21, ListLayeredOverParaproGridLevel, 0)),
      INDEX('Wage Grid'!J$14:J$56, MATCH($U21, ListGridLevel, 0))), 0)</f>
        <v>0</v>
      </c>
      <c r="Z21" s="342">
        <f t="shared" si="2"/>
        <v>0</v>
      </c>
      <c r="AA21" s="342">
        <f t="shared" si="3"/>
        <v>0</v>
      </c>
    </row>
    <row r="22" spans="1:27" ht="15" customHeight="1" x14ac:dyDescent="0.25">
      <c r="A22" s="241"/>
      <c r="B22" s="59"/>
      <c r="C22" s="242"/>
      <c r="D22" s="65"/>
      <c r="E22" s="243"/>
      <c r="F22" s="990" t="str">
        <f t="shared" si="4"/>
        <v/>
      </c>
      <c r="G22" s="242"/>
      <c r="H22" s="811"/>
      <c r="I22" s="243"/>
      <c r="J22" s="190"/>
      <c r="K22" s="232"/>
      <c r="L22" s="248" t="str">
        <f t="shared" si="5"/>
        <v/>
      </c>
      <c r="M22" s="215"/>
      <c r="N22" s="216"/>
      <c r="O22" s="216"/>
      <c r="P22" s="217"/>
      <c r="Q22" s="190"/>
      <c r="R22" s="177"/>
      <c r="S22" s="873">
        <f>_xlfn.IFNA(IF($A22="Layered-Over",INDEX('Wage Grid'!$D$14:$D$80,MATCH($B22,ListBargainingUnit,0)),IF($C22=0,INDEX('Wage Grid'!$C$14:$C$80,MATCH($B22,ListBargainingUnit,0)),$C22)),0)</f>
        <v>0</v>
      </c>
      <c r="T22" s="774">
        <f>_xlfn.IFNA(IF($A22="Layered-Over",INDEX('Wage Grid'!$D$14:$D$80,MATCH($D22,ListBargainingUnit,0)),IF($E22=0,INDEX('Wage Grid'!$C$14:$C$80,MATCH($D22,ListBargainingUnit,0)),$E22)),0)</f>
        <v>0</v>
      </c>
      <c r="U22" s="774">
        <f t="shared" si="1"/>
        <v>0</v>
      </c>
      <c r="V22" s="342">
        <f>IFERROR(IF(AND($A22="Layered-Over", OR($U22="14-P",$U22="15-P",$U22="16-P",$U22="17-P",$U22="18-P",$U22="19-P",$U22="20-P")),
      INDEX('Wage Grid'!M$14:M$20, MATCH(U22, ListLayeredOverParaproGridLevel, 0)),
      INDEX('Wage Grid'!G$14:G$56, MATCH(U22, ListGridLevel, 0))), 0)</f>
        <v>0</v>
      </c>
      <c r="W22" s="342">
        <f>IFERROR(IF(AND($A22="Layered-Over", OR($U22="14-P",$U22="15-P",$U22="16-P",$U22="17-P",$U22="18-P",$U22="19-P",$U22="20-P")),
      INDEX('Wage Grid'!N$14:N$20, MATCH($U22, ListLayeredOverParaproGridLevel, 0)),
      INDEX('Wage Grid'!H$14:H$56, MATCH($U22, ListGridLevel, 0))), 0)</f>
        <v>0</v>
      </c>
      <c r="X22" s="342">
        <f>IFERROR(IF(AND($A22="Layered-Over", OR($U22="14-P",$U22="15-P",$U22="16-P",$U22="17-P",$U22="18-P",$U22="19-P",$U22="20-P")),
      INDEX('Wage Grid'!O$14:O$20, MATCH($U22, ListLayeredOverParaproGridLevel, 0)),
      INDEX('Wage Grid'!I$14:I$56, MATCH($U22, ListGridLevel, 0))), 0)</f>
        <v>0</v>
      </c>
      <c r="Y22" s="342">
        <f>IFERROR(IF(AND($A22="Layered-Over", OR($U22="14-P",$U22="15-P",$U22="16-P",$U22="17-P",$U22="18-P",$U22="19-P",$U22="20-P")),
      INDEX('Wage Grid'!P$14:P$20, MATCH($U22, ListLayeredOverParaproGridLevel, 0)),
      INDEX('Wage Grid'!J$14:J$56, MATCH($U22, ListGridLevel, 0))), 0)</f>
        <v>0</v>
      </c>
      <c r="Z22" s="342">
        <f t="shared" si="2"/>
        <v>0</v>
      </c>
      <c r="AA22" s="342">
        <f t="shared" si="3"/>
        <v>0</v>
      </c>
    </row>
    <row r="23" spans="1:27" ht="15" customHeight="1" x14ac:dyDescent="0.25">
      <c r="A23" s="241"/>
      <c r="B23" s="59"/>
      <c r="C23" s="242"/>
      <c r="D23" s="65"/>
      <c r="E23" s="243"/>
      <c r="F23" s="990" t="str">
        <f t="shared" si="4"/>
        <v/>
      </c>
      <c r="G23" s="242"/>
      <c r="H23" s="811"/>
      <c r="I23" s="243"/>
      <c r="J23" s="190"/>
      <c r="K23" s="232"/>
      <c r="L23" s="248" t="str">
        <f t="shared" si="5"/>
        <v/>
      </c>
      <c r="M23" s="215"/>
      <c r="N23" s="216"/>
      <c r="O23" s="216"/>
      <c r="P23" s="217"/>
      <c r="Q23" s="190"/>
      <c r="R23" s="177"/>
      <c r="S23" s="873">
        <f>_xlfn.IFNA(IF($A23="Layered-Over",INDEX('Wage Grid'!$D$14:$D$80,MATCH($B23,ListBargainingUnit,0)),IF($C23=0,INDEX('Wage Grid'!$C$14:$C$80,MATCH($B23,ListBargainingUnit,0)),$C23)),0)</f>
        <v>0</v>
      </c>
      <c r="T23" s="774">
        <f>_xlfn.IFNA(IF($A23="Layered-Over",INDEX('Wage Grid'!$D$14:$D$80,MATCH($D23,ListBargainingUnit,0)),IF($E23=0,INDEX('Wage Grid'!$C$14:$C$80,MATCH($D23,ListBargainingUnit,0)),$E23)),0)</f>
        <v>0</v>
      </c>
      <c r="U23" s="774">
        <f t="shared" si="1"/>
        <v>0</v>
      </c>
      <c r="V23" s="342">
        <f>IFERROR(IF(AND($A23="Layered-Over", OR($U23="14-P",$U23="15-P",$U23="16-P",$U23="17-P",$U23="18-P",$U23="19-P",$U23="20-P")),
      INDEX('Wage Grid'!M$14:M$20, MATCH(U23, ListLayeredOverParaproGridLevel, 0)),
      INDEX('Wage Grid'!G$14:G$56, MATCH(U23, ListGridLevel, 0))), 0)</f>
        <v>0</v>
      </c>
      <c r="W23" s="342">
        <f>IFERROR(IF(AND($A23="Layered-Over", OR($U23="14-P",$U23="15-P",$U23="16-P",$U23="17-P",$U23="18-P",$U23="19-P",$U23="20-P")),
      INDEX('Wage Grid'!N$14:N$20, MATCH($U23, ListLayeredOverParaproGridLevel, 0)),
      INDEX('Wage Grid'!H$14:H$56, MATCH($U23, ListGridLevel, 0))), 0)</f>
        <v>0</v>
      </c>
      <c r="X23" s="342">
        <f>IFERROR(IF(AND($A23="Layered-Over", OR($U23="14-P",$U23="15-P",$U23="16-P",$U23="17-P",$U23="18-P",$U23="19-P",$U23="20-P")),
      INDEX('Wage Grid'!O$14:O$20, MATCH($U23, ListLayeredOverParaproGridLevel, 0)),
      INDEX('Wage Grid'!I$14:I$56, MATCH($U23, ListGridLevel, 0))), 0)</f>
        <v>0</v>
      </c>
      <c r="Y23" s="342">
        <f>IFERROR(IF(AND($A23="Layered-Over", OR($U23="14-P",$U23="15-P",$U23="16-P",$U23="17-P",$U23="18-P",$U23="19-P",$U23="20-P")),
      INDEX('Wage Grid'!P$14:P$20, MATCH($U23, ListLayeredOverParaproGridLevel, 0)),
      INDEX('Wage Grid'!J$14:J$56, MATCH($U23, ListGridLevel, 0))), 0)</f>
        <v>0</v>
      </c>
      <c r="Z23" s="342">
        <f t="shared" si="2"/>
        <v>0</v>
      </c>
      <c r="AA23" s="342">
        <f t="shared" si="3"/>
        <v>0</v>
      </c>
    </row>
    <row r="24" spans="1:27" ht="15" customHeight="1" x14ac:dyDescent="0.25">
      <c r="A24" s="241"/>
      <c r="B24" s="59"/>
      <c r="C24" s="242"/>
      <c r="D24" s="65"/>
      <c r="E24" s="243"/>
      <c r="F24" s="990" t="str">
        <f t="shared" si="4"/>
        <v/>
      </c>
      <c r="G24" s="242"/>
      <c r="H24" s="811"/>
      <c r="I24" s="243"/>
      <c r="J24" s="190"/>
      <c r="K24" s="232"/>
      <c r="L24" s="248" t="str">
        <f t="shared" si="5"/>
        <v/>
      </c>
      <c r="M24" s="215"/>
      <c r="N24" s="216"/>
      <c r="O24" s="216"/>
      <c r="P24" s="217"/>
      <c r="Q24" s="190"/>
      <c r="R24" s="177"/>
      <c r="S24" s="873">
        <f>_xlfn.IFNA(IF($A24="Layered-Over",INDEX('Wage Grid'!$D$14:$D$80,MATCH($B24,ListBargainingUnit,0)),IF($C24=0,INDEX('Wage Grid'!$C$14:$C$80,MATCH($B24,ListBargainingUnit,0)),$C24)),0)</f>
        <v>0</v>
      </c>
      <c r="T24" s="774">
        <f>_xlfn.IFNA(IF($A24="Layered-Over",INDEX('Wage Grid'!$D$14:$D$80,MATCH($D24,ListBargainingUnit,0)),IF($E24=0,INDEX('Wage Grid'!$C$14:$C$80,MATCH($D24,ListBargainingUnit,0)),$E24)),0)</f>
        <v>0</v>
      </c>
      <c r="U24" s="774">
        <f t="shared" si="1"/>
        <v>0</v>
      </c>
      <c r="V24" s="342">
        <f>IFERROR(IF(AND($A24="Layered-Over", OR($U24="14-P",$U24="15-P",$U24="16-P",$U24="17-P",$U24="18-P",$U24="19-P",$U24="20-P")),
      INDEX('Wage Grid'!M$14:M$20, MATCH(U24, ListLayeredOverParaproGridLevel, 0)),
      INDEX('Wage Grid'!G$14:G$56, MATCH(U24, ListGridLevel, 0))), 0)</f>
        <v>0</v>
      </c>
      <c r="W24" s="342">
        <f>IFERROR(IF(AND($A24="Layered-Over", OR($U24="14-P",$U24="15-P",$U24="16-P",$U24="17-P",$U24="18-P",$U24="19-P",$U24="20-P")),
      INDEX('Wage Grid'!N$14:N$20, MATCH($U24, ListLayeredOverParaproGridLevel, 0)),
      INDEX('Wage Grid'!H$14:H$56, MATCH($U24, ListGridLevel, 0))), 0)</f>
        <v>0</v>
      </c>
      <c r="X24" s="342">
        <f>IFERROR(IF(AND($A24="Layered-Over", OR($U24="14-P",$U24="15-P",$U24="16-P",$U24="17-P",$U24="18-P",$U24="19-P",$U24="20-P")),
      INDEX('Wage Grid'!O$14:O$20, MATCH($U24, ListLayeredOverParaproGridLevel, 0)),
      INDEX('Wage Grid'!I$14:I$56, MATCH($U24, ListGridLevel, 0))), 0)</f>
        <v>0</v>
      </c>
      <c r="Y24" s="342">
        <f>IFERROR(IF(AND($A24="Layered-Over", OR($U24="14-P",$U24="15-P",$U24="16-P",$U24="17-P",$U24="18-P",$U24="19-P",$U24="20-P")),
      INDEX('Wage Grid'!P$14:P$20, MATCH($U24, ListLayeredOverParaproGridLevel, 0)),
      INDEX('Wage Grid'!J$14:J$56, MATCH($U24, ListGridLevel, 0))), 0)</f>
        <v>0</v>
      </c>
      <c r="Z24" s="342">
        <f t="shared" si="2"/>
        <v>0</v>
      </c>
      <c r="AA24" s="342">
        <f t="shared" si="3"/>
        <v>0</v>
      </c>
    </row>
    <row r="25" spans="1:27" ht="15" customHeight="1" x14ac:dyDescent="0.25">
      <c r="A25" s="241"/>
      <c r="B25" s="59"/>
      <c r="C25" s="242"/>
      <c r="D25" s="65"/>
      <c r="E25" s="243"/>
      <c r="F25" s="990" t="str">
        <f t="shared" si="4"/>
        <v/>
      </c>
      <c r="G25" s="242"/>
      <c r="H25" s="811"/>
      <c r="I25" s="243"/>
      <c r="J25" s="190"/>
      <c r="K25" s="232"/>
      <c r="L25" s="248" t="str">
        <f t="shared" si="5"/>
        <v/>
      </c>
      <c r="M25" s="215"/>
      <c r="N25" s="216"/>
      <c r="O25" s="216"/>
      <c r="P25" s="217"/>
      <c r="Q25" s="190"/>
      <c r="R25" s="177"/>
      <c r="S25" s="873">
        <f>_xlfn.IFNA(IF($A25="Layered-Over",INDEX('Wage Grid'!$D$14:$D$80,MATCH($B25,ListBargainingUnit,0)),IF($C25=0,INDEX('Wage Grid'!$C$14:$C$80,MATCH($B25,ListBargainingUnit,0)),$C25)),0)</f>
        <v>0</v>
      </c>
      <c r="T25" s="774">
        <f>_xlfn.IFNA(IF($A25="Layered-Over",INDEX('Wage Grid'!$D$14:$D$80,MATCH($D25,ListBargainingUnit,0)),IF($E25=0,INDEX('Wage Grid'!$C$14:$C$80,MATCH($D25,ListBargainingUnit,0)),$E25)),0)</f>
        <v>0</v>
      </c>
      <c r="U25" s="774">
        <f t="shared" si="1"/>
        <v>0</v>
      </c>
      <c r="V25" s="342">
        <f>IFERROR(IF(AND($A25="Layered-Over", OR($U25="14-P",$U25="15-P",$U25="16-P",$U25="17-P",$U25="18-P",$U25="19-P",$U25="20-P")),
      INDEX('Wage Grid'!M$14:M$20, MATCH(U25, ListLayeredOverParaproGridLevel, 0)),
      INDEX('Wage Grid'!G$14:G$56, MATCH(U25, ListGridLevel, 0))), 0)</f>
        <v>0</v>
      </c>
      <c r="W25" s="342">
        <f>IFERROR(IF(AND($A25="Layered-Over", OR($U25="14-P",$U25="15-P",$U25="16-P",$U25="17-P",$U25="18-P",$U25="19-P",$U25="20-P")),
      INDEX('Wage Grid'!N$14:N$20, MATCH($U25, ListLayeredOverParaproGridLevel, 0)),
      INDEX('Wage Grid'!H$14:H$56, MATCH($U25, ListGridLevel, 0))), 0)</f>
        <v>0</v>
      </c>
      <c r="X25" s="342">
        <f>IFERROR(IF(AND($A25="Layered-Over", OR($U25="14-P",$U25="15-P",$U25="16-P",$U25="17-P",$U25="18-P",$U25="19-P",$U25="20-P")),
      INDEX('Wage Grid'!O$14:O$20, MATCH($U25, ListLayeredOverParaproGridLevel, 0)),
      INDEX('Wage Grid'!I$14:I$56, MATCH($U25, ListGridLevel, 0))), 0)</f>
        <v>0</v>
      </c>
      <c r="Y25" s="342">
        <f>IFERROR(IF(AND($A25="Layered-Over", OR($U25="14-P",$U25="15-P",$U25="16-P",$U25="17-P",$U25="18-P",$U25="19-P",$U25="20-P")),
      INDEX('Wage Grid'!P$14:P$20, MATCH($U25, ListLayeredOverParaproGridLevel, 0)),
      INDEX('Wage Grid'!J$14:J$56, MATCH($U25, ListGridLevel, 0))), 0)</f>
        <v>0</v>
      </c>
      <c r="Z25" s="342">
        <f t="shared" si="2"/>
        <v>0</v>
      </c>
      <c r="AA25" s="342">
        <f t="shared" si="3"/>
        <v>0</v>
      </c>
    </row>
    <row r="26" spans="1:27" ht="15" customHeight="1" x14ac:dyDescent="0.25">
      <c r="A26" s="241"/>
      <c r="B26" s="59"/>
      <c r="C26" s="242"/>
      <c r="D26" s="65"/>
      <c r="E26" s="243"/>
      <c r="F26" s="990" t="str">
        <f t="shared" si="4"/>
        <v/>
      </c>
      <c r="G26" s="242"/>
      <c r="H26" s="811"/>
      <c r="I26" s="243"/>
      <c r="J26" s="190"/>
      <c r="K26" s="232"/>
      <c r="L26" s="248" t="str">
        <f t="shared" si="5"/>
        <v/>
      </c>
      <c r="M26" s="215"/>
      <c r="N26" s="216"/>
      <c r="O26" s="216"/>
      <c r="P26" s="217"/>
      <c r="Q26" s="190"/>
      <c r="R26" s="177"/>
      <c r="S26" s="873">
        <f>_xlfn.IFNA(IF($A26="Layered-Over",INDEX('Wage Grid'!$D$14:$D$80,MATCH($B26,ListBargainingUnit,0)),IF($C26=0,INDEX('Wage Grid'!$C$14:$C$80,MATCH($B26,ListBargainingUnit,0)),$C26)),0)</f>
        <v>0</v>
      </c>
      <c r="T26" s="774">
        <f>_xlfn.IFNA(IF($A26="Layered-Over",INDEX('Wage Grid'!$D$14:$D$80,MATCH($D26,ListBargainingUnit,0)),IF($E26=0,INDEX('Wage Grid'!$C$14:$C$80,MATCH($D26,ListBargainingUnit,0)),$E26)),0)</f>
        <v>0</v>
      </c>
      <c r="U26" s="774">
        <f t="shared" si="1"/>
        <v>0</v>
      </c>
      <c r="V26" s="342">
        <f>IFERROR(IF(AND($A26="Layered-Over", OR($U26="14-P",$U26="15-P",$U26="16-P",$U26="17-P",$U26="18-P",$U26="19-P",$U26="20-P")),
      INDEX('Wage Grid'!M$14:M$20, MATCH(U26, ListLayeredOverParaproGridLevel, 0)),
      INDEX('Wage Grid'!G$14:G$56, MATCH(U26, ListGridLevel, 0))), 0)</f>
        <v>0</v>
      </c>
      <c r="W26" s="342">
        <f>IFERROR(IF(AND($A26="Layered-Over", OR($U26="14-P",$U26="15-P",$U26="16-P",$U26="17-P",$U26="18-P",$U26="19-P",$U26="20-P")),
      INDEX('Wage Grid'!N$14:N$20, MATCH($U26, ListLayeredOverParaproGridLevel, 0)),
      INDEX('Wage Grid'!H$14:H$56, MATCH($U26, ListGridLevel, 0))), 0)</f>
        <v>0</v>
      </c>
      <c r="X26" s="342">
        <f>IFERROR(IF(AND($A26="Layered-Over", OR($U26="14-P",$U26="15-P",$U26="16-P",$U26="17-P",$U26="18-P",$U26="19-P",$U26="20-P")),
      INDEX('Wage Grid'!O$14:O$20, MATCH($U26, ListLayeredOverParaproGridLevel, 0)),
      INDEX('Wage Grid'!I$14:I$56, MATCH($U26, ListGridLevel, 0))), 0)</f>
        <v>0</v>
      </c>
      <c r="Y26" s="342">
        <f>IFERROR(IF(AND($A26="Layered-Over", OR($U26="14-P",$U26="15-P",$U26="16-P",$U26="17-P",$U26="18-P",$U26="19-P",$U26="20-P")),
      INDEX('Wage Grid'!P$14:P$20, MATCH($U26, ListLayeredOverParaproGridLevel, 0)),
      INDEX('Wage Grid'!J$14:J$56, MATCH($U26, ListGridLevel, 0))), 0)</f>
        <v>0</v>
      </c>
      <c r="Z26" s="342">
        <f t="shared" si="2"/>
        <v>0</v>
      </c>
      <c r="AA26" s="342">
        <f t="shared" si="3"/>
        <v>0</v>
      </c>
    </row>
    <row r="27" spans="1:27" ht="15" customHeight="1" x14ac:dyDescent="0.25">
      <c r="A27" s="241"/>
      <c r="B27" s="59"/>
      <c r="C27" s="242"/>
      <c r="D27" s="65"/>
      <c r="E27" s="243"/>
      <c r="F27" s="990" t="str">
        <f t="shared" si="4"/>
        <v/>
      </c>
      <c r="G27" s="242"/>
      <c r="H27" s="811"/>
      <c r="I27" s="243"/>
      <c r="J27" s="190"/>
      <c r="K27" s="232"/>
      <c r="L27" s="248" t="str">
        <f t="shared" si="5"/>
        <v/>
      </c>
      <c r="M27" s="215"/>
      <c r="N27" s="216"/>
      <c r="O27" s="216"/>
      <c r="P27" s="217"/>
      <c r="Q27" s="190"/>
      <c r="R27" s="177"/>
      <c r="S27" s="873">
        <f>_xlfn.IFNA(IF($A27="Layered-Over",INDEX('Wage Grid'!$D$14:$D$80,MATCH($B27,ListBargainingUnit,0)),IF($C27=0,INDEX('Wage Grid'!$C$14:$C$80,MATCH($B27,ListBargainingUnit,0)),$C27)),0)</f>
        <v>0</v>
      </c>
      <c r="T27" s="774">
        <f>_xlfn.IFNA(IF($A27="Layered-Over",INDEX('Wage Grid'!$D$14:$D$80,MATCH($D27,ListBargainingUnit,0)),IF($E27=0,INDEX('Wage Grid'!$C$14:$C$80,MATCH($D27,ListBargainingUnit,0)),$E27)),0)</f>
        <v>0</v>
      </c>
      <c r="U27" s="774">
        <f t="shared" si="1"/>
        <v>0</v>
      </c>
      <c r="V27" s="342">
        <f>IFERROR(IF(AND($A27="Layered-Over", OR($U27="14-P",$U27="15-P",$U27="16-P",$U27="17-P",$U27="18-P",$U27="19-P",$U27="20-P")),
      INDEX('Wage Grid'!M$14:M$20, MATCH(U27, ListLayeredOverParaproGridLevel, 0)),
      INDEX('Wage Grid'!G$14:G$56, MATCH(U27, ListGridLevel, 0))), 0)</f>
        <v>0</v>
      </c>
      <c r="W27" s="342">
        <f>IFERROR(IF(AND($A27="Layered-Over", OR($U27="14-P",$U27="15-P",$U27="16-P",$U27="17-P",$U27="18-P",$U27="19-P",$U27="20-P")),
      INDEX('Wage Grid'!N$14:N$20, MATCH($U27, ListLayeredOverParaproGridLevel, 0)),
      INDEX('Wage Grid'!H$14:H$56, MATCH($U27, ListGridLevel, 0))), 0)</f>
        <v>0</v>
      </c>
      <c r="X27" s="342">
        <f>IFERROR(IF(AND($A27="Layered-Over", OR($U27="14-P",$U27="15-P",$U27="16-P",$U27="17-P",$U27="18-P",$U27="19-P",$U27="20-P")),
      INDEX('Wage Grid'!O$14:O$20, MATCH($U27, ListLayeredOverParaproGridLevel, 0)),
      INDEX('Wage Grid'!I$14:I$56, MATCH($U27, ListGridLevel, 0))), 0)</f>
        <v>0</v>
      </c>
      <c r="Y27" s="342">
        <f>IFERROR(IF(AND($A27="Layered-Over", OR($U27="14-P",$U27="15-P",$U27="16-P",$U27="17-P",$U27="18-P",$U27="19-P",$U27="20-P")),
      INDEX('Wage Grid'!P$14:P$20, MATCH($U27, ListLayeredOverParaproGridLevel, 0)),
      INDEX('Wage Grid'!J$14:J$56, MATCH($U27, ListGridLevel, 0))), 0)</f>
        <v>0</v>
      </c>
      <c r="Z27" s="342">
        <f t="shared" si="2"/>
        <v>0</v>
      </c>
      <c r="AA27" s="342">
        <f t="shared" si="3"/>
        <v>0</v>
      </c>
    </row>
    <row r="28" spans="1:27" ht="15" customHeight="1" x14ac:dyDescent="0.25">
      <c r="A28" s="241"/>
      <c r="B28" s="59"/>
      <c r="C28" s="242"/>
      <c r="D28" s="65"/>
      <c r="E28" s="243"/>
      <c r="F28" s="990" t="str">
        <f t="shared" si="4"/>
        <v/>
      </c>
      <c r="G28" s="242"/>
      <c r="H28" s="811"/>
      <c r="I28" s="243"/>
      <c r="J28" s="190"/>
      <c r="K28" s="232"/>
      <c r="L28" s="248" t="str">
        <f t="shared" si="5"/>
        <v/>
      </c>
      <c r="M28" s="215"/>
      <c r="N28" s="216"/>
      <c r="O28" s="216"/>
      <c r="P28" s="217"/>
      <c r="Q28" s="190"/>
      <c r="R28" s="177"/>
      <c r="S28" s="873">
        <f>_xlfn.IFNA(IF($A28="Layered-Over",INDEX('Wage Grid'!$D$14:$D$80,MATCH($B28,ListBargainingUnit,0)),IF($C28=0,INDEX('Wage Grid'!$C$14:$C$80,MATCH($B28,ListBargainingUnit,0)),$C28)),0)</f>
        <v>0</v>
      </c>
      <c r="T28" s="774">
        <f>_xlfn.IFNA(IF($A28="Layered-Over",INDEX('Wage Grid'!$D$14:$D$80,MATCH($D28,ListBargainingUnit,0)),IF($E28=0,INDEX('Wage Grid'!$C$14:$C$80,MATCH($D28,ListBargainingUnit,0)),$E28)),0)</f>
        <v>0</v>
      </c>
      <c r="U28" s="774">
        <f t="shared" si="1"/>
        <v>0</v>
      </c>
      <c r="V28" s="342">
        <f>IFERROR(IF(AND($A28="Layered-Over", OR($U28="14-P",$U28="15-P",$U28="16-P",$U28="17-P",$U28="18-P",$U28="19-P",$U28="20-P")),
      INDEX('Wage Grid'!M$14:M$20, MATCH(U28, ListLayeredOverParaproGridLevel, 0)),
      INDEX('Wage Grid'!G$14:G$56, MATCH(U28, ListGridLevel, 0))), 0)</f>
        <v>0</v>
      </c>
      <c r="W28" s="342">
        <f>IFERROR(IF(AND($A28="Layered-Over", OR($U28="14-P",$U28="15-P",$U28="16-P",$U28="17-P",$U28="18-P",$U28="19-P",$U28="20-P")),
      INDEX('Wage Grid'!N$14:N$20, MATCH($U28, ListLayeredOverParaproGridLevel, 0)),
      INDEX('Wage Grid'!H$14:H$56, MATCH($U28, ListGridLevel, 0))), 0)</f>
        <v>0</v>
      </c>
      <c r="X28" s="342">
        <f>IFERROR(IF(AND($A28="Layered-Over", OR($U28="14-P",$U28="15-P",$U28="16-P",$U28="17-P",$U28="18-P",$U28="19-P",$U28="20-P")),
      INDEX('Wage Grid'!O$14:O$20, MATCH($U28, ListLayeredOverParaproGridLevel, 0)),
      INDEX('Wage Grid'!I$14:I$56, MATCH($U28, ListGridLevel, 0))), 0)</f>
        <v>0</v>
      </c>
      <c r="Y28" s="342">
        <f>IFERROR(IF(AND($A28="Layered-Over", OR($U28="14-P",$U28="15-P",$U28="16-P",$U28="17-P",$U28="18-P",$U28="19-P",$U28="20-P")),
      INDEX('Wage Grid'!P$14:P$20, MATCH($U28, ListLayeredOverParaproGridLevel, 0)),
      INDEX('Wage Grid'!J$14:J$56, MATCH($U28, ListGridLevel, 0))), 0)</f>
        <v>0</v>
      </c>
      <c r="Z28" s="342">
        <f t="shared" si="2"/>
        <v>0</v>
      </c>
      <c r="AA28" s="342">
        <f t="shared" si="3"/>
        <v>0</v>
      </c>
    </row>
    <row r="29" spans="1:27" ht="15" customHeight="1" x14ac:dyDescent="0.25">
      <c r="A29" s="241"/>
      <c r="B29" s="59"/>
      <c r="C29" s="242"/>
      <c r="D29" s="65"/>
      <c r="E29" s="243"/>
      <c r="F29" s="990" t="str">
        <f t="shared" si="4"/>
        <v/>
      </c>
      <c r="G29" s="242"/>
      <c r="H29" s="811"/>
      <c r="I29" s="243"/>
      <c r="J29" s="190"/>
      <c r="K29" s="232"/>
      <c r="L29" s="248" t="str">
        <f t="shared" si="5"/>
        <v/>
      </c>
      <c r="M29" s="215"/>
      <c r="N29" s="216"/>
      <c r="O29" s="216"/>
      <c r="P29" s="217"/>
      <c r="Q29" s="190"/>
      <c r="R29" s="177"/>
      <c r="S29" s="873">
        <f>_xlfn.IFNA(IF($A29="Layered-Over",INDEX('Wage Grid'!$D$14:$D$80,MATCH($B29,ListBargainingUnit,0)),IF($C29=0,INDEX('Wage Grid'!$C$14:$C$80,MATCH($B29,ListBargainingUnit,0)),$C29)),0)</f>
        <v>0</v>
      </c>
      <c r="T29" s="774">
        <f>_xlfn.IFNA(IF($A29="Layered-Over",INDEX('Wage Grid'!$D$14:$D$80,MATCH($D29,ListBargainingUnit,0)),IF($E29=0,INDEX('Wage Grid'!$C$14:$C$80,MATCH($D29,ListBargainingUnit,0)),$E29)),0)</f>
        <v>0</v>
      </c>
      <c r="U29" s="774">
        <f t="shared" si="1"/>
        <v>0</v>
      </c>
      <c r="V29" s="342">
        <f>IFERROR(IF(AND($A29="Layered-Over", OR($U29="14-P",$U29="15-P",$U29="16-P",$U29="17-P",$U29="18-P",$U29="19-P",$U29="20-P")),
      INDEX('Wage Grid'!M$14:M$20, MATCH(U29, ListLayeredOverParaproGridLevel, 0)),
      INDEX('Wage Grid'!G$14:G$56, MATCH(U29, ListGridLevel, 0))), 0)</f>
        <v>0</v>
      </c>
      <c r="W29" s="342">
        <f>IFERROR(IF(AND($A29="Layered-Over", OR($U29="14-P",$U29="15-P",$U29="16-P",$U29="17-P",$U29="18-P",$U29="19-P",$U29="20-P")),
      INDEX('Wage Grid'!N$14:N$20, MATCH($U29, ListLayeredOverParaproGridLevel, 0)),
      INDEX('Wage Grid'!H$14:H$56, MATCH($U29, ListGridLevel, 0))), 0)</f>
        <v>0</v>
      </c>
      <c r="X29" s="342">
        <f>IFERROR(IF(AND($A29="Layered-Over", OR($U29="14-P",$U29="15-P",$U29="16-P",$U29="17-P",$U29="18-P",$U29="19-P",$U29="20-P")),
      INDEX('Wage Grid'!O$14:O$20, MATCH($U29, ListLayeredOverParaproGridLevel, 0)),
      INDEX('Wage Grid'!I$14:I$56, MATCH($U29, ListGridLevel, 0))), 0)</f>
        <v>0</v>
      </c>
      <c r="Y29" s="342">
        <f>IFERROR(IF(AND($A29="Layered-Over", OR($U29="14-P",$U29="15-P",$U29="16-P",$U29="17-P",$U29="18-P",$U29="19-P",$U29="20-P")),
      INDEX('Wage Grid'!P$14:P$20, MATCH($U29, ListLayeredOverParaproGridLevel, 0)),
      INDEX('Wage Grid'!J$14:J$56, MATCH($U29, ListGridLevel, 0))), 0)</f>
        <v>0</v>
      </c>
      <c r="Z29" s="342">
        <f t="shared" si="2"/>
        <v>0</v>
      </c>
      <c r="AA29" s="342">
        <f t="shared" si="3"/>
        <v>0</v>
      </c>
    </row>
    <row r="30" spans="1:27" ht="15" customHeight="1" x14ac:dyDescent="0.25">
      <c r="A30" s="241"/>
      <c r="B30" s="59"/>
      <c r="C30" s="242"/>
      <c r="D30" s="65"/>
      <c r="E30" s="243"/>
      <c r="F30" s="990" t="str">
        <f t="shared" si="4"/>
        <v/>
      </c>
      <c r="G30" s="242"/>
      <c r="H30" s="811"/>
      <c r="I30" s="243"/>
      <c r="J30" s="190"/>
      <c r="K30" s="232"/>
      <c r="L30" s="248" t="str">
        <f t="shared" si="5"/>
        <v/>
      </c>
      <c r="M30" s="215"/>
      <c r="N30" s="216"/>
      <c r="O30" s="216"/>
      <c r="P30" s="217"/>
      <c r="Q30" s="190"/>
      <c r="R30" s="177"/>
      <c r="S30" s="873">
        <f>_xlfn.IFNA(IF($A30="Layered-Over",INDEX('Wage Grid'!$D$14:$D$80,MATCH($B30,ListBargainingUnit,0)),IF($C30=0,INDEX('Wage Grid'!$C$14:$C$80,MATCH($B30,ListBargainingUnit,0)),$C30)),0)</f>
        <v>0</v>
      </c>
      <c r="T30" s="774">
        <f>_xlfn.IFNA(IF($A30="Layered-Over",INDEX('Wage Grid'!$D$14:$D$80,MATCH($D30,ListBargainingUnit,0)),IF($E30=0,INDEX('Wage Grid'!$C$14:$C$80,MATCH($D30,ListBargainingUnit,0)),$E30)),0)</f>
        <v>0</v>
      </c>
      <c r="U30" s="774">
        <f t="shared" si="1"/>
        <v>0</v>
      </c>
      <c r="V30" s="342">
        <f>IFERROR(IF(AND($A30="Layered-Over", OR($U30="14-P",$U30="15-P",$U30="16-P",$U30="17-P",$U30="18-P",$U30="19-P",$U30="20-P")),
      INDEX('Wage Grid'!M$14:M$20, MATCH(U30, ListLayeredOverParaproGridLevel, 0)),
      INDEX('Wage Grid'!G$14:G$56, MATCH(U30, ListGridLevel, 0))), 0)</f>
        <v>0</v>
      </c>
      <c r="W30" s="342">
        <f>IFERROR(IF(AND($A30="Layered-Over", OR($U30="14-P",$U30="15-P",$U30="16-P",$U30="17-P",$U30="18-P",$U30="19-P",$U30="20-P")),
      INDEX('Wage Grid'!N$14:N$20, MATCH($U30, ListLayeredOverParaproGridLevel, 0)),
      INDEX('Wage Grid'!H$14:H$56, MATCH($U30, ListGridLevel, 0))), 0)</f>
        <v>0</v>
      </c>
      <c r="X30" s="342">
        <f>IFERROR(IF(AND($A30="Layered-Over", OR($U30="14-P",$U30="15-P",$U30="16-P",$U30="17-P",$U30="18-P",$U30="19-P",$U30="20-P")),
      INDEX('Wage Grid'!O$14:O$20, MATCH($U30, ListLayeredOverParaproGridLevel, 0)),
      INDEX('Wage Grid'!I$14:I$56, MATCH($U30, ListGridLevel, 0))), 0)</f>
        <v>0</v>
      </c>
      <c r="Y30" s="342">
        <f>IFERROR(IF(AND($A30="Layered-Over", OR($U30="14-P",$U30="15-P",$U30="16-P",$U30="17-P",$U30="18-P",$U30="19-P",$U30="20-P")),
      INDEX('Wage Grid'!P$14:P$20, MATCH($U30, ListLayeredOverParaproGridLevel, 0)),
      INDEX('Wage Grid'!J$14:J$56, MATCH($U30, ListGridLevel, 0))), 0)</f>
        <v>0</v>
      </c>
      <c r="Z30" s="342">
        <f t="shared" si="2"/>
        <v>0</v>
      </c>
      <c r="AA30" s="342">
        <f t="shared" si="3"/>
        <v>0</v>
      </c>
    </row>
    <row r="31" spans="1:27" ht="15" customHeight="1" x14ac:dyDescent="0.25">
      <c r="A31" s="241"/>
      <c r="B31" s="59"/>
      <c r="C31" s="242"/>
      <c r="D31" s="65"/>
      <c r="E31" s="243"/>
      <c r="F31" s="990" t="str">
        <f t="shared" si="4"/>
        <v/>
      </c>
      <c r="G31" s="242"/>
      <c r="H31" s="811"/>
      <c r="I31" s="243"/>
      <c r="J31" s="190"/>
      <c r="K31" s="232"/>
      <c r="L31" s="248" t="str">
        <f t="shared" si="5"/>
        <v/>
      </c>
      <c r="M31" s="215"/>
      <c r="N31" s="216"/>
      <c r="O31" s="216"/>
      <c r="P31" s="217"/>
      <c r="Q31" s="190"/>
      <c r="R31" s="177"/>
      <c r="S31" s="873">
        <f>_xlfn.IFNA(IF($A31="Layered-Over",INDEX('Wage Grid'!$D$14:$D$80,MATCH($B31,ListBargainingUnit,0)),IF($C31=0,INDEX('Wage Grid'!$C$14:$C$80,MATCH($B31,ListBargainingUnit,0)),$C31)),0)</f>
        <v>0</v>
      </c>
      <c r="T31" s="774">
        <f>_xlfn.IFNA(IF($A31="Layered-Over",INDEX('Wage Grid'!$D$14:$D$80,MATCH($D31,ListBargainingUnit,0)),IF($E31=0,INDEX('Wage Grid'!$C$14:$C$80,MATCH($D31,ListBargainingUnit,0)),$E31)),0)</f>
        <v>0</v>
      </c>
      <c r="U31" s="774">
        <f t="shared" si="1"/>
        <v>0</v>
      </c>
      <c r="V31" s="342">
        <f>IFERROR(IF(AND($A31="Layered-Over", OR($U31="14-P",$U31="15-P",$U31="16-P",$U31="17-P",$U31="18-P",$U31="19-P",$U31="20-P")),
      INDEX('Wage Grid'!M$14:M$20, MATCH(U31, ListLayeredOverParaproGridLevel, 0)),
      INDEX('Wage Grid'!G$14:G$56, MATCH(U31, ListGridLevel, 0))), 0)</f>
        <v>0</v>
      </c>
      <c r="W31" s="342">
        <f>IFERROR(IF(AND($A31="Layered-Over", OR($U31="14-P",$U31="15-P",$U31="16-P",$U31="17-P",$U31="18-P",$U31="19-P",$U31="20-P")),
      INDEX('Wage Grid'!N$14:N$20, MATCH($U31, ListLayeredOverParaproGridLevel, 0)),
      INDEX('Wage Grid'!H$14:H$56, MATCH($U31, ListGridLevel, 0))), 0)</f>
        <v>0</v>
      </c>
      <c r="X31" s="342">
        <f>IFERROR(IF(AND($A31="Layered-Over", OR($U31="14-P",$U31="15-P",$U31="16-P",$U31="17-P",$U31="18-P",$U31="19-P",$U31="20-P")),
      INDEX('Wage Grid'!O$14:O$20, MATCH($U31, ListLayeredOverParaproGridLevel, 0)),
      INDEX('Wage Grid'!I$14:I$56, MATCH($U31, ListGridLevel, 0))), 0)</f>
        <v>0</v>
      </c>
      <c r="Y31" s="342">
        <f>IFERROR(IF(AND($A31="Layered-Over", OR($U31="14-P",$U31="15-P",$U31="16-P",$U31="17-P",$U31="18-P",$U31="19-P",$U31="20-P")),
      INDEX('Wage Grid'!P$14:P$20, MATCH($U31, ListLayeredOverParaproGridLevel, 0)),
      INDEX('Wage Grid'!J$14:J$56, MATCH($U31, ListGridLevel, 0))), 0)</f>
        <v>0</v>
      </c>
      <c r="Z31" s="342">
        <f t="shared" si="2"/>
        <v>0</v>
      </c>
      <c r="AA31" s="342">
        <f t="shared" si="3"/>
        <v>0</v>
      </c>
    </row>
    <row r="32" spans="1:27" ht="15" customHeight="1" x14ac:dyDescent="0.25">
      <c r="A32" s="241"/>
      <c r="B32" s="59"/>
      <c r="C32" s="242"/>
      <c r="D32" s="65"/>
      <c r="E32" s="243"/>
      <c r="F32" s="990" t="str">
        <f t="shared" si="4"/>
        <v/>
      </c>
      <c r="G32" s="242"/>
      <c r="H32" s="811"/>
      <c r="I32" s="243"/>
      <c r="J32" s="190"/>
      <c r="K32" s="232"/>
      <c r="L32" s="248" t="str">
        <f t="shared" si="5"/>
        <v/>
      </c>
      <c r="M32" s="215"/>
      <c r="N32" s="216"/>
      <c r="O32" s="216"/>
      <c r="P32" s="217"/>
      <c r="Q32" s="190"/>
      <c r="R32" s="177"/>
      <c r="S32" s="873">
        <f>_xlfn.IFNA(IF($A32="Layered-Over",INDEX('Wage Grid'!$D$14:$D$80,MATCH($B32,ListBargainingUnit,0)),IF($C32=0,INDEX('Wage Grid'!$C$14:$C$80,MATCH($B32,ListBargainingUnit,0)),$C32)),0)</f>
        <v>0</v>
      </c>
      <c r="T32" s="774">
        <f>_xlfn.IFNA(IF($A32="Layered-Over",INDEX('Wage Grid'!$D$14:$D$80,MATCH($D32,ListBargainingUnit,0)),IF($E32=0,INDEX('Wage Grid'!$C$14:$C$80,MATCH($D32,ListBargainingUnit,0)),$E32)),0)</f>
        <v>0</v>
      </c>
      <c r="U32" s="774">
        <f t="shared" si="1"/>
        <v>0</v>
      </c>
      <c r="V32" s="342">
        <f>IFERROR(IF(AND($A32="Layered-Over", OR($U32="14-P",$U32="15-P",$U32="16-P",$U32="17-P",$U32="18-P",$U32="19-P",$U32="20-P")),
      INDEX('Wage Grid'!M$14:M$20, MATCH(U32, ListLayeredOverParaproGridLevel, 0)),
      INDEX('Wage Grid'!G$14:G$56, MATCH(U32, ListGridLevel, 0))), 0)</f>
        <v>0</v>
      </c>
      <c r="W32" s="342">
        <f>IFERROR(IF(AND($A32="Layered-Over", OR($U32="14-P",$U32="15-P",$U32="16-P",$U32="17-P",$U32="18-P",$U32="19-P",$U32="20-P")),
      INDEX('Wage Grid'!N$14:N$20, MATCH($U32, ListLayeredOverParaproGridLevel, 0)),
      INDEX('Wage Grid'!H$14:H$56, MATCH($U32, ListGridLevel, 0))), 0)</f>
        <v>0</v>
      </c>
      <c r="X32" s="342">
        <f>IFERROR(IF(AND($A32="Layered-Over", OR($U32="14-P",$U32="15-P",$U32="16-P",$U32="17-P",$U32="18-P",$U32="19-P",$U32="20-P")),
      INDEX('Wage Grid'!O$14:O$20, MATCH($U32, ListLayeredOverParaproGridLevel, 0)),
      INDEX('Wage Grid'!I$14:I$56, MATCH($U32, ListGridLevel, 0))), 0)</f>
        <v>0</v>
      </c>
      <c r="Y32" s="342">
        <f>IFERROR(IF(AND($A32="Layered-Over", OR($U32="14-P",$U32="15-P",$U32="16-P",$U32="17-P",$U32="18-P",$U32="19-P",$U32="20-P")),
      INDEX('Wage Grid'!P$14:P$20, MATCH($U32, ListLayeredOverParaproGridLevel, 0)),
      INDEX('Wage Grid'!J$14:J$56, MATCH($U32, ListGridLevel, 0))), 0)</f>
        <v>0</v>
      </c>
      <c r="Z32" s="342">
        <f t="shared" si="2"/>
        <v>0</v>
      </c>
      <c r="AA32" s="342">
        <f t="shared" si="3"/>
        <v>0</v>
      </c>
    </row>
    <row r="33" spans="1:27" ht="15" customHeight="1" x14ac:dyDescent="0.25">
      <c r="A33" s="241"/>
      <c r="B33" s="59"/>
      <c r="C33" s="242"/>
      <c r="D33" s="65"/>
      <c r="E33" s="243"/>
      <c r="F33" s="990" t="str">
        <f t="shared" si="4"/>
        <v/>
      </c>
      <c r="G33" s="242"/>
      <c r="H33" s="811"/>
      <c r="I33" s="243"/>
      <c r="J33" s="190"/>
      <c r="K33" s="232"/>
      <c r="L33" s="248" t="str">
        <f t="shared" si="5"/>
        <v/>
      </c>
      <c r="M33" s="215"/>
      <c r="N33" s="216"/>
      <c r="O33" s="216"/>
      <c r="P33" s="217"/>
      <c r="Q33" s="190"/>
      <c r="R33" s="177"/>
      <c r="S33" s="873">
        <f>_xlfn.IFNA(IF($A33="Layered-Over",INDEX('Wage Grid'!$D$14:$D$80,MATCH($B33,ListBargainingUnit,0)),IF($C33=0,INDEX('Wage Grid'!$C$14:$C$80,MATCH($B33,ListBargainingUnit,0)),$C33)),0)</f>
        <v>0</v>
      </c>
      <c r="T33" s="774">
        <f>_xlfn.IFNA(IF($A33="Layered-Over",INDEX('Wage Grid'!$D$14:$D$80,MATCH($D33,ListBargainingUnit,0)),IF($E33=0,INDEX('Wage Grid'!$C$14:$C$80,MATCH($D33,ListBargainingUnit,0)),$E33)),0)</f>
        <v>0</v>
      </c>
      <c r="U33" s="774">
        <f t="shared" si="1"/>
        <v>0</v>
      </c>
      <c r="V33" s="342">
        <f>IFERROR(IF(AND($A33="Layered-Over", OR($U33="14-P",$U33="15-P",$U33="16-P",$U33="17-P",$U33="18-P",$U33="19-P",$U33="20-P")),
      INDEX('Wage Grid'!M$14:M$20, MATCH(U33, ListLayeredOverParaproGridLevel, 0)),
      INDEX('Wage Grid'!G$14:G$56, MATCH(U33, ListGridLevel, 0))), 0)</f>
        <v>0</v>
      </c>
      <c r="W33" s="342">
        <f>IFERROR(IF(AND($A33="Layered-Over", OR($U33="14-P",$U33="15-P",$U33="16-P",$U33="17-P",$U33="18-P",$U33="19-P",$U33="20-P")),
      INDEX('Wage Grid'!N$14:N$20, MATCH($U33, ListLayeredOverParaproGridLevel, 0)),
      INDEX('Wage Grid'!H$14:H$56, MATCH($U33, ListGridLevel, 0))), 0)</f>
        <v>0</v>
      </c>
      <c r="X33" s="342">
        <f>IFERROR(IF(AND($A33="Layered-Over", OR($U33="14-P",$U33="15-P",$U33="16-P",$U33="17-P",$U33="18-P",$U33="19-P",$U33="20-P")),
      INDEX('Wage Grid'!O$14:O$20, MATCH($U33, ListLayeredOverParaproGridLevel, 0)),
      INDEX('Wage Grid'!I$14:I$56, MATCH($U33, ListGridLevel, 0))), 0)</f>
        <v>0</v>
      </c>
      <c r="Y33" s="342">
        <f>IFERROR(IF(AND($A33="Layered-Over", OR($U33="14-P",$U33="15-P",$U33="16-P",$U33="17-P",$U33="18-P",$U33="19-P",$U33="20-P")),
      INDEX('Wage Grid'!P$14:P$20, MATCH($U33, ListLayeredOverParaproGridLevel, 0)),
      INDEX('Wage Grid'!J$14:J$56, MATCH($U33, ListGridLevel, 0))), 0)</f>
        <v>0</v>
      </c>
      <c r="Z33" s="342">
        <f t="shared" si="2"/>
        <v>0</v>
      </c>
      <c r="AA33" s="342">
        <f t="shared" si="3"/>
        <v>0</v>
      </c>
    </row>
    <row r="34" spans="1:27" ht="15" customHeight="1" x14ac:dyDescent="0.25">
      <c r="A34" s="241"/>
      <c r="B34" s="59"/>
      <c r="C34" s="242"/>
      <c r="D34" s="65"/>
      <c r="E34" s="243"/>
      <c r="F34" s="990" t="str">
        <f t="shared" si="4"/>
        <v/>
      </c>
      <c r="G34" s="242"/>
      <c r="H34" s="811"/>
      <c r="I34" s="243"/>
      <c r="J34" s="190"/>
      <c r="K34" s="232"/>
      <c r="L34" s="248" t="str">
        <f t="shared" si="5"/>
        <v/>
      </c>
      <c r="M34" s="215"/>
      <c r="N34" s="216"/>
      <c r="O34" s="216"/>
      <c r="P34" s="217"/>
      <c r="Q34" s="190"/>
      <c r="R34" s="177"/>
      <c r="S34" s="873">
        <f>_xlfn.IFNA(IF($A34="Layered-Over",INDEX('Wage Grid'!$D$14:$D$80,MATCH($B34,ListBargainingUnit,0)),IF($C34=0,INDEX('Wage Grid'!$C$14:$C$80,MATCH($B34,ListBargainingUnit,0)),$C34)),0)</f>
        <v>0</v>
      </c>
      <c r="T34" s="774">
        <f>_xlfn.IFNA(IF($A34="Layered-Over",INDEX('Wage Grid'!$D$14:$D$80,MATCH($D34,ListBargainingUnit,0)),IF($E34=0,INDEX('Wage Grid'!$C$14:$C$80,MATCH($D34,ListBargainingUnit,0)),$E34)),0)</f>
        <v>0</v>
      </c>
      <c r="U34" s="774">
        <f t="shared" si="1"/>
        <v>0</v>
      </c>
      <c r="V34" s="342">
        <f>IFERROR(IF(AND($A34="Layered-Over", OR($U34="14-P",$U34="15-P",$U34="16-P",$U34="17-P",$U34="18-P",$U34="19-P",$U34="20-P")),
      INDEX('Wage Grid'!M$14:M$20, MATCH(U34, ListLayeredOverParaproGridLevel, 0)),
      INDEX('Wage Grid'!G$14:G$56, MATCH(U34, ListGridLevel, 0))), 0)</f>
        <v>0</v>
      </c>
      <c r="W34" s="342">
        <f>IFERROR(IF(AND($A34="Layered-Over", OR($U34="14-P",$U34="15-P",$U34="16-P",$U34="17-P",$U34="18-P",$U34="19-P",$U34="20-P")),
      INDEX('Wage Grid'!N$14:N$20, MATCH($U34, ListLayeredOverParaproGridLevel, 0)),
      INDEX('Wage Grid'!H$14:H$56, MATCH($U34, ListGridLevel, 0))), 0)</f>
        <v>0</v>
      </c>
      <c r="X34" s="342">
        <f>IFERROR(IF(AND($A34="Layered-Over", OR($U34="14-P",$U34="15-P",$U34="16-P",$U34="17-P",$U34="18-P",$U34="19-P",$U34="20-P")),
      INDEX('Wage Grid'!O$14:O$20, MATCH($U34, ListLayeredOverParaproGridLevel, 0)),
      INDEX('Wage Grid'!I$14:I$56, MATCH($U34, ListGridLevel, 0))), 0)</f>
        <v>0</v>
      </c>
      <c r="Y34" s="342">
        <f>IFERROR(IF(AND($A34="Layered-Over", OR($U34="14-P",$U34="15-P",$U34="16-P",$U34="17-P",$U34="18-P",$U34="19-P",$U34="20-P")),
      INDEX('Wage Grid'!P$14:P$20, MATCH($U34, ListLayeredOverParaproGridLevel, 0)),
      INDEX('Wage Grid'!J$14:J$56, MATCH($U34, ListGridLevel, 0))), 0)</f>
        <v>0</v>
      </c>
      <c r="Z34" s="342">
        <f t="shared" si="2"/>
        <v>0</v>
      </c>
      <c r="AA34" s="342">
        <f t="shared" si="3"/>
        <v>0</v>
      </c>
    </row>
    <row r="35" spans="1:27" ht="15" customHeight="1" x14ac:dyDescent="0.25">
      <c r="A35" s="241"/>
      <c r="B35" s="59"/>
      <c r="C35" s="242"/>
      <c r="D35" s="65"/>
      <c r="E35" s="243"/>
      <c r="F35" s="990" t="str">
        <f t="shared" si="4"/>
        <v/>
      </c>
      <c r="G35" s="242"/>
      <c r="H35" s="811"/>
      <c r="I35" s="243"/>
      <c r="J35" s="190"/>
      <c r="K35" s="232"/>
      <c r="L35" s="248" t="str">
        <f t="shared" si="5"/>
        <v/>
      </c>
      <c r="M35" s="215"/>
      <c r="N35" s="216"/>
      <c r="O35" s="216"/>
      <c r="P35" s="217"/>
      <c r="Q35" s="190"/>
      <c r="R35" s="177"/>
      <c r="S35" s="873">
        <f>_xlfn.IFNA(IF($A35="Layered-Over",INDEX('Wage Grid'!$D$14:$D$80,MATCH($B35,ListBargainingUnit,0)),IF($C35=0,INDEX('Wage Grid'!$C$14:$C$80,MATCH($B35,ListBargainingUnit,0)),$C35)),0)</f>
        <v>0</v>
      </c>
      <c r="T35" s="774">
        <f>_xlfn.IFNA(IF($A35="Layered-Over",INDEX('Wage Grid'!$D$14:$D$80,MATCH($D35,ListBargainingUnit,0)),IF($E35=0,INDEX('Wage Grid'!$C$14:$C$80,MATCH($D35,ListBargainingUnit,0)),$E35)),0)</f>
        <v>0</v>
      </c>
      <c r="U35" s="774">
        <f t="shared" si="1"/>
        <v>0</v>
      </c>
      <c r="V35" s="342">
        <f>IFERROR(IF(AND($A35="Layered-Over", OR($U35="14-P",$U35="15-P",$U35="16-P",$U35="17-P",$U35="18-P",$U35="19-P",$U35="20-P")),
      INDEX('Wage Grid'!M$14:M$20, MATCH(U35, ListLayeredOverParaproGridLevel, 0)),
      INDEX('Wage Grid'!G$14:G$56, MATCH(U35, ListGridLevel, 0))), 0)</f>
        <v>0</v>
      </c>
      <c r="W35" s="342">
        <f>IFERROR(IF(AND($A35="Layered-Over", OR($U35="14-P",$U35="15-P",$U35="16-P",$U35="17-P",$U35="18-P",$U35="19-P",$U35="20-P")),
      INDEX('Wage Grid'!N$14:N$20, MATCH($U35, ListLayeredOverParaproGridLevel, 0)),
      INDEX('Wage Grid'!H$14:H$56, MATCH($U35, ListGridLevel, 0))), 0)</f>
        <v>0</v>
      </c>
      <c r="X35" s="342">
        <f>IFERROR(IF(AND($A35="Layered-Over", OR($U35="14-P",$U35="15-P",$U35="16-P",$U35="17-P",$U35="18-P",$U35="19-P",$U35="20-P")),
      INDEX('Wage Grid'!O$14:O$20, MATCH($U35, ListLayeredOverParaproGridLevel, 0)),
      INDEX('Wage Grid'!I$14:I$56, MATCH($U35, ListGridLevel, 0))), 0)</f>
        <v>0</v>
      </c>
      <c r="Y35" s="342">
        <f>IFERROR(IF(AND($A35="Layered-Over", OR($U35="14-P",$U35="15-P",$U35="16-P",$U35="17-P",$U35="18-P",$U35="19-P",$U35="20-P")),
      INDEX('Wage Grid'!P$14:P$20, MATCH($U35, ListLayeredOverParaproGridLevel, 0)),
      INDEX('Wage Grid'!J$14:J$56, MATCH($U35, ListGridLevel, 0))), 0)</f>
        <v>0</v>
      </c>
      <c r="Z35" s="342">
        <f t="shared" si="2"/>
        <v>0</v>
      </c>
      <c r="AA35" s="342">
        <f t="shared" si="3"/>
        <v>0</v>
      </c>
    </row>
    <row r="36" spans="1:27" ht="15" customHeight="1" x14ac:dyDescent="0.25">
      <c r="A36" s="241"/>
      <c r="B36" s="59"/>
      <c r="C36" s="242"/>
      <c r="D36" s="65"/>
      <c r="E36" s="243"/>
      <c r="F36" s="990" t="str">
        <f t="shared" si="4"/>
        <v/>
      </c>
      <c r="G36" s="242"/>
      <c r="H36" s="811"/>
      <c r="I36" s="243"/>
      <c r="J36" s="190"/>
      <c r="K36" s="232"/>
      <c r="L36" s="248" t="str">
        <f t="shared" si="5"/>
        <v/>
      </c>
      <c r="M36" s="215"/>
      <c r="N36" s="216"/>
      <c r="O36" s="216"/>
      <c r="P36" s="217"/>
      <c r="Q36" s="190"/>
      <c r="R36" s="177"/>
      <c r="S36" s="873">
        <f>_xlfn.IFNA(IF($A36="Layered-Over",INDEX('Wage Grid'!$D$14:$D$80,MATCH($B36,ListBargainingUnit,0)),IF($C36=0,INDEX('Wage Grid'!$C$14:$C$80,MATCH($B36,ListBargainingUnit,0)),$C36)),0)</f>
        <v>0</v>
      </c>
      <c r="T36" s="774">
        <f>_xlfn.IFNA(IF($A36="Layered-Over",INDEX('Wage Grid'!$D$14:$D$80,MATCH($D36,ListBargainingUnit,0)),IF($E36=0,INDEX('Wage Grid'!$C$14:$C$80,MATCH($D36,ListBargainingUnit,0)),$E36)),0)</f>
        <v>0</v>
      </c>
      <c r="U36" s="774">
        <f t="shared" si="1"/>
        <v>0</v>
      </c>
      <c r="V36" s="342">
        <f>IFERROR(IF(AND($A36="Layered-Over", OR($U36="14-P",$U36="15-P",$U36="16-P",$U36="17-P",$U36="18-P",$U36="19-P",$U36="20-P")),
      INDEX('Wage Grid'!M$14:M$20, MATCH(U36, ListLayeredOverParaproGridLevel, 0)),
      INDEX('Wage Grid'!G$14:G$56, MATCH(U36, ListGridLevel, 0))), 0)</f>
        <v>0</v>
      </c>
      <c r="W36" s="342">
        <f>IFERROR(IF(AND($A36="Layered-Over", OR($U36="14-P",$U36="15-P",$U36="16-P",$U36="17-P",$U36="18-P",$U36="19-P",$U36="20-P")),
      INDEX('Wage Grid'!N$14:N$20, MATCH($U36, ListLayeredOverParaproGridLevel, 0)),
      INDEX('Wage Grid'!H$14:H$56, MATCH($U36, ListGridLevel, 0))), 0)</f>
        <v>0</v>
      </c>
      <c r="X36" s="342">
        <f>IFERROR(IF(AND($A36="Layered-Over", OR($U36="14-P",$U36="15-P",$U36="16-P",$U36="17-P",$U36="18-P",$U36="19-P",$U36="20-P")),
      INDEX('Wage Grid'!O$14:O$20, MATCH($U36, ListLayeredOverParaproGridLevel, 0)),
      INDEX('Wage Grid'!I$14:I$56, MATCH($U36, ListGridLevel, 0))), 0)</f>
        <v>0</v>
      </c>
      <c r="Y36" s="342">
        <f>IFERROR(IF(AND($A36="Layered-Over", OR($U36="14-P",$U36="15-P",$U36="16-P",$U36="17-P",$U36="18-P",$U36="19-P",$U36="20-P")),
      INDEX('Wage Grid'!P$14:P$20, MATCH($U36, ListLayeredOverParaproGridLevel, 0)),
      INDEX('Wage Grid'!J$14:J$56, MATCH($U36, ListGridLevel, 0))), 0)</f>
        <v>0</v>
      </c>
      <c r="Z36" s="342">
        <f t="shared" si="2"/>
        <v>0</v>
      </c>
      <c r="AA36" s="342">
        <f t="shared" si="3"/>
        <v>0</v>
      </c>
    </row>
    <row r="37" spans="1:27" ht="15" customHeight="1" x14ac:dyDescent="0.25">
      <c r="A37" s="241"/>
      <c r="B37" s="59"/>
      <c r="C37" s="242"/>
      <c r="D37" s="65"/>
      <c r="E37" s="243"/>
      <c r="F37" s="990" t="str">
        <f t="shared" si="4"/>
        <v/>
      </c>
      <c r="G37" s="242"/>
      <c r="H37" s="811"/>
      <c r="I37" s="243"/>
      <c r="J37" s="190"/>
      <c r="K37" s="232"/>
      <c r="L37" s="248" t="str">
        <f t="shared" si="5"/>
        <v/>
      </c>
      <c r="M37" s="215"/>
      <c r="N37" s="216"/>
      <c r="O37" s="216"/>
      <c r="P37" s="217"/>
      <c r="Q37" s="190"/>
      <c r="R37" s="177"/>
      <c r="S37" s="873">
        <f>_xlfn.IFNA(IF($A37="Layered-Over",INDEX('Wage Grid'!$D$14:$D$80,MATCH($B37,ListBargainingUnit,0)),IF($C37=0,INDEX('Wage Grid'!$C$14:$C$80,MATCH($B37,ListBargainingUnit,0)),$C37)),0)</f>
        <v>0</v>
      </c>
      <c r="T37" s="774">
        <f>_xlfn.IFNA(IF($A37="Layered-Over",INDEX('Wage Grid'!$D$14:$D$80,MATCH($D37,ListBargainingUnit,0)),IF($E37=0,INDEX('Wage Grid'!$C$14:$C$80,MATCH($D37,ListBargainingUnit,0)),$E37)),0)</f>
        <v>0</v>
      </c>
      <c r="U37" s="774">
        <f t="shared" si="1"/>
        <v>0</v>
      </c>
      <c r="V37" s="342">
        <f>IFERROR(IF(AND($A37="Layered-Over", OR($U37="14-P",$U37="15-P",$U37="16-P",$U37="17-P",$U37="18-P",$U37="19-P",$U37="20-P")),
      INDEX('Wage Grid'!M$14:M$20, MATCH(U37, ListLayeredOverParaproGridLevel, 0)),
      INDEX('Wage Grid'!G$14:G$56, MATCH(U37, ListGridLevel, 0))), 0)</f>
        <v>0</v>
      </c>
      <c r="W37" s="342">
        <f>IFERROR(IF(AND($A37="Layered-Over", OR($U37="14-P",$U37="15-P",$U37="16-P",$U37="17-P",$U37="18-P",$U37="19-P",$U37="20-P")),
      INDEX('Wage Grid'!N$14:N$20, MATCH($U37, ListLayeredOverParaproGridLevel, 0)),
      INDEX('Wage Grid'!H$14:H$56, MATCH($U37, ListGridLevel, 0))), 0)</f>
        <v>0</v>
      </c>
      <c r="X37" s="342">
        <f>IFERROR(IF(AND($A37="Layered-Over", OR($U37="14-P",$U37="15-P",$U37="16-P",$U37="17-P",$U37="18-P",$U37="19-P",$U37="20-P")),
      INDEX('Wage Grid'!O$14:O$20, MATCH($U37, ListLayeredOverParaproGridLevel, 0)),
      INDEX('Wage Grid'!I$14:I$56, MATCH($U37, ListGridLevel, 0))), 0)</f>
        <v>0</v>
      </c>
      <c r="Y37" s="342">
        <f>IFERROR(IF(AND($A37="Layered-Over", OR($U37="14-P",$U37="15-P",$U37="16-P",$U37="17-P",$U37="18-P",$U37="19-P",$U37="20-P")),
      INDEX('Wage Grid'!P$14:P$20, MATCH($U37, ListLayeredOverParaproGridLevel, 0)),
      INDEX('Wage Grid'!J$14:J$56, MATCH($U37, ListGridLevel, 0))), 0)</f>
        <v>0</v>
      </c>
      <c r="Z37" s="342">
        <f t="shared" si="2"/>
        <v>0</v>
      </c>
      <c r="AA37" s="342">
        <f t="shared" si="3"/>
        <v>0</v>
      </c>
    </row>
    <row r="38" spans="1:27" ht="15" customHeight="1" x14ac:dyDescent="0.25">
      <c r="A38" s="241"/>
      <c r="B38" s="59"/>
      <c r="C38" s="242"/>
      <c r="D38" s="65"/>
      <c r="E38" s="243"/>
      <c r="F38" s="990" t="str">
        <f t="shared" si="4"/>
        <v/>
      </c>
      <c r="G38" s="242"/>
      <c r="H38" s="811"/>
      <c r="I38" s="243"/>
      <c r="J38" s="190"/>
      <c r="K38" s="232"/>
      <c r="L38" s="248" t="str">
        <f t="shared" si="5"/>
        <v/>
      </c>
      <c r="M38" s="215"/>
      <c r="N38" s="216"/>
      <c r="O38" s="216"/>
      <c r="P38" s="217"/>
      <c r="Q38" s="190"/>
      <c r="R38" s="177"/>
      <c r="S38" s="873">
        <f>_xlfn.IFNA(IF($A38="Layered-Over",INDEX('Wage Grid'!$D$14:$D$80,MATCH($B38,ListBargainingUnit,0)),IF($C38=0,INDEX('Wage Grid'!$C$14:$C$80,MATCH($B38,ListBargainingUnit,0)),$C38)),0)</f>
        <v>0</v>
      </c>
      <c r="T38" s="774">
        <f>_xlfn.IFNA(IF($A38="Layered-Over",INDEX('Wage Grid'!$D$14:$D$80,MATCH($D38,ListBargainingUnit,0)),IF($E38=0,INDEX('Wage Grid'!$C$14:$C$80,MATCH($D38,ListBargainingUnit,0)),$E38)),0)</f>
        <v>0</v>
      </c>
      <c r="U38" s="774">
        <f t="shared" si="1"/>
        <v>0</v>
      </c>
      <c r="V38" s="342">
        <f>IFERROR(IF(AND($A38="Layered-Over", OR($U38="14-P",$U38="15-P",$U38="16-P",$U38="17-P",$U38="18-P",$U38="19-P",$U38="20-P")),
      INDEX('Wage Grid'!M$14:M$20, MATCH(U38, ListLayeredOverParaproGridLevel, 0)),
      INDEX('Wage Grid'!G$14:G$56, MATCH(U38, ListGridLevel, 0))), 0)</f>
        <v>0</v>
      </c>
      <c r="W38" s="342">
        <f>IFERROR(IF(AND($A38="Layered-Over", OR($U38="14-P",$U38="15-P",$U38="16-P",$U38="17-P",$U38="18-P",$U38="19-P",$U38="20-P")),
      INDEX('Wage Grid'!N$14:N$20, MATCH($U38, ListLayeredOverParaproGridLevel, 0)),
      INDEX('Wage Grid'!H$14:H$56, MATCH($U38, ListGridLevel, 0))), 0)</f>
        <v>0</v>
      </c>
      <c r="X38" s="342">
        <f>IFERROR(IF(AND($A38="Layered-Over", OR($U38="14-P",$U38="15-P",$U38="16-P",$U38="17-P",$U38="18-P",$U38="19-P",$U38="20-P")),
      INDEX('Wage Grid'!O$14:O$20, MATCH($U38, ListLayeredOverParaproGridLevel, 0)),
      INDEX('Wage Grid'!I$14:I$56, MATCH($U38, ListGridLevel, 0))), 0)</f>
        <v>0</v>
      </c>
      <c r="Y38" s="342">
        <f>IFERROR(IF(AND($A38="Layered-Over", OR($U38="14-P",$U38="15-P",$U38="16-P",$U38="17-P",$U38="18-P",$U38="19-P",$U38="20-P")),
      INDEX('Wage Grid'!P$14:P$20, MATCH($U38, ListLayeredOverParaproGridLevel, 0)),
      INDEX('Wage Grid'!J$14:J$56, MATCH($U38, ListGridLevel, 0))), 0)</f>
        <v>0</v>
      </c>
      <c r="Z38" s="342">
        <f t="shared" si="2"/>
        <v>0</v>
      </c>
      <c r="AA38" s="342">
        <f t="shared" si="3"/>
        <v>0</v>
      </c>
    </row>
    <row r="39" spans="1:27" ht="15" customHeight="1" x14ac:dyDescent="0.25">
      <c r="A39" s="241"/>
      <c r="B39" s="59"/>
      <c r="C39" s="242"/>
      <c r="D39" s="65"/>
      <c r="E39" s="243"/>
      <c r="F39" s="990" t="str">
        <f t="shared" si="4"/>
        <v/>
      </c>
      <c r="G39" s="242"/>
      <c r="H39" s="811"/>
      <c r="I39" s="243"/>
      <c r="J39" s="190"/>
      <c r="K39" s="232"/>
      <c r="L39" s="248" t="str">
        <f t="shared" si="5"/>
        <v/>
      </c>
      <c r="M39" s="215"/>
      <c r="N39" s="216"/>
      <c r="O39" s="216"/>
      <c r="P39" s="217"/>
      <c r="Q39" s="190"/>
      <c r="R39" s="177"/>
      <c r="S39" s="873">
        <f>_xlfn.IFNA(IF($A39="Layered-Over",INDEX('Wage Grid'!$D$14:$D$80,MATCH($B39,ListBargainingUnit,0)),IF($C39=0,INDEX('Wage Grid'!$C$14:$C$80,MATCH($B39,ListBargainingUnit,0)),$C39)),0)</f>
        <v>0</v>
      </c>
      <c r="T39" s="774">
        <f>_xlfn.IFNA(IF($A39="Layered-Over",INDEX('Wage Grid'!$D$14:$D$80,MATCH($D39,ListBargainingUnit,0)),IF($E39=0,INDEX('Wage Grid'!$C$14:$C$80,MATCH($D39,ListBargainingUnit,0)),$E39)),0)</f>
        <v>0</v>
      </c>
      <c r="U39" s="774">
        <f t="shared" si="1"/>
        <v>0</v>
      </c>
      <c r="V39" s="342">
        <f>IFERROR(IF(AND($A39="Layered-Over", OR($U39="14-P",$U39="15-P",$U39="16-P",$U39="17-P",$U39="18-P",$U39="19-P",$U39="20-P")),
      INDEX('Wage Grid'!M$14:M$20, MATCH(U39, ListLayeredOverParaproGridLevel, 0)),
      INDEX('Wage Grid'!G$14:G$56, MATCH(U39, ListGridLevel, 0))), 0)</f>
        <v>0</v>
      </c>
      <c r="W39" s="342">
        <f>IFERROR(IF(AND($A39="Layered-Over", OR($U39="14-P",$U39="15-P",$U39="16-P",$U39="17-P",$U39="18-P",$U39="19-P",$U39="20-P")),
      INDEX('Wage Grid'!N$14:N$20, MATCH($U39, ListLayeredOverParaproGridLevel, 0)),
      INDEX('Wage Grid'!H$14:H$56, MATCH($U39, ListGridLevel, 0))), 0)</f>
        <v>0</v>
      </c>
      <c r="X39" s="342">
        <f>IFERROR(IF(AND($A39="Layered-Over", OR($U39="14-P",$U39="15-P",$U39="16-P",$U39="17-P",$U39="18-P",$U39="19-P",$U39="20-P")),
      INDEX('Wage Grid'!O$14:O$20, MATCH($U39, ListLayeredOverParaproGridLevel, 0)),
      INDEX('Wage Grid'!I$14:I$56, MATCH($U39, ListGridLevel, 0))), 0)</f>
        <v>0</v>
      </c>
      <c r="Y39" s="342">
        <f>IFERROR(IF(AND($A39="Layered-Over", OR($U39="14-P",$U39="15-P",$U39="16-P",$U39="17-P",$U39="18-P",$U39="19-P",$U39="20-P")),
      INDEX('Wage Grid'!P$14:P$20, MATCH($U39, ListLayeredOverParaproGridLevel, 0)),
      INDEX('Wage Grid'!J$14:J$56, MATCH($U39, ListGridLevel, 0))), 0)</f>
        <v>0</v>
      </c>
      <c r="Z39" s="342">
        <f t="shared" si="2"/>
        <v>0</v>
      </c>
      <c r="AA39" s="342">
        <f t="shared" si="3"/>
        <v>0</v>
      </c>
    </row>
    <row r="40" spans="1:27" ht="15" customHeight="1" x14ac:dyDescent="0.25">
      <c r="A40" s="241"/>
      <c r="B40" s="59"/>
      <c r="C40" s="242"/>
      <c r="D40" s="65"/>
      <c r="E40" s="243"/>
      <c r="F40" s="990" t="str">
        <f t="shared" si="4"/>
        <v/>
      </c>
      <c r="G40" s="242"/>
      <c r="H40" s="811"/>
      <c r="I40" s="243"/>
      <c r="J40" s="190"/>
      <c r="K40" s="232"/>
      <c r="L40" s="248" t="str">
        <f t="shared" si="5"/>
        <v/>
      </c>
      <c r="M40" s="215"/>
      <c r="N40" s="216"/>
      <c r="O40" s="216"/>
      <c r="P40" s="217"/>
      <c r="Q40" s="190"/>
      <c r="R40" s="177"/>
      <c r="S40" s="873">
        <f>_xlfn.IFNA(IF($A40="Layered-Over",INDEX('Wage Grid'!$D$14:$D$80,MATCH($B40,ListBargainingUnit,0)),IF($C40=0,INDEX('Wage Grid'!$C$14:$C$80,MATCH($B40,ListBargainingUnit,0)),$C40)),0)</f>
        <v>0</v>
      </c>
      <c r="T40" s="774">
        <f>_xlfn.IFNA(IF($A40="Layered-Over",INDEX('Wage Grid'!$D$14:$D$80,MATCH($D40,ListBargainingUnit,0)),IF($E40=0,INDEX('Wage Grid'!$C$14:$C$80,MATCH($D40,ListBargainingUnit,0)),$E40)),0)</f>
        <v>0</v>
      </c>
      <c r="U40" s="774">
        <f t="shared" si="1"/>
        <v>0</v>
      </c>
      <c r="V40" s="342">
        <f>IFERROR(IF(AND($A40="Layered-Over", OR($U40="14-P",$U40="15-P",$U40="16-P",$U40="17-P",$U40="18-P",$U40="19-P",$U40="20-P")),
      INDEX('Wage Grid'!M$14:M$20, MATCH(U40, ListLayeredOverParaproGridLevel, 0)),
      INDEX('Wage Grid'!G$14:G$56, MATCH(U40, ListGridLevel, 0))), 0)</f>
        <v>0</v>
      </c>
      <c r="W40" s="342">
        <f>IFERROR(IF(AND($A40="Layered-Over", OR($U40="14-P",$U40="15-P",$U40="16-P",$U40="17-P",$U40="18-P",$U40="19-P",$U40="20-P")),
      INDEX('Wage Grid'!N$14:N$20, MATCH($U40, ListLayeredOverParaproGridLevel, 0)),
      INDEX('Wage Grid'!H$14:H$56, MATCH($U40, ListGridLevel, 0))), 0)</f>
        <v>0</v>
      </c>
      <c r="X40" s="342">
        <f>IFERROR(IF(AND($A40="Layered-Over", OR($U40="14-P",$U40="15-P",$U40="16-P",$U40="17-P",$U40="18-P",$U40="19-P",$U40="20-P")),
      INDEX('Wage Grid'!O$14:O$20, MATCH($U40, ListLayeredOverParaproGridLevel, 0)),
      INDEX('Wage Grid'!I$14:I$56, MATCH($U40, ListGridLevel, 0))), 0)</f>
        <v>0</v>
      </c>
      <c r="Y40" s="342">
        <f>IFERROR(IF(AND($A40="Layered-Over", OR($U40="14-P",$U40="15-P",$U40="16-P",$U40="17-P",$U40="18-P",$U40="19-P",$U40="20-P")),
      INDEX('Wage Grid'!P$14:P$20, MATCH($U40, ListLayeredOverParaproGridLevel, 0)),
      INDEX('Wage Grid'!J$14:J$56, MATCH($U40, ListGridLevel, 0))), 0)</f>
        <v>0</v>
      </c>
      <c r="Z40" s="342">
        <f t="shared" si="2"/>
        <v>0</v>
      </c>
      <c r="AA40" s="342">
        <f t="shared" si="3"/>
        <v>0</v>
      </c>
    </row>
    <row r="41" spans="1:27" ht="15" customHeight="1" x14ac:dyDescent="0.25">
      <c r="A41" s="241"/>
      <c r="B41" s="59"/>
      <c r="C41" s="242"/>
      <c r="D41" s="65"/>
      <c r="E41" s="243"/>
      <c r="F41" s="990" t="str">
        <f t="shared" si="4"/>
        <v/>
      </c>
      <c r="G41" s="242"/>
      <c r="H41" s="811"/>
      <c r="I41" s="243"/>
      <c r="J41" s="190"/>
      <c r="K41" s="232"/>
      <c r="L41" s="248" t="str">
        <f t="shared" si="5"/>
        <v/>
      </c>
      <c r="M41" s="215"/>
      <c r="N41" s="216"/>
      <c r="O41" s="216"/>
      <c r="P41" s="217"/>
      <c r="Q41" s="190"/>
      <c r="R41" s="177"/>
      <c r="S41" s="873">
        <f>_xlfn.IFNA(IF($A41="Layered-Over",INDEX('Wage Grid'!$D$14:$D$80,MATCH($B41,ListBargainingUnit,0)),IF($C41=0,INDEX('Wage Grid'!$C$14:$C$80,MATCH($B41,ListBargainingUnit,0)),$C41)),0)</f>
        <v>0</v>
      </c>
      <c r="T41" s="774">
        <f>_xlfn.IFNA(IF($A41="Layered-Over",INDEX('Wage Grid'!$D$14:$D$80,MATCH($D41,ListBargainingUnit,0)),IF($E41=0,INDEX('Wage Grid'!$C$14:$C$80,MATCH($D41,ListBargainingUnit,0)),$E41)),0)</f>
        <v>0</v>
      </c>
      <c r="U41" s="774">
        <f t="shared" si="1"/>
        <v>0</v>
      </c>
      <c r="V41" s="342">
        <f>IFERROR(IF(AND($A41="Layered-Over", OR($U41="14-P",$U41="15-P",$U41="16-P",$U41="17-P",$U41="18-P",$U41="19-P",$U41="20-P")),
      INDEX('Wage Grid'!M$14:M$20, MATCH(U41, ListLayeredOverParaproGridLevel, 0)),
      INDEX('Wage Grid'!G$14:G$56, MATCH(U41, ListGridLevel, 0))), 0)</f>
        <v>0</v>
      </c>
      <c r="W41" s="342">
        <f>IFERROR(IF(AND($A41="Layered-Over", OR($U41="14-P",$U41="15-P",$U41="16-P",$U41="17-P",$U41="18-P",$U41="19-P",$U41="20-P")),
      INDEX('Wage Grid'!N$14:N$20, MATCH($U41, ListLayeredOverParaproGridLevel, 0)),
      INDEX('Wage Grid'!H$14:H$56, MATCH($U41, ListGridLevel, 0))), 0)</f>
        <v>0</v>
      </c>
      <c r="X41" s="342">
        <f>IFERROR(IF(AND($A41="Layered-Over", OR($U41="14-P",$U41="15-P",$U41="16-P",$U41="17-P",$U41="18-P",$U41="19-P",$U41="20-P")),
      INDEX('Wage Grid'!O$14:O$20, MATCH($U41, ListLayeredOverParaproGridLevel, 0)),
      INDEX('Wage Grid'!I$14:I$56, MATCH($U41, ListGridLevel, 0))), 0)</f>
        <v>0</v>
      </c>
      <c r="Y41" s="342">
        <f>IFERROR(IF(AND($A41="Layered-Over", OR($U41="14-P",$U41="15-P",$U41="16-P",$U41="17-P",$U41="18-P",$U41="19-P",$U41="20-P")),
      INDEX('Wage Grid'!P$14:P$20, MATCH($U41, ListLayeredOverParaproGridLevel, 0)),
      INDEX('Wage Grid'!J$14:J$56, MATCH($U41, ListGridLevel, 0))), 0)</f>
        <v>0</v>
      </c>
      <c r="Z41" s="342">
        <f t="shared" si="2"/>
        <v>0</v>
      </c>
      <c r="AA41" s="342">
        <f t="shared" si="3"/>
        <v>0</v>
      </c>
    </row>
    <row r="42" spans="1:27" ht="15" customHeight="1" x14ac:dyDescent="0.25">
      <c r="A42" s="241"/>
      <c r="B42" s="59"/>
      <c r="C42" s="242"/>
      <c r="D42" s="65"/>
      <c r="E42" s="243"/>
      <c r="F42" s="990" t="str">
        <f t="shared" si="4"/>
        <v/>
      </c>
      <c r="G42" s="242"/>
      <c r="H42" s="811"/>
      <c r="I42" s="243"/>
      <c r="J42" s="190"/>
      <c r="K42" s="232"/>
      <c r="L42" s="248" t="str">
        <f t="shared" si="5"/>
        <v/>
      </c>
      <c r="M42" s="215"/>
      <c r="N42" s="216"/>
      <c r="O42" s="216"/>
      <c r="P42" s="217"/>
      <c r="Q42" s="190"/>
      <c r="R42" s="177"/>
      <c r="S42" s="873">
        <f>_xlfn.IFNA(IF($A42="Layered-Over",INDEX('Wage Grid'!$D$14:$D$80,MATCH($B42,ListBargainingUnit,0)),IF($C42=0,INDEX('Wage Grid'!$C$14:$C$80,MATCH($B42,ListBargainingUnit,0)),$C42)),0)</f>
        <v>0</v>
      </c>
      <c r="T42" s="774">
        <f>_xlfn.IFNA(IF($A42="Layered-Over",INDEX('Wage Grid'!$D$14:$D$80,MATCH($D42,ListBargainingUnit,0)),IF($E42=0,INDEX('Wage Grid'!$C$14:$C$80,MATCH($D42,ListBargainingUnit,0)),$E42)),0)</f>
        <v>0</v>
      </c>
      <c r="U42" s="774">
        <f t="shared" si="1"/>
        <v>0</v>
      </c>
      <c r="V42" s="342">
        <f>IFERROR(IF(AND($A42="Layered-Over", OR($U42="14-P",$U42="15-P",$U42="16-P",$U42="17-P",$U42="18-P",$U42="19-P",$U42="20-P")),
      INDEX('Wage Grid'!M$14:M$20, MATCH(U42, ListLayeredOverParaproGridLevel, 0)),
      INDEX('Wage Grid'!G$14:G$56, MATCH(U42, ListGridLevel, 0))), 0)</f>
        <v>0</v>
      </c>
      <c r="W42" s="342">
        <f>IFERROR(IF(AND($A42="Layered-Over", OR($U42="14-P",$U42="15-P",$U42="16-P",$U42="17-P",$U42="18-P",$U42="19-P",$U42="20-P")),
      INDEX('Wage Grid'!N$14:N$20, MATCH($U42, ListLayeredOverParaproGridLevel, 0)),
      INDEX('Wage Grid'!H$14:H$56, MATCH($U42, ListGridLevel, 0))), 0)</f>
        <v>0</v>
      </c>
      <c r="X42" s="342">
        <f>IFERROR(IF(AND($A42="Layered-Over", OR($U42="14-P",$U42="15-P",$U42="16-P",$U42="17-P",$U42="18-P",$U42="19-P",$U42="20-P")),
      INDEX('Wage Grid'!O$14:O$20, MATCH($U42, ListLayeredOverParaproGridLevel, 0)),
      INDEX('Wage Grid'!I$14:I$56, MATCH($U42, ListGridLevel, 0))), 0)</f>
        <v>0</v>
      </c>
      <c r="Y42" s="342">
        <f>IFERROR(IF(AND($A42="Layered-Over", OR($U42="14-P",$U42="15-P",$U42="16-P",$U42="17-P",$U42="18-P",$U42="19-P",$U42="20-P")),
      INDEX('Wage Grid'!P$14:P$20, MATCH($U42, ListLayeredOverParaproGridLevel, 0)),
      INDEX('Wage Grid'!J$14:J$56, MATCH($U42, ListGridLevel, 0))), 0)</f>
        <v>0</v>
      </c>
      <c r="Z42" s="342">
        <f t="shared" si="2"/>
        <v>0</v>
      </c>
      <c r="AA42" s="342">
        <f t="shared" si="3"/>
        <v>0</v>
      </c>
    </row>
    <row r="43" spans="1:27" ht="15" customHeight="1" x14ac:dyDescent="0.25">
      <c r="A43" s="241"/>
      <c r="B43" s="59"/>
      <c r="C43" s="242"/>
      <c r="D43" s="65"/>
      <c r="E43" s="243"/>
      <c r="F43" s="990" t="str">
        <f t="shared" si="4"/>
        <v/>
      </c>
      <c r="G43" s="242"/>
      <c r="H43" s="811"/>
      <c r="I43" s="243"/>
      <c r="J43" s="190"/>
      <c r="K43" s="232"/>
      <c r="L43" s="248" t="str">
        <f t="shared" si="5"/>
        <v/>
      </c>
      <c r="M43" s="215"/>
      <c r="N43" s="216"/>
      <c r="O43" s="216"/>
      <c r="P43" s="217"/>
      <c r="Q43" s="190"/>
      <c r="R43" s="177"/>
      <c r="S43" s="873">
        <f>_xlfn.IFNA(IF($A43="Layered-Over",INDEX('Wage Grid'!$D$14:$D$80,MATCH($B43,ListBargainingUnit,0)),IF($C43=0,INDEX('Wage Grid'!$C$14:$C$80,MATCH($B43,ListBargainingUnit,0)),$C43)),0)</f>
        <v>0</v>
      </c>
      <c r="T43" s="774">
        <f>_xlfn.IFNA(IF($A43="Layered-Over",INDEX('Wage Grid'!$D$14:$D$80,MATCH($D43,ListBargainingUnit,0)),IF($E43=0,INDEX('Wage Grid'!$C$14:$C$80,MATCH($D43,ListBargainingUnit,0)),$E43)),0)</f>
        <v>0</v>
      </c>
      <c r="U43" s="774">
        <f t="shared" si="1"/>
        <v>0</v>
      </c>
      <c r="V43" s="342">
        <f>IFERROR(IF(AND($A43="Layered-Over", OR($U43="14-P",$U43="15-P",$U43="16-P",$U43="17-P",$U43="18-P",$U43="19-P",$U43="20-P")),
      INDEX('Wage Grid'!M$14:M$20, MATCH(U43, ListLayeredOverParaproGridLevel, 0)),
      INDEX('Wage Grid'!G$14:G$56, MATCH(U43, ListGridLevel, 0))), 0)</f>
        <v>0</v>
      </c>
      <c r="W43" s="342">
        <f>IFERROR(IF(AND($A43="Layered-Over", OR($U43="14-P",$U43="15-P",$U43="16-P",$U43="17-P",$U43="18-P",$U43="19-P",$U43="20-P")),
      INDEX('Wage Grid'!N$14:N$20, MATCH($U43, ListLayeredOverParaproGridLevel, 0)),
      INDEX('Wage Grid'!H$14:H$56, MATCH($U43, ListGridLevel, 0))), 0)</f>
        <v>0</v>
      </c>
      <c r="X43" s="342">
        <f>IFERROR(IF(AND($A43="Layered-Over", OR($U43="14-P",$U43="15-P",$U43="16-P",$U43="17-P",$U43="18-P",$U43="19-P",$U43="20-P")),
      INDEX('Wage Grid'!O$14:O$20, MATCH($U43, ListLayeredOverParaproGridLevel, 0)),
      INDEX('Wage Grid'!I$14:I$56, MATCH($U43, ListGridLevel, 0))), 0)</f>
        <v>0</v>
      </c>
      <c r="Y43" s="342">
        <f>IFERROR(IF(AND($A43="Layered-Over", OR($U43="14-P",$U43="15-P",$U43="16-P",$U43="17-P",$U43="18-P",$U43="19-P",$U43="20-P")),
      INDEX('Wage Grid'!P$14:P$20, MATCH($U43, ListLayeredOverParaproGridLevel, 0)),
      INDEX('Wage Grid'!J$14:J$56, MATCH($U43, ListGridLevel, 0))), 0)</f>
        <v>0</v>
      </c>
      <c r="Z43" s="342">
        <f t="shared" si="2"/>
        <v>0</v>
      </c>
      <c r="AA43" s="342">
        <f t="shared" si="3"/>
        <v>0</v>
      </c>
    </row>
    <row r="44" spans="1:27" ht="15" customHeight="1" x14ac:dyDescent="0.25">
      <c r="A44" s="241"/>
      <c r="B44" s="59"/>
      <c r="C44" s="242"/>
      <c r="D44" s="65"/>
      <c r="E44" s="243"/>
      <c r="F44" s="990" t="str">
        <f t="shared" si="4"/>
        <v/>
      </c>
      <c r="G44" s="242"/>
      <c r="H44" s="811"/>
      <c r="I44" s="243"/>
      <c r="J44" s="190"/>
      <c r="K44" s="232"/>
      <c r="L44" s="248" t="str">
        <f t="shared" si="5"/>
        <v/>
      </c>
      <c r="M44" s="215"/>
      <c r="N44" s="216"/>
      <c r="O44" s="216"/>
      <c r="P44" s="217"/>
      <c r="Q44" s="190"/>
      <c r="R44" s="177"/>
      <c r="S44" s="873">
        <f>_xlfn.IFNA(IF($A44="Layered-Over",INDEX('Wage Grid'!$D$14:$D$80,MATCH($B44,ListBargainingUnit,0)),IF($C44=0,INDEX('Wage Grid'!$C$14:$C$80,MATCH($B44,ListBargainingUnit,0)),$C44)),0)</f>
        <v>0</v>
      </c>
      <c r="T44" s="774">
        <f>_xlfn.IFNA(IF($A44="Layered-Over",INDEX('Wage Grid'!$D$14:$D$80,MATCH($D44,ListBargainingUnit,0)),IF($E44=0,INDEX('Wage Grid'!$C$14:$C$80,MATCH($D44,ListBargainingUnit,0)),$E44)),0)</f>
        <v>0</v>
      </c>
      <c r="U44" s="774">
        <f t="shared" si="1"/>
        <v>0</v>
      </c>
      <c r="V44" s="342">
        <f>IFERROR(IF(AND($A44="Layered-Over", OR($U44="14-P",$U44="15-P",$U44="16-P",$U44="17-P",$U44="18-P",$U44="19-P",$U44="20-P")),
      INDEX('Wage Grid'!M$14:M$20, MATCH(U44, ListLayeredOverParaproGridLevel, 0)),
      INDEX('Wage Grid'!G$14:G$56, MATCH(U44, ListGridLevel, 0))), 0)</f>
        <v>0</v>
      </c>
      <c r="W44" s="342">
        <f>IFERROR(IF(AND($A44="Layered-Over", OR($U44="14-P",$U44="15-P",$U44="16-P",$U44="17-P",$U44="18-P",$U44="19-P",$U44="20-P")),
      INDEX('Wage Grid'!N$14:N$20, MATCH($U44, ListLayeredOverParaproGridLevel, 0)),
      INDEX('Wage Grid'!H$14:H$56, MATCH($U44, ListGridLevel, 0))), 0)</f>
        <v>0</v>
      </c>
      <c r="X44" s="342">
        <f>IFERROR(IF(AND($A44="Layered-Over", OR($U44="14-P",$U44="15-P",$U44="16-P",$U44="17-P",$U44="18-P",$U44="19-P",$U44="20-P")),
      INDEX('Wage Grid'!O$14:O$20, MATCH($U44, ListLayeredOverParaproGridLevel, 0)),
      INDEX('Wage Grid'!I$14:I$56, MATCH($U44, ListGridLevel, 0))), 0)</f>
        <v>0</v>
      </c>
      <c r="Y44" s="342">
        <f>IFERROR(IF(AND($A44="Layered-Over", OR($U44="14-P",$U44="15-P",$U44="16-P",$U44="17-P",$U44="18-P",$U44="19-P",$U44="20-P")),
      INDEX('Wage Grid'!P$14:P$20, MATCH($U44, ListLayeredOverParaproGridLevel, 0)),
      INDEX('Wage Grid'!J$14:J$56, MATCH($U44, ListGridLevel, 0))), 0)</f>
        <v>0</v>
      </c>
      <c r="Z44" s="342">
        <f t="shared" si="2"/>
        <v>0</v>
      </c>
      <c r="AA44" s="342">
        <f t="shared" si="3"/>
        <v>0</v>
      </c>
    </row>
    <row r="45" spans="1:27" ht="15" customHeight="1" x14ac:dyDescent="0.25">
      <c r="A45" s="241"/>
      <c r="B45" s="59"/>
      <c r="C45" s="242"/>
      <c r="D45" s="65"/>
      <c r="E45" s="243"/>
      <c r="F45" s="990" t="str">
        <f t="shared" si="4"/>
        <v/>
      </c>
      <c r="G45" s="242"/>
      <c r="H45" s="811"/>
      <c r="I45" s="243"/>
      <c r="J45" s="190"/>
      <c r="K45" s="232"/>
      <c r="L45" s="248" t="str">
        <f t="shared" si="5"/>
        <v/>
      </c>
      <c r="M45" s="215"/>
      <c r="N45" s="216"/>
      <c r="O45" s="216"/>
      <c r="P45" s="217"/>
      <c r="Q45" s="190"/>
      <c r="R45" s="177"/>
      <c r="S45" s="873">
        <f>_xlfn.IFNA(IF($A45="Layered-Over",INDEX('Wage Grid'!$D$14:$D$80,MATCH($B45,ListBargainingUnit,0)),IF($C45=0,INDEX('Wage Grid'!$C$14:$C$80,MATCH($B45,ListBargainingUnit,0)),$C45)),0)</f>
        <v>0</v>
      </c>
      <c r="T45" s="774">
        <f>_xlfn.IFNA(IF($A45="Layered-Over",INDEX('Wage Grid'!$D$14:$D$80,MATCH($D45,ListBargainingUnit,0)),IF($E45=0,INDEX('Wage Grid'!$C$14:$C$80,MATCH($D45,ListBargainingUnit,0)),$E45)),0)</f>
        <v>0</v>
      </c>
      <c r="U45" s="774">
        <f t="shared" si="1"/>
        <v>0</v>
      </c>
      <c r="V45" s="342">
        <f>IFERROR(IF(AND($A45="Layered-Over", OR($U45="14-P",$U45="15-P",$U45="16-P",$U45="17-P",$U45="18-P",$U45="19-P",$U45="20-P")),
      INDEX('Wage Grid'!M$14:M$20, MATCH(U45, ListLayeredOverParaproGridLevel, 0)),
      INDEX('Wage Grid'!G$14:G$56, MATCH(U45, ListGridLevel, 0))), 0)</f>
        <v>0</v>
      </c>
      <c r="W45" s="342">
        <f>IFERROR(IF(AND($A45="Layered-Over", OR($U45="14-P",$U45="15-P",$U45="16-P",$U45="17-P",$U45="18-P",$U45="19-P",$U45="20-P")),
      INDEX('Wage Grid'!N$14:N$20, MATCH($U45, ListLayeredOverParaproGridLevel, 0)),
      INDEX('Wage Grid'!H$14:H$56, MATCH($U45, ListGridLevel, 0))), 0)</f>
        <v>0</v>
      </c>
      <c r="X45" s="342">
        <f>IFERROR(IF(AND($A45="Layered-Over", OR($U45="14-P",$U45="15-P",$U45="16-P",$U45="17-P",$U45="18-P",$U45="19-P",$U45="20-P")),
      INDEX('Wage Grid'!O$14:O$20, MATCH($U45, ListLayeredOverParaproGridLevel, 0)),
      INDEX('Wage Grid'!I$14:I$56, MATCH($U45, ListGridLevel, 0))), 0)</f>
        <v>0</v>
      </c>
      <c r="Y45" s="342">
        <f>IFERROR(IF(AND($A45="Layered-Over", OR($U45="14-P",$U45="15-P",$U45="16-P",$U45="17-P",$U45="18-P",$U45="19-P",$U45="20-P")),
      INDEX('Wage Grid'!P$14:P$20, MATCH($U45, ListLayeredOverParaproGridLevel, 0)),
      INDEX('Wage Grid'!J$14:J$56, MATCH($U45, ListGridLevel, 0))), 0)</f>
        <v>0</v>
      </c>
      <c r="Z45" s="342">
        <f t="shared" si="2"/>
        <v>0</v>
      </c>
      <c r="AA45" s="342">
        <f t="shared" si="3"/>
        <v>0</v>
      </c>
    </row>
    <row r="46" spans="1:27" ht="15" customHeight="1" x14ac:dyDescent="0.25">
      <c r="A46" s="241"/>
      <c r="B46" s="59"/>
      <c r="C46" s="242"/>
      <c r="D46" s="65"/>
      <c r="E46" s="243"/>
      <c r="F46" s="990" t="str">
        <f t="shared" si="4"/>
        <v/>
      </c>
      <c r="G46" s="242"/>
      <c r="H46" s="811"/>
      <c r="I46" s="243"/>
      <c r="J46" s="190"/>
      <c r="K46" s="232"/>
      <c r="L46" s="248" t="str">
        <f t="shared" si="5"/>
        <v/>
      </c>
      <c r="M46" s="215"/>
      <c r="N46" s="216"/>
      <c r="O46" s="216"/>
      <c r="P46" s="217"/>
      <c r="Q46" s="190"/>
      <c r="R46" s="177"/>
      <c r="S46" s="873">
        <f>_xlfn.IFNA(IF($A46="Layered-Over",INDEX('Wage Grid'!$D$14:$D$80,MATCH($B46,ListBargainingUnit,0)),IF($C46=0,INDEX('Wage Grid'!$C$14:$C$80,MATCH($B46,ListBargainingUnit,0)),$C46)),0)</f>
        <v>0</v>
      </c>
      <c r="T46" s="774">
        <f>_xlfn.IFNA(IF($A46="Layered-Over",INDEX('Wage Grid'!$D$14:$D$80,MATCH($D46,ListBargainingUnit,0)),IF($E46=0,INDEX('Wage Grid'!$C$14:$C$80,MATCH($D46,ListBargainingUnit,0)),$E46)),0)</f>
        <v>0</v>
      </c>
      <c r="U46" s="774">
        <f t="shared" si="1"/>
        <v>0</v>
      </c>
      <c r="V46" s="342">
        <f>IFERROR(IF(AND($A46="Layered-Over", OR($U46="14-P",$U46="15-P",$U46="16-P",$U46="17-P",$U46="18-P",$U46="19-P",$U46="20-P")),
      INDEX('Wage Grid'!M$14:M$20, MATCH(U46, ListLayeredOverParaproGridLevel, 0)),
      INDEX('Wage Grid'!G$14:G$56, MATCH(U46, ListGridLevel, 0))), 0)</f>
        <v>0</v>
      </c>
      <c r="W46" s="342">
        <f>IFERROR(IF(AND($A46="Layered-Over", OR($U46="14-P",$U46="15-P",$U46="16-P",$U46="17-P",$U46="18-P",$U46="19-P",$U46="20-P")),
      INDEX('Wage Grid'!N$14:N$20, MATCH($U46, ListLayeredOverParaproGridLevel, 0)),
      INDEX('Wage Grid'!H$14:H$56, MATCH($U46, ListGridLevel, 0))), 0)</f>
        <v>0</v>
      </c>
      <c r="X46" s="342">
        <f>IFERROR(IF(AND($A46="Layered-Over", OR($U46="14-P",$U46="15-P",$U46="16-P",$U46="17-P",$U46="18-P",$U46="19-P",$U46="20-P")),
      INDEX('Wage Grid'!O$14:O$20, MATCH($U46, ListLayeredOverParaproGridLevel, 0)),
      INDEX('Wage Grid'!I$14:I$56, MATCH($U46, ListGridLevel, 0))), 0)</f>
        <v>0</v>
      </c>
      <c r="Y46" s="342">
        <f>IFERROR(IF(AND($A46="Layered-Over", OR($U46="14-P",$U46="15-P",$U46="16-P",$U46="17-P",$U46="18-P",$U46="19-P",$U46="20-P")),
      INDEX('Wage Grid'!P$14:P$20, MATCH($U46, ListLayeredOverParaproGridLevel, 0)),
      INDEX('Wage Grid'!J$14:J$56, MATCH($U46, ListGridLevel, 0))), 0)</f>
        <v>0</v>
      </c>
      <c r="Z46" s="342">
        <f t="shared" si="2"/>
        <v>0</v>
      </c>
      <c r="AA46" s="342">
        <f t="shared" si="3"/>
        <v>0</v>
      </c>
    </row>
    <row r="47" spans="1:27" ht="15" customHeight="1" x14ac:dyDescent="0.25">
      <c r="A47" s="241"/>
      <c r="B47" s="59"/>
      <c r="C47" s="242"/>
      <c r="D47" s="65"/>
      <c r="E47" s="243"/>
      <c r="F47" s="990" t="str">
        <f t="shared" si="4"/>
        <v/>
      </c>
      <c r="G47" s="242"/>
      <c r="H47" s="811"/>
      <c r="I47" s="243"/>
      <c r="J47" s="190"/>
      <c r="K47" s="232"/>
      <c r="L47" s="248" t="str">
        <f t="shared" si="5"/>
        <v/>
      </c>
      <c r="M47" s="215"/>
      <c r="N47" s="216"/>
      <c r="O47" s="216"/>
      <c r="P47" s="217"/>
      <c r="Q47" s="190"/>
      <c r="R47" s="177"/>
      <c r="S47" s="873">
        <f>_xlfn.IFNA(IF($A47="Layered-Over",INDEX('Wage Grid'!$D$14:$D$80,MATCH($B47,ListBargainingUnit,0)),IF($C47=0,INDEX('Wage Grid'!$C$14:$C$80,MATCH($B47,ListBargainingUnit,0)),$C47)),0)</f>
        <v>0</v>
      </c>
      <c r="T47" s="774">
        <f>_xlfn.IFNA(IF($A47="Layered-Over",INDEX('Wage Grid'!$D$14:$D$80,MATCH($D47,ListBargainingUnit,0)),IF($E47=0,INDEX('Wage Grid'!$C$14:$C$80,MATCH($D47,ListBargainingUnit,0)),$E47)),0)</f>
        <v>0</v>
      </c>
      <c r="U47" s="774">
        <f t="shared" si="1"/>
        <v>0</v>
      </c>
      <c r="V47" s="342">
        <f>IFERROR(IF(AND($A47="Layered-Over", OR($U47="14-P",$U47="15-P",$U47="16-P",$U47="17-P",$U47="18-P",$U47="19-P",$U47="20-P")),
      INDEX('Wage Grid'!M$14:M$20, MATCH(U47, ListLayeredOverParaproGridLevel, 0)),
      INDEX('Wage Grid'!G$14:G$56, MATCH(U47, ListGridLevel, 0))), 0)</f>
        <v>0</v>
      </c>
      <c r="W47" s="342">
        <f>IFERROR(IF(AND($A47="Layered-Over", OR($U47="14-P",$U47="15-P",$U47="16-P",$U47="17-P",$U47="18-P",$U47="19-P",$U47="20-P")),
      INDEX('Wage Grid'!N$14:N$20, MATCH($U47, ListLayeredOverParaproGridLevel, 0)),
      INDEX('Wage Grid'!H$14:H$56, MATCH($U47, ListGridLevel, 0))), 0)</f>
        <v>0</v>
      </c>
      <c r="X47" s="342">
        <f>IFERROR(IF(AND($A47="Layered-Over", OR($U47="14-P",$U47="15-P",$U47="16-P",$U47="17-P",$U47="18-P",$U47="19-P",$U47="20-P")),
      INDEX('Wage Grid'!O$14:O$20, MATCH($U47, ListLayeredOverParaproGridLevel, 0)),
      INDEX('Wage Grid'!I$14:I$56, MATCH($U47, ListGridLevel, 0))), 0)</f>
        <v>0</v>
      </c>
      <c r="Y47" s="342">
        <f>IFERROR(IF(AND($A47="Layered-Over", OR($U47="14-P",$U47="15-P",$U47="16-P",$U47="17-P",$U47="18-P",$U47="19-P",$U47="20-P")),
      INDEX('Wage Grid'!P$14:P$20, MATCH($U47, ListLayeredOverParaproGridLevel, 0)),
      INDEX('Wage Grid'!J$14:J$56, MATCH($U47, ListGridLevel, 0))), 0)</f>
        <v>0</v>
      </c>
      <c r="Z47" s="342">
        <f t="shared" si="2"/>
        <v>0</v>
      </c>
      <c r="AA47" s="342">
        <f t="shared" si="3"/>
        <v>0</v>
      </c>
    </row>
    <row r="48" spans="1:27" ht="15" customHeight="1" x14ac:dyDescent="0.25">
      <c r="A48" s="241"/>
      <c r="B48" s="59"/>
      <c r="C48" s="242"/>
      <c r="D48" s="65"/>
      <c r="E48" s="243"/>
      <c r="F48" s="990" t="str">
        <f t="shared" si="4"/>
        <v/>
      </c>
      <c r="G48" s="242"/>
      <c r="H48" s="811"/>
      <c r="I48" s="243"/>
      <c r="J48" s="190"/>
      <c r="K48" s="232"/>
      <c r="L48" s="248" t="str">
        <f t="shared" si="5"/>
        <v/>
      </c>
      <c r="M48" s="215"/>
      <c r="N48" s="216"/>
      <c r="O48" s="216"/>
      <c r="P48" s="217"/>
      <c r="Q48" s="190"/>
      <c r="R48" s="177"/>
      <c r="S48" s="873">
        <f>_xlfn.IFNA(IF($A48="Layered-Over",INDEX('Wage Grid'!$D$14:$D$80,MATCH($B48,ListBargainingUnit,0)),IF($C48=0,INDEX('Wage Grid'!$C$14:$C$80,MATCH($B48,ListBargainingUnit,0)),$C48)),0)</f>
        <v>0</v>
      </c>
      <c r="T48" s="774">
        <f>_xlfn.IFNA(IF($A48="Layered-Over",INDEX('Wage Grid'!$D$14:$D$80,MATCH($D48,ListBargainingUnit,0)),IF($E48=0,INDEX('Wage Grid'!$C$14:$C$80,MATCH($D48,ListBargainingUnit,0)),$E48)),0)</f>
        <v>0</v>
      </c>
      <c r="U48" s="774">
        <f t="shared" si="1"/>
        <v>0</v>
      </c>
      <c r="V48" s="342">
        <f>IFERROR(IF(AND($A48="Layered-Over", OR($U48="14-P",$U48="15-P",$U48="16-P",$U48="17-P",$U48="18-P",$U48="19-P",$U48="20-P")),
      INDEX('Wage Grid'!M$14:M$20, MATCH(U48, ListLayeredOverParaproGridLevel, 0)),
      INDEX('Wage Grid'!G$14:G$56, MATCH(U48, ListGridLevel, 0))), 0)</f>
        <v>0</v>
      </c>
      <c r="W48" s="342">
        <f>IFERROR(IF(AND($A48="Layered-Over", OR($U48="14-P",$U48="15-P",$U48="16-P",$U48="17-P",$U48="18-P",$U48="19-P",$U48="20-P")),
      INDEX('Wage Grid'!N$14:N$20, MATCH($U48, ListLayeredOverParaproGridLevel, 0)),
      INDEX('Wage Grid'!H$14:H$56, MATCH($U48, ListGridLevel, 0))), 0)</f>
        <v>0</v>
      </c>
      <c r="X48" s="342">
        <f>IFERROR(IF(AND($A48="Layered-Over", OR($U48="14-P",$U48="15-P",$U48="16-P",$U48="17-P",$U48="18-P",$U48="19-P",$U48="20-P")),
      INDEX('Wage Grid'!O$14:O$20, MATCH($U48, ListLayeredOverParaproGridLevel, 0)),
      INDEX('Wage Grid'!I$14:I$56, MATCH($U48, ListGridLevel, 0))), 0)</f>
        <v>0</v>
      </c>
      <c r="Y48" s="342">
        <f>IFERROR(IF(AND($A48="Layered-Over", OR($U48="14-P",$U48="15-P",$U48="16-P",$U48="17-P",$U48="18-P",$U48="19-P",$U48="20-P")),
      INDEX('Wage Grid'!P$14:P$20, MATCH($U48, ListLayeredOverParaproGridLevel, 0)),
      INDEX('Wage Grid'!J$14:J$56, MATCH($U48, ListGridLevel, 0))), 0)</f>
        <v>0</v>
      </c>
      <c r="Z48" s="342">
        <f t="shared" si="2"/>
        <v>0</v>
      </c>
      <c r="AA48" s="342">
        <f t="shared" si="3"/>
        <v>0</v>
      </c>
    </row>
    <row r="49" spans="1:27" ht="15" customHeight="1" x14ac:dyDescent="0.25">
      <c r="A49" s="241"/>
      <c r="B49" s="59"/>
      <c r="C49" s="242"/>
      <c r="D49" s="65"/>
      <c r="E49" s="243"/>
      <c r="F49" s="990" t="str">
        <f t="shared" si="4"/>
        <v/>
      </c>
      <c r="G49" s="242"/>
      <c r="H49" s="811"/>
      <c r="I49" s="243"/>
      <c r="J49" s="190"/>
      <c r="K49" s="232"/>
      <c r="L49" s="248" t="str">
        <f t="shared" si="5"/>
        <v/>
      </c>
      <c r="M49" s="215"/>
      <c r="N49" s="216"/>
      <c r="O49" s="216"/>
      <c r="P49" s="217"/>
      <c r="Q49" s="190"/>
      <c r="R49" s="177"/>
      <c r="S49" s="873">
        <f>_xlfn.IFNA(IF($A49="Layered-Over",INDEX('Wage Grid'!$D$14:$D$80,MATCH($B49,ListBargainingUnit,0)),IF($C49=0,INDEX('Wage Grid'!$C$14:$C$80,MATCH($B49,ListBargainingUnit,0)),$C49)),0)</f>
        <v>0</v>
      </c>
      <c r="T49" s="774">
        <f>_xlfn.IFNA(IF($A49="Layered-Over",INDEX('Wage Grid'!$D$14:$D$80,MATCH($D49,ListBargainingUnit,0)),IF($E49=0,INDEX('Wage Grid'!$C$14:$C$80,MATCH($D49,ListBargainingUnit,0)),$E49)),0)</f>
        <v>0</v>
      </c>
      <c r="U49" s="774">
        <f t="shared" si="1"/>
        <v>0</v>
      </c>
      <c r="V49" s="342">
        <f>IFERROR(IF(AND($A49="Layered-Over", OR($U49="14-P",$U49="15-P",$U49="16-P",$U49="17-P",$U49="18-P",$U49="19-P",$U49="20-P")),
      INDEX('Wage Grid'!M$14:M$20, MATCH(U49, ListLayeredOverParaproGridLevel, 0)),
      INDEX('Wage Grid'!G$14:G$56, MATCH(U49, ListGridLevel, 0))), 0)</f>
        <v>0</v>
      </c>
      <c r="W49" s="342">
        <f>IFERROR(IF(AND($A49="Layered-Over", OR($U49="14-P",$U49="15-P",$U49="16-P",$U49="17-P",$U49="18-P",$U49="19-P",$U49="20-P")),
      INDEX('Wage Grid'!N$14:N$20, MATCH($U49, ListLayeredOverParaproGridLevel, 0)),
      INDEX('Wage Grid'!H$14:H$56, MATCH($U49, ListGridLevel, 0))), 0)</f>
        <v>0</v>
      </c>
      <c r="X49" s="342">
        <f>IFERROR(IF(AND($A49="Layered-Over", OR($U49="14-P",$U49="15-P",$U49="16-P",$U49="17-P",$U49="18-P",$U49="19-P",$U49="20-P")),
      INDEX('Wage Grid'!O$14:O$20, MATCH($U49, ListLayeredOverParaproGridLevel, 0)),
      INDEX('Wage Grid'!I$14:I$56, MATCH($U49, ListGridLevel, 0))), 0)</f>
        <v>0</v>
      </c>
      <c r="Y49" s="342">
        <f>IFERROR(IF(AND($A49="Layered-Over", OR($U49="14-P",$U49="15-P",$U49="16-P",$U49="17-P",$U49="18-P",$U49="19-P",$U49="20-P")),
      INDEX('Wage Grid'!P$14:P$20, MATCH($U49, ListLayeredOverParaproGridLevel, 0)),
      INDEX('Wage Grid'!J$14:J$56, MATCH($U49, ListGridLevel, 0))), 0)</f>
        <v>0</v>
      </c>
      <c r="Z49" s="342">
        <f t="shared" ref="Z49:Z80" si="6">J49*K49</f>
        <v>0</v>
      </c>
      <c r="AA49" s="342">
        <f t="shared" ref="AA49:AA80" si="7">SUM(M49*V49,N49*W49,O49*X49,P49*Y49+Q49*R49)</f>
        <v>0</v>
      </c>
    </row>
    <row r="50" spans="1:27" ht="15" customHeight="1" x14ac:dyDescent="0.25">
      <c r="A50" s="241"/>
      <c r="B50" s="59"/>
      <c r="C50" s="242"/>
      <c r="D50" s="65"/>
      <c r="E50" s="243"/>
      <c r="F50" s="990" t="str">
        <f t="shared" si="4"/>
        <v/>
      </c>
      <c r="G50" s="242"/>
      <c r="H50" s="811"/>
      <c r="I50" s="243"/>
      <c r="J50" s="190"/>
      <c r="K50" s="232"/>
      <c r="L50" s="248" t="str">
        <f t="shared" si="5"/>
        <v/>
      </c>
      <c r="M50" s="215"/>
      <c r="N50" s="216"/>
      <c r="O50" s="216"/>
      <c r="P50" s="217"/>
      <c r="Q50" s="190"/>
      <c r="R50" s="177"/>
      <c r="S50" s="873">
        <f>_xlfn.IFNA(IF($A50="Layered-Over",INDEX('Wage Grid'!$D$14:$D$80,MATCH($B50,ListBargainingUnit,0)),IF($C50=0,INDEX('Wage Grid'!$C$14:$C$80,MATCH($B50,ListBargainingUnit,0)),$C50)),0)</f>
        <v>0</v>
      </c>
      <c r="T50" s="774">
        <f>_xlfn.IFNA(IF($A50="Layered-Over",INDEX('Wage Grid'!$D$14:$D$80,MATCH($D50,ListBargainingUnit,0)),IF($E50=0,INDEX('Wage Grid'!$C$14:$C$80,MATCH($D50,ListBargainingUnit,0)),$E50)),0)</f>
        <v>0</v>
      </c>
      <c r="U50" s="774">
        <f t="shared" si="1"/>
        <v>0</v>
      </c>
      <c r="V50" s="342">
        <f>IFERROR(IF(AND($A50="Layered-Over", OR($U50="14-P",$U50="15-P",$U50="16-P",$U50="17-P",$U50="18-P",$U50="19-P",$U50="20-P")),
      INDEX('Wage Grid'!M$14:M$20, MATCH(U50, ListLayeredOverParaproGridLevel, 0)),
      INDEX('Wage Grid'!G$14:G$56, MATCH(U50, ListGridLevel, 0))), 0)</f>
        <v>0</v>
      </c>
      <c r="W50" s="342">
        <f>IFERROR(IF(AND($A50="Layered-Over", OR($U50="14-P",$U50="15-P",$U50="16-P",$U50="17-P",$U50="18-P",$U50="19-P",$U50="20-P")),
      INDEX('Wage Grid'!N$14:N$20, MATCH($U50, ListLayeredOverParaproGridLevel, 0)),
      INDEX('Wage Grid'!H$14:H$56, MATCH($U50, ListGridLevel, 0))), 0)</f>
        <v>0</v>
      </c>
      <c r="X50" s="342">
        <f>IFERROR(IF(AND($A50="Layered-Over", OR($U50="14-P",$U50="15-P",$U50="16-P",$U50="17-P",$U50="18-P",$U50="19-P",$U50="20-P")),
      INDEX('Wage Grid'!O$14:O$20, MATCH($U50, ListLayeredOverParaproGridLevel, 0)),
      INDEX('Wage Grid'!I$14:I$56, MATCH($U50, ListGridLevel, 0))), 0)</f>
        <v>0</v>
      </c>
      <c r="Y50" s="342">
        <f>IFERROR(IF(AND($A50="Layered-Over", OR($U50="14-P",$U50="15-P",$U50="16-P",$U50="17-P",$U50="18-P",$U50="19-P",$U50="20-P")),
      INDEX('Wage Grid'!P$14:P$20, MATCH($U50, ListLayeredOverParaproGridLevel, 0)),
      INDEX('Wage Grid'!J$14:J$56, MATCH($U50, ListGridLevel, 0))), 0)</f>
        <v>0</v>
      </c>
      <c r="Z50" s="342">
        <f t="shared" si="6"/>
        <v>0</v>
      </c>
      <c r="AA50" s="342">
        <f t="shared" si="7"/>
        <v>0</v>
      </c>
    </row>
    <row r="51" spans="1:27" ht="15" customHeight="1" x14ac:dyDescent="0.25">
      <c r="A51" s="241"/>
      <c r="B51" s="59"/>
      <c r="C51" s="242"/>
      <c r="D51" s="65"/>
      <c r="E51" s="243"/>
      <c r="F51" s="990" t="str">
        <f t="shared" si="4"/>
        <v/>
      </c>
      <c r="G51" s="242"/>
      <c r="H51" s="811"/>
      <c r="I51" s="243"/>
      <c r="J51" s="190"/>
      <c r="K51" s="232"/>
      <c r="L51" s="248" t="str">
        <f t="shared" si="5"/>
        <v/>
      </c>
      <c r="M51" s="215"/>
      <c r="N51" s="216"/>
      <c r="O51" s="216"/>
      <c r="P51" s="217"/>
      <c r="Q51" s="190"/>
      <c r="R51" s="177"/>
      <c r="S51" s="873">
        <f>_xlfn.IFNA(IF($A51="Layered-Over",INDEX('Wage Grid'!$D$14:$D$80,MATCH($B51,ListBargainingUnit,0)),IF($C51=0,INDEX('Wage Grid'!$C$14:$C$80,MATCH($B51,ListBargainingUnit,0)),$C51)),0)</f>
        <v>0</v>
      </c>
      <c r="T51" s="774">
        <f>_xlfn.IFNA(IF($A51="Layered-Over",INDEX('Wage Grid'!$D$14:$D$80,MATCH($D51,ListBargainingUnit,0)),IF($E51=0,INDEX('Wage Grid'!$C$14:$C$80,MATCH($D51,ListBargainingUnit,0)),$E51)),0)</f>
        <v>0</v>
      </c>
      <c r="U51" s="774">
        <f t="shared" si="1"/>
        <v>0</v>
      </c>
      <c r="V51" s="342">
        <f>IFERROR(IF(AND($A51="Layered-Over", OR($U51="14-P",$U51="15-P",$U51="16-P",$U51="17-P",$U51="18-P",$U51="19-P",$U51="20-P")),
      INDEX('Wage Grid'!M$14:M$20, MATCH(U51, ListLayeredOverParaproGridLevel, 0)),
      INDEX('Wage Grid'!G$14:G$56, MATCH(U51, ListGridLevel, 0))), 0)</f>
        <v>0</v>
      </c>
      <c r="W51" s="342">
        <f>IFERROR(IF(AND($A51="Layered-Over", OR($U51="14-P",$U51="15-P",$U51="16-P",$U51="17-P",$U51="18-P",$U51="19-P",$U51="20-P")),
      INDEX('Wage Grid'!N$14:N$20, MATCH($U51, ListLayeredOverParaproGridLevel, 0)),
      INDEX('Wage Grid'!H$14:H$56, MATCH($U51, ListGridLevel, 0))), 0)</f>
        <v>0</v>
      </c>
      <c r="X51" s="342">
        <f>IFERROR(IF(AND($A51="Layered-Over", OR($U51="14-P",$U51="15-P",$U51="16-P",$U51="17-P",$U51="18-P",$U51="19-P",$U51="20-P")),
      INDEX('Wage Grid'!O$14:O$20, MATCH($U51, ListLayeredOverParaproGridLevel, 0)),
      INDEX('Wage Grid'!I$14:I$56, MATCH($U51, ListGridLevel, 0))), 0)</f>
        <v>0</v>
      </c>
      <c r="Y51" s="342">
        <f>IFERROR(IF(AND($A51="Layered-Over", OR($U51="14-P",$U51="15-P",$U51="16-P",$U51="17-P",$U51="18-P",$U51="19-P",$U51="20-P")),
      INDEX('Wage Grid'!P$14:P$20, MATCH($U51, ListLayeredOverParaproGridLevel, 0)),
      INDEX('Wage Grid'!J$14:J$56, MATCH($U51, ListGridLevel, 0))), 0)</f>
        <v>0</v>
      </c>
      <c r="Z51" s="342">
        <f t="shared" si="6"/>
        <v>0</v>
      </c>
      <c r="AA51" s="342">
        <f t="shared" si="7"/>
        <v>0</v>
      </c>
    </row>
    <row r="52" spans="1:27" ht="15" customHeight="1" x14ac:dyDescent="0.25">
      <c r="A52" s="241"/>
      <c r="B52" s="59"/>
      <c r="C52" s="242"/>
      <c r="D52" s="65"/>
      <c r="E52" s="243"/>
      <c r="F52" s="990" t="str">
        <f t="shared" si="4"/>
        <v/>
      </c>
      <c r="G52" s="242"/>
      <c r="H52" s="811"/>
      <c r="I52" s="243"/>
      <c r="J52" s="190"/>
      <c r="K52" s="232"/>
      <c r="L52" s="248" t="str">
        <f t="shared" si="5"/>
        <v/>
      </c>
      <c r="M52" s="215"/>
      <c r="N52" s="216"/>
      <c r="O52" s="216"/>
      <c r="P52" s="217"/>
      <c r="Q52" s="190"/>
      <c r="R52" s="177"/>
      <c r="S52" s="873">
        <f>_xlfn.IFNA(IF($A52="Layered-Over",INDEX('Wage Grid'!$D$14:$D$80,MATCH($B52,ListBargainingUnit,0)),IF($C52=0,INDEX('Wage Grid'!$C$14:$C$80,MATCH($B52,ListBargainingUnit,0)),$C52)),0)</f>
        <v>0</v>
      </c>
      <c r="T52" s="774">
        <f>_xlfn.IFNA(IF($A52="Layered-Over",INDEX('Wage Grid'!$D$14:$D$80,MATCH($D52,ListBargainingUnit,0)),IF($E52=0,INDEX('Wage Grid'!$C$14:$C$80,MATCH($D52,ListBargainingUnit,0)),$E52)),0)</f>
        <v>0</v>
      </c>
      <c r="U52" s="774">
        <f t="shared" si="1"/>
        <v>0</v>
      </c>
      <c r="V52" s="342">
        <f>IFERROR(IF(AND($A52="Layered-Over", OR($U52="14-P",$U52="15-P",$U52="16-P",$U52="17-P",$U52="18-P",$U52="19-P",$U52="20-P")),
      INDEX('Wage Grid'!M$14:M$20, MATCH(U52, ListLayeredOverParaproGridLevel, 0)),
      INDEX('Wage Grid'!G$14:G$56, MATCH(U52, ListGridLevel, 0))), 0)</f>
        <v>0</v>
      </c>
      <c r="W52" s="342">
        <f>IFERROR(IF(AND($A52="Layered-Over", OR($U52="14-P",$U52="15-P",$U52="16-P",$U52="17-P",$U52="18-P",$U52="19-P",$U52="20-P")),
      INDEX('Wage Grid'!N$14:N$20, MATCH($U52, ListLayeredOverParaproGridLevel, 0)),
      INDEX('Wage Grid'!H$14:H$56, MATCH($U52, ListGridLevel, 0))), 0)</f>
        <v>0</v>
      </c>
      <c r="X52" s="342">
        <f>IFERROR(IF(AND($A52="Layered-Over", OR($U52="14-P",$U52="15-P",$U52="16-P",$U52="17-P",$U52="18-P",$U52="19-P",$U52="20-P")),
      INDEX('Wage Grid'!O$14:O$20, MATCH($U52, ListLayeredOverParaproGridLevel, 0)),
      INDEX('Wage Grid'!I$14:I$56, MATCH($U52, ListGridLevel, 0))), 0)</f>
        <v>0</v>
      </c>
      <c r="Y52" s="342">
        <f>IFERROR(IF(AND($A52="Layered-Over", OR($U52="14-P",$U52="15-P",$U52="16-P",$U52="17-P",$U52="18-P",$U52="19-P",$U52="20-P")),
      INDEX('Wage Grid'!P$14:P$20, MATCH($U52, ListLayeredOverParaproGridLevel, 0)),
      INDEX('Wage Grid'!J$14:J$56, MATCH($U52, ListGridLevel, 0))), 0)</f>
        <v>0</v>
      </c>
      <c r="Z52" s="342">
        <f t="shared" si="6"/>
        <v>0</v>
      </c>
      <c r="AA52" s="342">
        <f t="shared" si="7"/>
        <v>0</v>
      </c>
    </row>
    <row r="53" spans="1:27" ht="15" customHeight="1" x14ac:dyDescent="0.25">
      <c r="A53" s="241"/>
      <c r="B53" s="59"/>
      <c r="C53" s="242"/>
      <c r="D53" s="65"/>
      <c r="E53" s="243"/>
      <c r="F53" s="990" t="str">
        <f t="shared" si="4"/>
        <v/>
      </c>
      <c r="G53" s="242"/>
      <c r="H53" s="811"/>
      <c r="I53" s="243"/>
      <c r="J53" s="190"/>
      <c r="K53" s="232"/>
      <c r="L53" s="248" t="str">
        <f t="shared" si="5"/>
        <v/>
      </c>
      <c r="M53" s="215"/>
      <c r="N53" s="216"/>
      <c r="O53" s="216"/>
      <c r="P53" s="217"/>
      <c r="Q53" s="190"/>
      <c r="R53" s="177"/>
      <c r="S53" s="873">
        <f>_xlfn.IFNA(IF($A53="Layered-Over",INDEX('Wage Grid'!$D$14:$D$80,MATCH($B53,ListBargainingUnit,0)),IF($C53=0,INDEX('Wage Grid'!$C$14:$C$80,MATCH($B53,ListBargainingUnit,0)),$C53)),0)</f>
        <v>0</v>
      </c>
      <c r="T53" s="774">
        <f>_xlfn.IFNA(IF($A53="Layered-Over",INDEX('Wage Grid'!$D$14:$D$80,MATCH($D53,ListBargainingUnit,0)),IF($E53=0,INDEX('Wage Grid'!$C$14:$C$80,MATCH($D53,ListBargainingUnit,0)),$E53)),0)</f>
        <v>0</v>
      </c>
      <c r="U53" s="774">
        <f t="shared" si="1"/>
        <v>0</v>
      </c>
      <c r="V53" s="342">
        <f>IFERROR(IF(AND($A53="Layered-Over", OR($U53="14-P",$U53="15-P",$U53="16-P",$U53="17-P",$U53="18-P",$U53="19-P",$U53="20-P")),
      INDEX('Wage Grid'!M$14:M$20, MATCH(U53, ListLayeredOverParaproGridLevel, 0)),
      INDEX('Wage Grid'!G$14:G$56, MATCH(U53, ListGridLevel, 0))), 0)</f>
        <v>0</v>
      </c>
      <c r="W53" s="342">
        <f>IFERROR(IF(AND($A53="Layered-Over", OR($U53="14-P",$U53="15-P",$U53="16-P",$U53="17-P",$U53="18-P",$U53="19-P",$U53="20-P")),
      INDEX('Wage Grid'!N$14:N$20, MATCH($U53, ListLayeredOverParaproGridLevel, 0)),
      INDEX('Wage Grid'!H$14:H$56, MATCH($U53, ListGridLevel, 0))), 0)</f>
        <v>0</v>
      </c>
      <c r="X53" s="342">
        <f>IFERROR(IF(AND($A53="Layered-Over", OR($U53="14-P",$U53="15-P",$U53="16-P",$U53="17-P",$U53="18-P",$U53="19-P",$U53="20-P")),
      INDEX('Wage Grid'!O$14:O$20, MATCH($U53, ListLayeredOverParaproGridLevel, 0)),
      INDEX('Wage Grid'!I$14:I$56, MATCH($U53, ListGridLevel, 0))), 0)</f>
        <v>0</v>
      </c>
      <c r="Y53" s="342">
        <f>IFERROR(IF(AND($A53="Layered-Over", OR($U53="14-P",$U53="15-P",$U53="16-P",$U53="17-P",$U53="18-P",$U53="19-P",$U53="20-P")),
      INDEX('Wage Grid'!P$14:P$20, MATCH($U53, ListLayeredOverParaproGridLevel, 0)),
      INDEX('Wage Grid'!J$14:J$56, MATCH($U53, ListGridLevel, 0))), 0)</f>
        <v>0</v>
      </c>
      <c r="Z53" s="342">
        <f t="shared" si="6"/>
        <v>0</v>
      </c>
      <c r="AA53" s="342">
        <f t="shared" si="7"/>
        <v>0</v>
      </c>
    </row>
    <row r="54" spans="1:27" ht="15" customHeight="1" x14ac:dyDescent="0.25">
      <c r="A54" s="241"/>
      <c r="B54" s="59"/>
      <c r="C54" s="242"/>
      <c r="D54" s="65"/>
      <c r="E54" s="243"/>
      <c r="F54" s="990" t="str">
        <f t="shared" si="4"/>
        <v/>
      </c>
      <c r="G54" s="242"/>
      <c r="H54" s="811"/>
      <c r="I54" s="243"/>
      <c r="J54" s="190"/>
      <c r="K54" s="232"/>
      <c r="L54" s="248" t="str">
        <f t="shared" si="5"/>
        <v/>
      </c>
      <c r="M54" s="215"/>
      <c r="N54" s="216"/>
      <c r="O54" s="216"/>
      <c r="P54" s="217"/>
      <c r="Q54" s="190"/>
      <c r="R54" s="177"/>
      <c r="S54" s="873">
        <f>_xlfn.IFNA(IF($A54="Layered-Over",INDEX('Wage Grid'!$D$14:$D$80,MATCH($B54,ListBargainingUnit,0)),IF($C54=0,INDEX('Wage Grid'!$C$14:$C$80,MATCH($B54,ListBargainingUnit,0)),$C54)),0)</f>
        <v>0</v>
      </c>
      <c r="T54" s="774">
        <f>_xlfn.IFNA(IF($A54="Layered-Over",INDEX('Wage Grid'!$D$14:$D$80,MATCH($D54,ListBargainingUnit,0)),IF($E54=0,INDEX('Wage Grid'!$C$14:$C$80,MATCH($D54,ListBargainingUnit,0)),$E54)),0)</f>
        <v>0</v>
      </c>
      <c r="U54" s="774">
        <f t="shared" si="1"/>
        <v>0</v>
      </c>
      <c r="V54" s="342">
        <f>IFERROR(IF(AND($A54="Layered-Over", OR($U54="14-P",$U54="15-P",$U54="16-P",$U54="17-P",$U54="18-P",$U54="19-P",$U54="20-P")),
      INDEX('Wage Grid'!M$14:M$20, MATCH(U54, ListLayeredOverParaproGridLevel, 0)),
      INDEX('Wage Grid'!G$14:G$56, MATCH(U54, ListGridLevel, 0))), 0)</f>
        <v>0</v>
      </c>
      <c r="W54" s="342">
        <f>IFERROR(IF(AND($A54="Layered-Over", OR($U54="14-P",$U54="15-P",$U54="16-P",$U54="17-P",$U54="18-P",$U54="19-P",$U54="20-P")),
      INDEX('Wage Grid'!N$14:N$20, MATCH($U54, ListLayeredOverParaproGridLevel, 0)),
      INDEX('Wage Grid'!H$14:H$56, MATCH($U54, ListGridLevel, 0))), 0)</f>
        <v>0</v>
      </c>
      <c r="X54" s="342">
        <f>IFERROR(IF(AND($A54="Layered-Over", OR($U54="14-P",$U54="15-P",$U54="16-P",$U54="17-P",$U54="18-P",$U54="19-P",$U54="20-P")),
      INDEX('Wage Grid'!O$14:O$20, MATCH($U54, ListLayeredOverParaproGridLevel, 0)),
      INDEX('Wage Grid'!I$14:I$56, MATCH($U54, ListGridLevel, 0))), 0)</f>
        <v>0</v>
      </c>
      <c r="Y54" s="342">
        <f>IFERROR(IF(AND($A54="Layered-Over", OR($U54="14-P",$U54="15-P",$U54="16-P",$U54="17-P",$U54="18-P",$U54="19-P",$U54="20-P")),
      INDEX('Wage Grid'!P$14:P$20, MATCH($U54, ListLayeredOverParaproGridLevel, 0)),
      INDEX('Wage Grid'!J$14:J$56, MATCH($U54, ListGridLevel, 0))), 0)</f>
        <v>0</v>
      </c>
      <c r="Z54" s="342">
        <f t="shared" si="6"/>
        <v>0</v>
      </c>
      <c r="AA54" s="342">
        <f t="shared" si="7"/>
        <v>0</v>
      </c>
    </row>
    <row r="55" spans="1:27" ht="15" customHeight="1" x14ac:dyDescent="0.25">
      <c r="A55" s="241"/>
      <c r="B55" s="59"/>
      <c r="C55" s="242"/>
      <c r="D55" s="65"/>
      <c r="E55" s="243"/>
      <c r="F55" s="990" t="str">
        <f t="shared" si="4"/>
        <v/>
      </c>
      <c r="G55" s="242"/>
      <c r="H55" s="811"/>
      <c r="I55" s="243"/>
      <c r="J55" s="190"/>
      <c r="K55" s="232"/>
      <c r="L55" s="248" t="str">
        <f t="shared" si="5"/>
        <v/>
      </c>
      <c r="M55" s="215"/>
      <c r="N55" s="216"/>
      <c r="O55" s="216"/>
      <c r="P55" s="217"/>
      <c r="Q55" s="190"/>
      <c r="R55" s="177"/>
      <c r="S55" s="873">
        <f>_xlfn.IFNA(IF($A55="Layered-Over",INDEX('Wage Grid'!$D$14:$D$80,MATCH($B55,ListBargainingUnit,0)),IF($C55=0,INDEX('Wage Grid'!$C$14:$C$80,MATCH($B55,ListBargainingUnit,0)),$C55)),0)</f>
        <v>0</v>
      </c>
      <c r="T55" s="774">
        <f>_xlfn.IFNA(IF($A55="Layered-Over",INDEX('Wage Grid'!$D$14:$D$80,MATCH($D55,ListBargainingUnit,0)),IF($E55=0,INDEX('Wage Grid'!$C$14:$C$80,MATCH($D55,ListBargainingUnit,0)),$E55)),0)</f>
        <v>0</v>
      </c>
      <c r="U55" s="774">
        <f t="shared" si="1"/>
        <v>0</v>
      </c>
      <c r="V55" s="342">
        <f>IFERROR(IF(AND($A55="Layered-Over", OR($U55="14-P",$U55="15-P",$U55="16-P",$U55="17-P",$U55="18-P",$U55="19-P",$U55="20-P")),
      INDEX('Wage Grid'!M$14:M$20, MATCH(U55, ListLayeredOverParaproGridLevel, 0)),
      INDEX('Wage Grid'!G$14:G$56, MATCH(U55, ListGridLevel, 0))), 0)</f>
        <v>0</v>
      </c>
      <c r="W55" s="342">
        <f>IFERROR(IF(AND($A55="Layered-Over", OR($U55="14-P",$U55="15-P",$U55="16-P",$U55="17-P",$U55="18-P",$U55="19-P",$U55="20-P")),
      INDEX('Wage Grid'!N$14:N$20, MATCH($U55, ListLayeredOverParaproGridLevel, 0)),
      INDEX('Wage Grid'!H$14:H$56, MATCH($U55, ListGridLevel, 0))), 0)</f>
        <v>0</v>
      </c>
      <c r="X55" s="342">
        <f>IFERROR(IF(AND($A55="Layered-Over", OR($U55="14-P",$U55="15-P",$U55="16-P",$U55="17-P",$U55="18-P",$U55="19-P",$U55="20-P")),
      INDEX('Wage Grid'!O$14:O$20, MATCH($U55, ListLayeredOverParaproGridLevel, 0)),
      INDEX('Wage Grid'!I$14:I$56, MATCH($U55, ListGridLevel, 0))), 0)</f>
        <v>0</v>
      </c>
      <c r="Y55" s="342">
        <f>IFERROR(IF(AND($A55="Layered-Over", OR($U55="14-P",$U55="15-P",$U55="16-P",$U55="17-P",$U55="18-P",$U55="19-P",$U55="20-P")),
      INDEX('Wage Grid'!P$14:P$20, MATCH($U55, ListLayeredOverParaproGridLevel, 0)),
      INDEX('Wage Grid'!J$14:J$56, MATCH($U55, ListGridLevel, 0))), 0)</f>
        <v>0</v>
      </c>
      <c r="Z55" s="342">
        <f t="shared" si="6"/>
        <v>0</v>
      </c>
      <c r="AA55" s="342">
        <f t="shared" si="7"/>
        <v>0</v>
      </c>
    </row>
    <row r="56" spans="1:27" ht="15" customHeight="1" x14ac:dyDescent="0.25">
      <c r="A56" s="241"/>
      <c r="B56" s="59"/>
      <c r="C56" s="242"/>
      <c r="D56" s="65"/>
      <c r="E56" s="243"/>
      <c r="F56" s="990" t="str">
        <f t="shared" si="4"/>
        <v/>
      </c>
      <c r="G56" s="242"/>
      <c r="H56" s="811"/>
      <c r="I56" s="243"/>
      <c r="J56" s="190"/>
      <c r="K56" s="232"/>
      <c r="L56" s="248" t="str">
        <f t="shared" si="5"/>
        <v/>
      </c>
      <c r="M56" s="215"/>
      <c r="N56" s="216"/>
      <c r="O56" s="216"/>
      <c r="P56" s="217"/>
      <c r="Q56" s="190"/>
      <c r="R56" s="177"/>
      <c r="S56" s="873">
        <f>_xlfn.IFNA(IF($A56="Layered-Over",INDEX('Wage Grid'!$D$14:$D$80,MATCH($B56,ListBargainingUnit,0)),IF($C56=0,INDEX('Wage Grid'!$C$14:$C$80,MATCH($B56,ListBargainingUnit,0)),$C56)),0)</f>
        <v>0</v>
      </c>
      <c r="T56" s="774">
        <f>_xlfn.IFNA(IF($A56="Layered-Over",INDEX('Wage Grid'!$D$14:$D$80,MATCH($D56,ListBargainingUnit,0)),IF($E56=0,INDEX('Wage Grid'!$C$14:$C$80,MATCH($D56,ListBargainingUnit,0)),$E56)),0)</f>
        <v>0</v>
      </c>
      <c r="U56" s="774">
        <f t="shared" si="1"/>
        <v>0</v>
      </c>
      <c r="V56" s="342">
        <f>IFERROR(IF(AND($A56="Layered-Over", OR($U56="14-P",$U56="15-P",$U56="16-P",$U56="17-P",$U56="18-P",$U56="19-P",$U56="20-P")),
      INDEX('Wage Grid'!M$14:M$20, MATCH(U56, ListLayeredOverParaproGridLevel, 0)),
      INDEX('Wage Grid'!G$14:G$56, MATCH(U56, ListGridLevel, 0))), 0)</f>
        <v>0</v>
      </c>
      <c r="W56" s="342">
        <f>IFERROR(IF(AND($A56="Layered-Over", OR($U56="14-P",$U56="15-P",$U56="16-P",$U56="17-P",$U56="18-P",$U56="19-P",$U56="20-P")),
      INDEX('Wage Grid'!N$14:N$20, MATCH($U56, ListLayeredOverParaproGridLevel, 0)),
      INDEX('Wage Grid'!H$14:H$56, MATCH($U56, ListGridLevel, 0))), 0)</f>
        <v>0</v>
      </c>
      <c r="X56" s="342">
        <f>IFERROR(IF(AND($A56="Layered-Over", OR($U56="14-P",$U56="15-P",$U56="16-P",$U56="17-P",$U56="18-P",$U56="19-P",$U56="20-P")),
      INDEX('Wage Grid'!O$14:O$20, MATCH($U56, ListLayeredOverParaproGridLevel, 0)),
      INDEX('Wage Grid'!I$14:I$56, MATCH($U56, ListGridLevel, 0))), 0)</f>
        <v>0</v>
      </c>
      <c r="Y56" s="342">
        <f>IFERROR(IF(AND($A56="Layered-Over", OR($U56="14-P",$U56="15-P",$U56="16-P",$U56="17-P",$U56="18-P",$U56="19-P",$U56="20-P")),
      INDEX('Wage Grid'!P$14:P$20, MATCH($U56, ListLayeredOverParaproGridLevel, 0)),
      INDEX('Wage Grid'!J$14:J$56, MATCH($U56, ListGridLevel, 0))), 0)</f>
        <v>0</v>
      </c>
      <c r="Z56" s="342">
        <f t="shared" si="6"/>
        <v>0</v>
      </c>
      <c r="AA56" s="342">
        <f t="shared" si="7"/>
        <v>0</v>
      </c>
    </row>
    <row r="57" spans="1:27" ht="15" customHeight="1" x14ac:dyDescent="0.25">
      <c r="A57" s="241"/>
      <c r="B57" s="59"/>
      <c r="C57" s="242"/>
      <c r="D57" s="65"/>
      <c r="E57" s="243"/>
      <c r="F57" s="990" t="str">
        <f t="shared" si="4"/>
        <v/>
      </c>
      <c r="G57" s="242"/>
      <c r="H57" s="811"/>
      <c r="I57" s="243"/>
      <c r="J57" s="190"/>
      <c r="K57" s="232"/>
      <c r="L57" s="248" t="str">
        <f t="shared" si="5"/>
        <v/>
      </c>
      <c r="M57" s="215"/>
      <c r="N57" s="216"/>
      <c r="O57" s="216"/>
      <c r="P57" s="217"/>
      <c r="Q57" s="190"/>
      <c r="R57" s="177"/>
      <c r="S57" s="873">
        <f>_xlfn.IFNA(IF($A57="Layered-Over",INDEX('Wage Grid'!$D$14:$D$80,MATCH($B57,ListBargainingUnit,0)),IF($C57=0,INDEX('Wage Grid'!$C$14:$C$80,MATCH($B57,ListBargainingUnit,0)),$C57)),0)</f>
        <v>0</v>
      </c>
      <c r="T57" s="774">
        <f>_xlfn.IFNA(IF($A57="Layered-Over",INDEX('Wage Grid'!$D$14:$D$80,MATCH($D57,ListBargainingUnit,0)),IF($E57=0,INDEX('Wage Grid'!$C$14:$C$80,MATCH($D57,ListBargainingUnit,0)),$E57)),0)</f>
        <v>0</v>
      </c>
      <c r="U57" s="774">
        <f t="shared" si="1"/>
        <v>0</v>
      </c>
      <c r="V57" s="342">
        <f>IFERROR(IF(AND($A57="Layered-Over", OR($U57="14-P",$U57="15-P",$U57="16-P",$U57="17-P",$U57="18-P",$U57="19-P",$U57="20-P")),
      INDEX('Wage Grid'!M$14:M$20, MATCH(U57, ListLayeredOverParaproGridLevel, 0)),
      INDEX('Wage Grid'!G$14:G$56, MATCH(U57, ListGridLevel, 0))), 0)</f>
        <v>0</v>
      </c>
      <c r="W57" s="342">
        <f>IFERROR(IF(AND($A57="Layered-Over", OR($U57="14-P",$U57="15-P",$U57="16-P",$U57="17-P",$U57="18-P",$U57="19-P",$U57="20-P")),
      INDEX('Wage Grid'!N$14:N$20, MATCH($U57, ListLayeredOverParaproGridLevel, 0)),
      INDEX('Wage Grid'!H$14:H$56, MATCH($U57, ListGridLevel, 0))), 0)</f>
        <v>0</v>
      </c>
      <c r="X57" s="342">
        <f>IFERROR(IF(AND($A57="Layered-Over", OR($U57="14-P",$U57="15-P",$U57="16-P",$U57="17-P",$U57="18-P",$U57="19-P",$U57="20-P")),
      INDEX('Wage Grid'!O$14:O$20, MATCH($U57, ListLayeredOverParaproGridLevel, 0)),
      INDEX('Wage Grid'!I$14:I$56, MATCH($U57, ListGridLevel, 0))), 0)</f>
        <v>0</v>
      </c>
      <c r="Y57" s="342">
        <f>IFERROR(IF(AND($A57="Layered-Over", OR($U57="14-P",$U57="15-P",$U57="16-P",$U57="17-P",$U57="18-P",$U57="19-P",$U57="20-P")),
      INDEX('Wage Grid'!P$14:P$20, MATCH($U57, ListLayeredOverParaproGridLevel, 0)),
      INDEX('Wage Grid'!J$14:J$56, MATCH($U57, ListGridLevel, 0))), 0)</f>
        <v>0</v>
      </c>
      <c r="Z57" s="342">
        <f t="shared" si="6"/>
        <v>0</v>
      </c>
      <c r="AA57" s="342">
        <f t="shared" si="7"/>
        <v>0</v>
      </c>
    </row>
    <row r="58" spans="1:27" ht="15" customHeight="1" x14ac:dyDescent="0.25">
      <c r="A58" s="241"/>
      <c r="B58" s="59"/>
      <c r="C58" s="242"/>
      <c r="D58" s="65"/>
      <c r="E58" s="243"/>
      <c r="F58" s="990" t="str">
        <f t="shared" si="4"/>
        <v/>
      </c>
      <c r="G58" s="242"/>
      <c r="H58" s="811"/>
      <c r="I58" s="243"/>
      <c r="J58" s="190"/>
      <c r="K58" s="232"/>
      <c r="L58" s="248" t="str">
        <f t="shared" si="5"/>
        <v/>
      </c>
      <c r="M58" s="215"/>
      <c r="N58" s="216"/>
      <c r="O58" s="216"/>
      <c r="P58" s="217"/>
      <c r="Q58" s="190"/>
      <c r="R58" s="177"/>
      <c r="S58" s="873">
        <f>_xlfn.IFNA(IF($A58="Layered-Over",INDEX('Wage Grid'!$D$14:$D$80,MATCH($B58,ListBargainingUnit,0)),IF($C58=0,INDEX('Wage Grid'!$C$14:$C$80,MATCH($B58,ListBargainingUnit,0)),$C58)),0)</f>
        <v>0</v>
      </c>
      <c r="T58" s="774">
        <f>_xlfn.IFNA(IF($A58="Layered-Over",INDEX('Wage Grid'!$D$14:$D$80,MATCH($D58,ListBargainingUnit,0)),IF($E58=0,INDEX('Wage Grid'!$C$14:$C$80,MATCH($D58,ListBargainingUnit,0)),$E58)),0)</f>
        <v>0</v>
      </c>
      <c r="U58" s="774">
        <f t="shared" si="1"/>
        <v>0</v>
      </c>
      <c r="V58" s="342">
        <f>IFERROR(IF(AND($A58="Layered-Over", OR($U58="14-P",$U58="15-P",$U58="16-P",$U58="17-P",$U58="18-P",$U58="19-P",$U58="20-P")),
      INDEX('Wage Grid'!M$14:M$20, MATCH(U58, ListLayeredOverParaproGridLevel, 0)),
      INDEX('Wage Grid'!G$14:G$56, MATCH(U58, ListGridLevel, 0))), 0)</f>
        <v>0</v>
      </c>
      <c r="W58" s="342">
        <f>IFERROR(IF(AND($A58="Layered-Over", OR($U58="14-P",$U58="15-P",$U58="16-P",$U58="17-P",$U58="18-P",$U58="19-P",$U58="20-P")),
      INDEX('Wage Grid'!N$14:N$20, MATCH($U58, ListLayeredOverParaproGridLevel, 0)),
      INDEX('Wage Grid'!H$14:H$56, MATCH($U58, ListGridLevel, 0))), 0)</f>
        <v>0</v>
      </c>
      <c r="X58" s="342">
        <f>IFERROR(IF(AND($A58="Layered-Over", OR($U58="14-P",$U58="15-P",$U58="16-P",$U58="17-P",$U58="18-P",$U58="19-P",$U58="20-P")),
      INDEX('Wage Grid'!O$14:O$20, MATCH($U58, ListLayeredOverParaproGridLevel, 0)),
      INDEX('Wage Grid'!I$14:I$56, MATCH($U58, ListGridLevel, 0))), 0)</f>
        <v>0</v>
      </c>
      <c r="Y58" s="342">
        <f>IFERROR(IF(AND($A58="Layered-Over", OR($U58="14-P",$U58="15-P",$U58="16-P",$U58="17-P",$U58="18-P",$U58="19-P",$U58="20-P")),
      INDEX('Wage Grid'!P$14:P$20, MATCH($U58, ListLayeredOverParaproGridLevel, 0)),
      INDEX('Wage Grid'!J$14:J$56, MATCH($U58, ListGridLevel, 0))), 0)</f>
        <v>0</v>
      </c>
      <c r="Z58" s="342">
        <f t="shared" si="6"/>
        <v>0</v>
      </c>
      <c r="AA58" s="342">
        <f t="shared" si="7"/>
        <v>0</v>
      </c>
    </row>
    <row r="59" spans="1:27" ht="15" customHeight="1" x14ac:dyDescent="0.25">
      <c r="A59" s="241"/>
      <c r="B59" s="59"/>
      <c r="C59" s="242"/>
      <c r="D59" s="65"/>
      <c r="E59" s="243"/>
      <c r="F59" s="990" t="str">
        <f t="shared" si="4"/>
        <v/>
      </c>
      <c r="G59" s="242"/>
      <c r="H59" s="811"/>
      <c r="I59" s="243"/>
      <c r="J59" s="190"/>
      <c r="K59" s="232"/>
      <c r="L59" s="248" t="str">
        <f t="shared" si="5"/>
        <v/>
      </c>
      <c r="M59" s="215"/>
      <c r="N59" s="216"/>
      <c r="O59" s="216"/>
      <c r="P59" s="217"/>
      <c r="Q59" s="190"/>
      <c r="R59" s="177"/>
      <c r="S59" s="873">
        <f>_xlfn.IFNA(IF($A59="Layered-Over",INDEX('Wage Grid'!$D$14:$D$80,MATCH($B59,ListBargainingUnit,0)),IF($C59=0,INDEX('Wage Grid'!$C$14:$C$80,MATCH($B59,ListBargainingUnit,0)),$C59)),0)</f>
        <v>0</v>
      </c>
      <c r="T59" s="774">
        <f>_xlfn.IFNA(IF($A59="Layered-Over",INDEX('Wage Grid'!$D$14:$D$80,MATCH($D59,ListBargainingUnit,0)),IF($E59=0,INDEX('Wage Grid'!$C$14:$C$80,MATCH($D59,ListBargainingUnit,0)),$E59)),0)</f>
        <v>0</v>
      </c>
      <c r="U59" s="774">
        <f t="shared" si="1"/>
        <v>0</v>
      </c>
      <c r="V59" s="342">
        <f>IFERROR(IF(AND($A59="Layered-Over", OR($U59="14-P",$U59="15-P",$U59="16-P",$U59="17-P",$U59="18-P",$U59="19-P",$U59="20-P")),
      INDEX('Wage Grid'!M$14:M$20, MATCH(U59, ListLayeredOverParaproGridLevel, 0)),
      INDEX('Wage Grid'!G$14:G$56, MATCH(U59, ListGridLevel, 0))), 0)</f>
        <v>0</v>
      </c>
      <c r="W59" s="342">
        <f>IFERROR(IF(AND($A59="Layered-Over", OR($U59="14-P",$U59="15-P",$U59="16-P",$U59="17-P",$U59="18-P",$U59="19-P",$U59="20-P")),
      INDEX('Wage Grid'!N$14:N$20, MATCH($U59, ListLayeredOverParaproGridLevel, 0)),
      INDEX('Wage Grid'!H$14:H$56, MATCH($U59, ListGridLevel, 0))), 0)</f>
        <v>0</v>
      </c>
      <c r="X59" s="342">
        <f>IFERROR(IF(AND($A59="Layered-Over", OR($U59="14-P",$U59="15-P",$U59="16-P",$U59="17-P",$U59="18-P",$U59="19-P",$U59="20-P")),
      INDEX('Wage Grid'!O$14:O$20, MATCH($U59, ListLayeredOverParaproGridLevel, 0)),
      INDEX('Wage Grid'!I$14:I$56, MATCH($U59, ListGridLevel, 0))), 0)</f>
        <v>0</v>
      </c>
      <c r="Y59" s="342">
        <f>IFERROR(IF(AND($A59="Layered-Over", OR($U59="14-P",$U59="15-P",$U59="16-P",$U59="17-P",$U59="18-P",$U59="19-P",$U59="20-P")),
      INDEX('Wage Grid'!P$14:P$20, MATCH($U59, ListLayeredOverParaproGridLevel, 0)),
      INDEX('Wage Grid'!J$14:J$56, MATCH($U59, ListGridLevel, 0))), 0)</f>
        <v>0</v>
      </c>
      <c r="Z59" s="342">
        <f t="shared" si="6"/>
        <v>0</v>
      </c>
      <c r="AA59" s="342">
        <f t="shared" si="7"/>
        <v>0</v>
      </c>
    </row>
    <row r="60" spans="1:27" ht="15" customHeight="1" x14ac:dyDescent="0.25">
      <c r="A60" s="241"/>
      <c r="B60" s="59"/>
      <c r="C60" s="242"/>
      <c r="D60" s="65"/>
      <c r="E60" s="243"/>
      <c r="F60" s="990" t="str">
        <f t="shared" si="4"/>
        <v/>
      </c>
      <c r="G60" s="242"/>
      <c r="H60" s="811"/>
      <c r="I60" s="243"/>
      <c r="J60" s="190"/>
      <c r="K60" s="232"/>
      <c r="L60" s="248" t="str">
        <f t="shared" si="5"/>
        <v/>
      </c>
      <c r="M60" s="215"/>
      <c r="N60" s="216"/>
      <c r="O60" s="216"/>
      <c r="P60" s="217"/>
      <c r="Q60" s="190"/>
      <c r="R60" s="177"/>
      <c r="S60" s="873">
        <f>_xlfn.IFNA(IF($A60="Layered-Over",INDEX('Wage Grid'!$D$14:$D$80,MATCH($B60,ListBargainingUnit,0)),IF($C60=0,INDEX('Wage Grid'!$C$14:$C$80,MATCH($B60,ListBargainingUnit,0)),$C60)),0)</f>
        <v>0</v>
      </c>
      <c r="T60" s="774">
        <f>_xlfn.IFNA(IF($A60="Layered-Over",INDEX('Wage Grid'!$D$14:$D$80,MATCH($D60,ListBargainingUnit,0)),IF($E60=0,INDEX('Wage Grid'!$C$14:$C$80,MATCH($D60,ListBargainingUnit,0)),$E60)),0)</f>
        <v>0</v>
      </c>
      <c r="U60" s="774">
        <f t="shared" si="1"/>
        <v>0</v>
      </c>
      <c r="V60" s="342">
        <f>IFERROR(IF(AND($A60="Layered-Over", OR($U60="14-P",$U60="15-P",$U60="16-P",$U60="17-P",$U60="18-P",$U60="19-P",$U60="20-P")),
      INDEX('Wage Grid'!M$14:M$20, MATCH(U60, ListLayeredOverParaproGridLevel, 0)),
      INDEX('Wage Grid'!G$14:G$56, MATCH(U60, ListGridLevel, 0))), 0)</f>
        <v>0</v>
      </c>
      <c r="W60" s="342">
        <f>IFERROR(IF(AND($A60="Layered-Over", OR($U60="14-P",$U60="15-P",$U60="16-P",$U60="17-P",$U60="18-P",$U60="19-P",$U60="20-P")),
      INDEX('Wage Grid'!N$14:N$20, MATCH($U60, ListLayeredOverParaproGridLevel, 0)),
      INDEX('Wage Grid'!H$14:H$56, MATCH($U60, ListGridLevel, 0))), 0)</f>
        <v>0</v>
      </c>
      <c r="X60" s="342">
        <f>IFERROR(IF(AND($A60="Layered-Over", OR($U60="14-P",$U60="15-P",$U60="16-P",$U60="17-P",$U60="18-P",$U60="19-P",$U60="20-P")),
      INDEX('Wage Grid'!O$14:O$20, MATCH($U60, ListLayeredOverParaproGridLevel, 0)),
      INDEX('Wage Grid'!I$14:I$56, MATCH($U60, ListGridLevel, 0))), 0)</f>
        <v>0</v>
      </c>
      <c r="Y60" s="342">
        <f>IFERROR(IF(AND($A60="Layered-Over", OR($U60="14-P",$U60="15-P",$U60="16-P",$U60="17-P",$U60="18-P",$U60="19-P",$U60="20-P")),
      INDEX('Wage Grid'!P$14:P$20, MATCH($U60, ListLayeredOverParaproGridLevel, 0)),
      INDEX('Wage Grid'!J$14:J$56, MATCH($U60, ListGridLevel, 0))), 0)</f>
        <v>0</v>
      </c>
      <c r="Z60" s="342">
        <f t="shared" si="6"/>
        <v>0</v>
      </c>
      <c r="AA60" s="342">
        <f t="shared" si="7"/>
        <v>0</v>
      </c>
    </row>
    <row r="61" spans="1:27" ht="15" customHeight="1" x14ac:dyDescent="0.25">
      <c r="A61" s="241"/>
      <c r="B61" s="59"/>
      <c r="C61" s="242"/>
      <c r="D61" s="65"/>
      <c r="E61" s="243"/>
      <c r="F61" s="990" t="str">
        <f t="shared" si="4"/>
        <v/>
      </c>
      <c r="G61" s="242"/>
      <c r="H61" s="811"/>
      <c r="I61" s="243"/>
      <c r="J61" s="190"/>
      <c r="K61" s="232"/>
      <c r="L61" s="248" t="str">
        <f t="shared" si="5"/>
        <v/>
      </c>
      <c r="M61" s="215"/>
      <c r="N61" s="216"/>
      <c r="O61" s="216"/>
      <c r="P61" s="217"/>
      <c r="Q61" s="190"/>
      <c r="R61" s="177"/>
      <c r="S61" s="873">
        <f>_xlfn.IFNA(IF($A61="Layered-Over",INDEX('Wage Grid'!$D$14:$D$80,MATCH($B61,ListBargainingUnit,0)),IF($C61=0,INDEX('Wage Grid'!$C$14:$C$80,MATCH($B61,ListBargainingUnit,0)),$C61)),0)</f>
        <v>0</v>
      </c>
      <c r="T61" s="774">
        <f>_xlfn.IFNA(IF($A61="Layered-Over",INDEX('Wage Grid'!$D$14:$D$80,MATCH($D61,ListBargainingUnit,0)),IF($E61=0,INDEX('Wage Grid'!$C$14:$C$80,MATCH($D61,ListBargainingUnit,0)),$E61)),0)</f>
        <v>0</v>
      </c>
      <c r="U61" s="774">
        <f t="shared" si="1"/>
        <v>0</v>
      </c>
      <c r="V61" s="342">
        <f>IFERROR(IF(AND($A61="Layered-Over", OR($U61="14-P",$U61="15-P",$U61="16-P",$U61="17-P",$U61="18-P",$U61="19-P",$U61="20-P")),
      INDEX('Wage Grid'!M$14:M$20, MATCH(U61, ListLayeredOverParaproGridLevel, 0)),
      INDEX('Wage Grid'!G$14:G$56, MATCH(U61, ListGridLevel, 0))), 0)</f>
        <v>0</v>
      </c>
      <c r="W61" s="342">
        <f>IFERROR(IF(AND($A61="Layered-Over", OR($U61="14-P",$U61="15-P",$U61="16-P",$U61="17-P",$U61="18-P",$U61="19-P",$U61="20-P")),
      INDEX('Wage Grid'!N$14:N$20, MATCH($U61, ListLayeredOverParaproGridLevel, 0)),
      INDEX('Wage Grid'!H$14:H$56, MATCH($U61, ListGridLevel, 0))), 0)</f>
        <v>0</v>
      </c>
      <c r="X61" s="342">
        <f>IFERROR(IF(AND($A61="Layered-Over", OR($U61="14-P",$U61="15-P",$U61="16-P",$U61="17-P",$U61="18-P",$U61="19-P",$U61="20-P")),
      INDEX('Wage Grid'!O$14:O$20, MATCH($U61, ListLayeredOverParaproGridLevel, 0)),
      INDEX('Wage Grid'!I$14:I$56, MATCH($U61, ListGridLevel, 0))), 0)</f>
        <v>0</v>
      </c>
      <c r="Y61" s="342">
        <f>IFERROR(IF(AND($A61="Layered-Over", OR($U61="14-P",$U61="15-P",$U61="16-P",$U61="17-P",$U61="18-P",$U61="19-P",$U61="20-P")),
      INDEX('Wage Grid'!P$14:P$20, MATCH($U61, ListLayeredOverParaproGridLevel, 0)),
      INDEX('Wage Grid'!J$14:J$56, MATCH($U61, ListGridLevel, 0))), 0)</f>
        <v>0</v>
      </c>
      <c r="Z61" s="342">
        <f t="shared" si="6"/>
        <v>0</v>
      </c>
      <c r="AA61" s="342">
        <f t="shared" si="7"/>
        <v>0</v>
      </c>
    </row>
    <row r="62" spans="1:27" ht="15" customHeight="1" x14ac:dyDescent="0.25">
      <c r="A62" s="241"/>
      <c r="B62" s="59"/>
      <c r="C62" s="242"/>
      <c r="D62" s="65"/>
      <c r="E62" s="243"/>
      <c r="F62" s="990" t="str">
        <f t="shared" si="4"/>
        <v/>
      </c>
      <c r="G62" s="242"/>
      <c r="H62" s="811"/>
      <c r="I62" s="243"/>
      <c r="J62" s="190"/>
      <c r="K62" s="232"/>
      <c r="L62" s="248" t="str">
        <f t="shared" si="5"/>
        <v/>
      </c>
      <c r="M62" s="215"/>
      <c r="N62" s="216"/>
      <c r="O62" s="216"/>
      <c r="P62" s="217"/>
      <c r="Q62" s="190"/>
      <c r="R62" s="177"/>
      <c r="S62" s="873">
        <f>_xlfn.IFNA(IF($A62="Layered-Over",INDEX('Wage Grid'!$D$14:$D$80,MATCH($B62,ListBargainingUnit,0)),IF($C62=0,INDEX('Wage Grid'!$C$14:$C$80,MATCH($B62,ListBargainingUnit,0)),$C62)),0)</f>
        <v>0</v>
      </c>
      <c r="T62" s="774">
        <f>_xlfn.IFNA(IF($A62="Layered-Over",INDEX('Wage Grid'!$D$14:$D$80,MATCH($D62,ListBargainingUnit,0)),IF($E62=0,INDEX('Wage Grid'!$C$14:$C$80,MATCH($D62,ListBargainingUnit,0)),$E62)),0)</f>
        <v>0</v>
      </c>
      <c r="U62" s="774">
        <f t="shared" si="1"/>
        <v>0</v>
      </c>
      <c r="V62" s="342">
        <f>IFERROR(IF(AND($A62="Layered-Over", OR($U62="14-P",$U62="15-P",$U62="16-P",$U62="17-P",$U62="18-P",$U62="19-P",$U62="20-P")),
      INDEX('Wage Grid'!M$14:M$20, MATCH(U62, ListLayeredOverParaproGridLevel, 0)),
      INDEX('Wage Grid'!G$14:G$56, MATCH(U62, ListGridLevel, 0))), 0)</f>
        <v>0</v>
      </c>
      <c r="W62" s="342">
        <f>IFERROR(IF(AND($A62="Layered-Over", OR($U62="14-P",$U62="15-P",$U62="16-P",$U62="17-P",$U62="18-P",$U62="19-P",$U62="20-P")),
      INDEX('Wage Grid'!N$14:N$20, MATCH($U62, ListLayeredOverParaproGridLevel, 0)),
      INDEX('Wage Grid'!H$14:H$56, MATCH($U62, ListGridLevel, 0))), 0)</f>
        <v>0</v>
      </c>
      <c r="X62" s="342">
        <f>IFERROR(IF(AND($A62="Layered-Over", OR($U62="14-P",$U62="15-P",$U62="16-P",$U62="17-P",$U62="18-P",$U62="19-P",$U62="20-P")),
      INDEX('Wage Grid'!O$14:O$20, MATCH($U62, ListLayeredOverParaproGridLevel, 0)),
      INDEX('Wage Grid'!I$14:I$56, MATCH($U62, ListGridLevel, 0))), 0)</f>
        <v>0</v>
      </c>
      <c r="Y62" s="342">
        <f>IFERROR(IF(AND($A62="Layered-Over", OR($U62="14-P",$U62="15-P",$U62="16-P",$U62="17-P",$U62="18-P",$U62="19-P",$U62="20-P")),
      INDEX('Wage Grid'!P$14:P$20, MATCH($U62, ListLayeredOverParaproGridLevel, 0)),
      INDEX('Wage Grid'!J$14:J$56, MATCH($U62, ListGridLevel, 0))), 0)</f>
        <v>0</v>
      </c>
      <c r="Z62" s="342">
        <f t="shared" si="6"/>
        <v>0</v>
      </c>
      <c r="AA62" s="342">
        <f t="shared" si="7"/>
        <v>0</v>
      </c>
    </row>
    <row r="63" spans="1:27" ht="15" customHeight="1" x14ac:dyDescent="0.25">
      <c r="A63" s="241"/>
      <c r="B63" s="59"/>
      <c r="C63" s="242"/>
      <c r="D63" s="65"/>
      <c r="E63" s="243"/>
      <c r="F63" s="990" t="str">
        <f t="shared" si="4"/>
        <v/>
      </c>
      <c r="G63" s="242"/>
      <c r="H63" s="811"/>
      <c r="I63" s="243"/>
      <c r="J63" s="190"/>
      <c r="K63" s="232"/>
      <c r="L63" s="248" t="str">
        <f t="shared" si="5"/>
        <v/>
      </c>
      <c r="M63" s="215"/>
      <c r="N63" s="216"/>
      <c r="O63" s="216"/>
      <c r="P63" s="217"/>
      <c r="Q63" s="190"/>
      <c r="R63" s="177"/>
      <c r="S63" s="873">
        <f>_xlfn.IFNA(IF($A63="Layered-Over",INDEX('Wage Grid'!$D$14:$D$80,MATCH($B63,ListBargainingUnit,0)),IF($C63=0,INDEX('Wage Grid'!$C$14:$C$80,MATCH($B63,ListBargainingUnit,0)),$C63)),0)</f>
        <v>0</v>
      </c>
      <c r="T63" s="774">
        <f>_xlfn.IFNA(IF($A63="Layered-Over",INDEX('Wage Grid'!$D$14:$D$80,MATCH($D63,ListBargainingUnit,0)),IF($E63=0,INDEX('Wage Grid'!$C$14:$C$80,MATCH($D63,ListBargainingUnit,0)),$E63)),0)</f>
        <v>0</v>
      </c>
      <c r="U63" s="774">
        <f t="shared" si="1"/>
        <v>0</v>
      </c>
      <c r="V63" s="342">
        <f>IFERROR(IF(AND($A63="Layered-Over", OR($U63="14-P",$U63="15-P",$U63="16-P",$U63="17-P",$U63="18-P",$U63="19-P",$U63="20-P")),
      INDEX('Wage Grid'!M$14:M$20, MATCH(U63, ListLayeredOverParaproGridLevel, 0)),
      INDEX('Wage Grid'!G$14:G$56, MATCH(U63, ListGridLevel, 0))), 0)</f>
        <v>0</v>
      </c>
      <c r="W63" s="342">
        <f>IFERROR(IF(AND($A63="Layered-Over", OR($U63="14-P",$U63="15-P",$U63="16-P",$U63="17-P",$U63="18-P",$U63="19-P",$U63="20-P")),
      INDEX('Wage Grid'!N$14:N$20, MATCH($U63, ListLayeredOverParaproGridLevel, 0)),
      INDEX('Wage Grid'!H$14:H$56, MATCH($U63, ListGridLevel, 0))), 0)</f>
        <v>0</v>
      </c>
      <c r="X63" s="342">
        <f>IFERROR(IF(AND($A63="Layered-Over", OR($U63="14-P",$U63="15-P",$U63="16-P",$U63="17-P",$U63="18-P",$U63="19-P",$U63="20-P")),
      INDEX('Wage Grid'!O$14:O$20, MATCH($U63, ListLayeredOverParaproGridLevel, 0)),
      INDEX('Wage Grid'!I$14:I$56, MATCH($U63, ListGridLevel, 0))), 0)</f>
        <v>0</v>
      </c>
      <c r="Y63" s="342">
        <f>IFERROR(IF(AND($A63="Layered-Over", OR($U63="14-P",$U63="15-P",$U63="16-P",$U63="17-P",$U63="18-P",$U63="19-P",$U63="20-P")),
      INDEX('Wage Grid'!P$14:P$20, MATCH($U63, ListLayeredOverParaproGridLevel, 0)),
      INDEX('Wage Grid'!J$14:J$56, MATCH($U63, ListGridLevel, 0))), 0)</f>
        <v>0</v>
      </c>
      <c r="Z63" s="342">
        <f t="shared" si="6"/>
        <v>0</v>
      </c>
      <c r="AA63" s="342">
        <f t="shared" si="7"/>
        <v>0</v>
      </c>
    </row>
    <row r="64" spans="1:27" ht="15" customHeight="1" x14ac:dyDescent="0.25">
      <c r="A64" s="241"/>
      <c r="B64" s="59"/>
      <c r="C64" s="242"/>
      <c r="D64" s="65"/>
      <c r="E64" s="243"/>
      <c r="F64" s="990" t="str">
        <f t="shared" si="4"/>
        <v/>
      </c>
      <c r="G64" s="242"/>
      <c r="H64" s="811"/>
      <c r="I64" s="243"/>
      <c r="J64" s="190"/>
      <c r="K64" s="232"/>
      <c r="L64" s="248" t="str">
        <f t="shared" si="5"/>
        <v/>
      </c>
      <c r="M64" s="215"/>
      <c r="N64" s="216"/>
      <c r="O64" s="216"/>
      <c r="P64" s="217"/>
      <c r="Q64" s="190"/>
      <c r="R64" s="177"/>
      <c r="S64" s="873">
        <f>_xlfn.IFNA(IF($A64="Layered-Over",INDEX('Wage Grid'!$D$14:$D$80,MATCH($B64,ListBargainingUnit,0)),IF($C64=0,INDEX('Wage Grid'!$C$14:$C$80,MATCH($B64,ListBargainingUnit,0)),$C64)),0)</f>
        <v>0</v>
      </c>
      <c r="T64" s="774">
        <f>_xlfn.IFNA(IF($A64="Layered-Over",INDEX('Wage Grid'!$D$14:$D$80,MATCH($D64,ListBargainingUnit,0)),IF($E64=0,INDEX('Wage Grid'!$C$14:$C$80,MATCH($D64,ListBargainingUnit,0)),$E64)),0)</f>
        <v>0</v>
      </c>
      <c r="U64" s="774">
        <f t="shared" si="1"/>
        <v>0</v>
      </c>
      <c r="V64" s="342">
        <f>IFERROR(IF(AND($A64="Layered-Over", OR($U64="14-P",$U64="15-P",$U64="16-P",$U64="17-P",$U64="18-P",$U64="19-P",$U64="20-P")),
      INDEX('Wage Grid'!M$14:M$20, MATCH(U64, ListLayeredOverParaproGridLevel, 0)),
      INDEX('Wage Grid'!G$14:G$56, MATCH(U64, ListGridLevel, 0))), 0)</f>
        <v>0</v>
      </c>
      <c r="W64" s="342">
        <f>IFERROR(IF(AND($A64="Layered-Over", OR($U64="14-P",$U64="15-P",$U64="16-P",$U64="17-P",$U64="18-P",$U64="19-P",$U64="20-P")),
      INDEX('Wage Grid'!N$14:N$20, MATCH($U64, ListLayeredOverParaproGridLevel, 0)),
      INDEX('Wage Grid'!H$14:H$56, MATCH($U64, ListGridLevel, 0))), 0)</f>
        <v>0</v>
      </c>
      <c r="X64" s="342">
        <f>IFERROR(IF(AND($A64="Layered-Over", OR($U64="14-P",$U64="15-P",$U64="16-P",$U64="17-P",$U64="18-P",$U64="19-P",$U64="20-P")),
      INDEX('Wage Grid'!O$14:O$20, MATCH($U64, ListLayeredOverParaproGridLevel, 0)),
      INDEX('Wage Grid'!I$14:I$56, MATCH($U64, ListGridLevel, 0))), 0)</f>
        <v>0</v>
      </c>
      <c r="Y64" s="342">
        <f>IFERROR(IF(AND($A64="Layered-Over", OR($U64="14-P",$U64="15-P",$U64="16-P",$U64="17-P",$U64="18-P",$U64="19-P",$U64="20-P")),
      INDEX('Wage Grid'!P$14:P$20, MATCH($U64, ListLayeredOverParaproGridLevel, 0)),
      INDEX('Wage Grid'!J$14:J$56, MATCH($U64, ListGridLevel, 0))), 0)</f>
        <v>0</v>
      </c>
      <c r="Z64" s="342">
        <f t="shared" si="6"/>
        <v>0</v>
      </c>
      <c r="AA64" s="342">
        <f t="shared" si="7"/>
        <v>0</v>
      </c>
    </row>
    <row r="65" spans="1:27" ht="15" customHeight="1" x14ac:dyDescent="0.25">
      <c r="A65" s="241"/>
      <c r="B65" s="59"/>
      <c r="C65" s="242"/>
      <c r="D65" s="65"/>
      <c r="E65" s="243"/>
      <c r="F65" s="990" t="str">
        <f t="shared" si="4"/>
        <v/>
      </c>
      <c r="G65" s="242"/>
      <c r="H65" s="811"/>
      <c r="I65" s="243"/>
      <c r="J65" s="190"/>
      <c r="K65" s="232"/>
      <c r="L65" s="248" t="str">
        <f t="shared" si="5"/>
        <v/>
      </c>
      <c r="M65" s="215"/>
      <c r="N65" s="216"/>
      <c r="O65" s="216"/>
      <c r="P65" s="217"/>
      <c r="Q65" s="190"/>
      <c r="R65" s="177"/>
      <c r="S65" s="873">
        <f>_xlfn.IFNA(IF($A65="Layered-Over",INDEX('Wage Grid'!$D$14:$D$80,MATCH($B65,ListBargainingUnit,0)),IF($C65=0,INDEX('Wage Grid'!$C$14:$C$80,MATCH($B65,ListBargainingUnit,0)),$C65)),0)</f>
        <v>0</v>
      </c>
      <c r="T65" s="774">
        <f>_xlfn.IFNA(IF($A65="Layered-Over",INDEX('Wage Grid'!$D$14:$D$80,MATCH($D65,ListBargainingUnit,0)),IF($E65=0,INDEX('Wage Grid'!$C$14:$C$80,MATCH($D65,ListBargainingUnit,0)),$E65)),0)</f>
        <v>0</v>
      </c>
      <c r="U65" s="774">
        <f t="shared" si="1"/>
        <v>0</v>
      </c>
      <c r="V65" s="342">
        <f>IFERROR(IF(AND($A65="Layered-Over", OR($U65="14-P",$U65="15-P",$U65="16-P",$U65="17-P",$U65="18-P",$U65="19-P",$U65="20-P")),
      INDEX('Wage Grid'!M$14:M$20, MATCH(U65, ListLayeredOverParaproGridLevel, 0)),
      INDEX('Wage Grid'!G$14:G$56, MATCH(U65, ListGridLevel, 0))), 0)</f>
        <v>0</v>
      </c>
      <c r="W65" s="342">
        <f>IFERROR(IF(AND($A65="Layered-Over", OR($U65="14-P",$U65="15-P",$U65="16-P",$U65="17-P",$U65="18-P",$U65="19-P",$U65="20-P")),
      INDEX('Wage Grid'!N$14:N$20, MATCH($U65, ListLayeredOverParaproGridLevel, 0)),
      INDEX('Wage Grid'!H$14:H$56, MATCH($U65, ListGridLevel, 0))), 0)</f>
        <v>0</v>
      </c>
      <c r="X65" s="342">
        <f>IFERROR(IF(AND($A65="Layered-Over", OR($U65="14-P",$U65="15-P",$U65="16-P",$U65="17-P",$U65="18-P",$U65="19-P",$U65="20-P")),
      INDEX('Wage Grid'!O$14:O$20, MATCH($U65, ListLayeredOverParaproGridLevel, 0)),
      INDEX('Wage Grid'!I$14:I$56, MATCH($U65, ListGridLevel, 0))), 0)</f>
        <v>0</v>
      </c>
      <c r="Y65" s="342">
        <f>IFERROR(IF(AND($A65="Layered-Over", OR($U65="14-P",$U65="15-P",$U65="16-P",$U65="17-P",$U65="18-P",$U65="19-P",$U65="20-P")),
      INDEX('Wage Grid'!P$14:P$20, MATCH($U65, ListLayeredOverParaproGridLevel, 0)),
      INDEX('Wage Grid'!J$14:J$56, MATCH($U65, ListGridLevel, 0))), 0)</f>
        <v>0</v>
      </c>
      <c r="Z65" s="342">
        <f t="shared" si="6"/>
        <v>0</v>
      </c>
      <c r="AA65" s="342">
        <f t="shared" si="7"/>
        <v>0</v>
      </c>
    </row>
    <row r="66" spans="1:27" ht="15" customHeight="1" x14ac:dyDescent="0.25">
      <c r="A66" s="241"/>
      <c r="B66" s="59"/>
      <c r="C66" s="242"/>
      <c r="D66" s="65"/>
      <c r="E66" s="243"/>
      <c r="F66" s="990" t="str">
        <f t="shared" si="4"/>
        <v/>
      </c>
      <c r="G66" s="242"/>
      <c r="H66" s="811"/>
      <c r="I66" s="243"/>
      <c r="J66" s="190"/>
      <c r="K66" s="232"/>
      <c r="L66" s="248" t="str">
        <f t="shared" si="5"/>
        <v/>
      </c>
      <c r="M66" s="215"/>
      <c r="N66" s="216"/>
      <c r="O66" s="216"/>
      <c r="P66" s="217"/>
      <c r="Q66" s="190"/>
      <c r="R66" s="177"/>
      <c r="S66" s="873">
        <f>_xlfn.IFNA(IF($A66="Layered-Over",INDEX('Wage Grid'!$D$14:$D$80,MATCH($B66,ListBargainingUnit,0)),IF($C66=0,INDEX('Wage Grid'!$C$14:$C$80,MATCH($B66,ListBargainingUnit,0)),$C66)),0)</f>
        <v>0</v>
      </c>
      <c r="T66" s="774">
        <f>_xlfn.IFNA(IF($A66="Layered-Over",INDEX('Wage Grid'!$D$14:$D$80,MATCH($D66,ListBargainingUnit,0)),IF($E66=0,INDEX('Wage Grid'!$C$14:$C$80,MATCH($D66,ListBargainingUnit,0)),$E66)),0)</f>
        <v>0</v>
      </c>
      <c r="U66" s="774">
        <f t="shared" si="1"/>
        <v>0</v>
      </c>
      <c r="V66" s="342">
        <f>IFERROR(IF(AND($A66="Layered-Over", OR($U66="14-P",$U66="15-P",$U66="16-P",$U66="17-P",$U66="18-P",$U66="19-P",$U66="20-P")),
      INDEX('Wage Grid'!M$14:M$20, MATCH(U66, ListLayeredOverParaproGridLevel, 0)),
      INDEX('Wage Grid'!G$14:G$56, MATCH(U66, ListGridLevel, 0))), 0)</f>
        <v>0</v>
      </c>
      <c r="W66" s="342">
        <f>IFERROR(IF(AND($A66="Layered-Over", OR($U66="14-P",$U66="15-P",$U66="16-P",$U66="17-P",$U66="18-P",$U66="19-P",$U66="20-P")),
      INDEX('Wage Grid'!N$14:N$20, MATCH($U66, ListLayeredOverParaproGridLevel, 0)),
      INDEX('Wage Grid'!H$14:H$56, MATCH($U66, ListGridLevel, 0))), 0)</f>
        <v>0</v>
      </c>
      <c r="X66" s="342">
        <f>IFERROR(IF(AND($A66="Layered-Over", OR($U66="14-P",$U66="15-P",$U66="16-P",$U66="17-P",$U66="18-P",$U66="19-P",$U66="20-P")),
      INDEX('Wage Grid'!O$14:O$20, MATCH($U66, ListLayeredOverParaproGridLevel, 0)),
      INDEX('Wage Grid'!I$14:I$56, MATCH($U66, ListGridLevel, 0))), 0)</f>
        <v>0</v>
      </c>
      <c r="Y66" s="342">
        <f>IFERROR(IF(AND($A66="Layered-Over", OR($U66="14-P",$U66="15-P",$U66="16-P",$U66="17-P",$U66="18-P",$U66="19-P",$U66="20-P")),
      INDEX('Wage Grid'!P$14:P$20, MATCH($U66, ListLayeredOverParaproGridLevel, 0)),
      INDEX('Wage Grid'!J$14:J$56, MATCH($U66, ListGridLevel, 0))), 0)</f>
        <v>0</v>
      </c>
      <c r="Z66" s="342">
        <f t="shared" si="6"/>
        <v>0</v>
      </c>
      <c r="AA66" s="342">
        <f t="shared" si="7"/>
        <v>0</v>
      </c>
    </row>
    <row r="67" spans="1:27" ht="15" customHeight="1" x14ac:dyDescent="0.25">
      <c r="A67" s="241"/>
      <c r="B67" s="59"/>
      <c r="C67" s="242"/>
      <c r="D67" s="65"/>
      <c r="E67" s="243"/>
      <c r="F67" s="990" t="str">
        <f t="shared" si="4"/>
        <v/>
      </c>
      <c r="G67" s="242"/>
      <c r="H67" s="811"/>
      <c r="I67" s="243"/>
      <c r="J67" s="190"/>
      <c r="K67" s="232"/>
      <c r="L67" s="248" t="str">
        <f t="shared" si="5"/>
        <v/>
      </c>
      <c r="M67" s="215"/>
      <c r="N67" s="216"/>
      <c r="O67" s="216"/>
      <c r="P67" s="217"/>
      <c r="Q67" s="190"/>
      <c r="R67" s="177"/>
      <c r="S67" s="873">
        <f>_xlfn.IFNA(IF($A67="Layered-Over",INDEX('Wage Grid'!$D$14:$D$80,MATCH($B67,ListBargainingUnit,0)),IF($C67=0,INDEX('Wage Grid'!$C$14:$C$80,MATCH($B67,ListBargainingUnit,0)),$C67)),0)</f>
        <v>0</v>
      </c>
      <c r="T67" s="774">
        <f>_xlfn.IFNA(IF($A67="Layered-Over",INDEX('Wage Grid'!$D$14:$D$80,MATCH($D67,ListBargainingUnit,0)),IF($E67=0,INDEX('Wage Grid'!$C$14:$C$80,MATCH($D67,ListBargainingUnit,0)),$E67)),0)</f>
        <v>0</v>
      </c>
      <c r="U67" s="774">
        <f t="shared" si="1"/>
        <v>0</v>
      </c>
      <c r="V67" s="342">
        <f>IFERROR(IF(AND($A67="Layered-Over", OR($U67="14-P",$U67="15-P",$U67="16-P",$U67="17-P",$U67="18-P",$U67="19-P",$U67="20-P")),
      INDEX('Wage Grid'!M$14:M$20, MATCH(U67, ListLayeredOverParaproGridLevel, 0)),
      INDEX('Wage Grid'!G$14:G$56, MATCH(U67, ListGridLevel, 0))), 0)</f>
        <v>0</v>
      </c>
      <c r="W67" s="342">
        <f>IFERROR(IF(AND($A67="Layered-Over", OR($U67="14-P",$U67="15-P",$U67="16-P",$U67="17-P",$U67="18-P",$U67="19-P",$U67="20-P")),
      INDEX('Wage Grid'!N$14:N$20, MATCH($U67, ListLayeredOverParaproGridLevel, 0)),
      INDEX('Wage Grid'!H$14:H$56, MATCH($U67, ListGridLevel, 0))), 0)</f>
        <v>0</v>
      </c>
      <c r="X67" s="342">
        <f>IFERROR(IF(AND($A67="Layered-Over", OR($U67="14-P",$U67="15-P",$U67="16-P",$U67="17-P",$U67="18-P",$U67="19-P",$U67="20-P")),
      INDEX('Wage Grid'!O$14:O$20, MATCH($U67, ListLayeredOverParaproGridLevel, 0)),
      INDEX('Wage Grid'!I$14:I$56, MATCH($U67, ListGridLevel, 0))), 0)</f>
        <v>0</v>
      </c>
      <c r="Y67" s="342">
        <f>IFERROR(IF(AND($A67="Layered-Over", OR($U67="14-P",$U67="15-P",$U67="16-P",$U67="17-P",$U67="18-P",$U67="19-P",$U67="20-P")),
      INDEX('Wage Grid'!P$14:P$20, MATCH($U67, ListLayeredOverParaproGridLevel, 0)),
      INDEX('Wage Grid'!J$14:J$56, MATCH($U67, ListGridLevel, 0))), 0)</f>
        <v>0</v>
      </c>
      <c r="Z67" s="342">
        <f t="shared" si="6"/>
        <v>0</v>
      </c>
      <c r="AA67" s="342">
        <f t="shared" si="7"/>
        <v>0</v>
      </c>
    </row>
    <row r="68" spans="1:27" ht="15" customHeight="1" x14ac:dyDescent="0.25">
      <c r="A68" s="241"/>
      <c r="B68" s="59"/>
      <c r="C68" s="242"/>
      <c r="D68" s="65"/>
      <c r="E68" s="243"/>
      <c r="F68" s="990" t="str">
        <f t="shared" si="4"/>
        <v/>
      </c>
      <c r="G68" s="242"/>
      <c r="H68" s="811"/>
      <c r="I68" s="243"/>
      <c r="J68" s="190"/>
      <c r="K68" s="232"/>
      <c r="L68" s="248" t="str">
        <f t="shared" si="5"/>
        <v/>
      </c>
      <c r="M68" s="215"/>
      <c r="N68" s="216"/>
      <c r="O68" s="216"/>
      <c r="P68" s="217"/>
      <c r="Q68" s="190"/>
      <c r="R68" s="177"/>
      <c r="S68" s="873">
        <f>_xlfn.IFNA(IF($A68="Layered-Over",INDEX('Wage Grid'!$D$14:$D$80,MATCH($B68,ListBargainingUnit,0)),IF($C68=0,INDEX('Wage Grid'!$C$14:$C$80,MATCH($B68,ListBargainingUnit,0)),$C68)),0)</f>
        <v>0</v>
      </c>
      <c r="T68" s="774">
        <f>_xlfn.IFNA(IF($A68="Layered-Over",INDEX('Wage Grid'!$D$14:$D$80,MATCH($D68,ListBargainingUnit,0)),IF($E68=0,INDEX('Wage Grid'!$C$14:$C$80,MATCH($D68,ListBargainingUnit,0)),$E68)),0)</f>
        <v>0</v>
      </c>
      <c r="U68" s="774">
        <f t="shared" si="1"/>
        <v>0</v>
      </c>
      <c r="V68" s="342">
        <f>IFERROR(IF(AND($A68="Layered-Over", OR($U68="14-P",$U68="15-P",$U68="16-P",$U68="17-P",$U68="18-P",$U68="19-P",$U68="20-P")),
      INDEX('Wage Grid'!M$14:M$20, MATCH(U68, ListLayeredOverParaproGridLevel, 0)),
      INDEX('Wage Grid'!G$14:G$56, MATCH(U68, ListGridLevel, 0))), 0)</f>
        <v>0</v>
      </c>
      <c r="W68" s="342">
        <f>IFERROR(IF(AND($A68="Layered-Over", OR($U68="14-P",$U68="15-P",$U68="16-P",$U68="17-P",$U68="18-P",$U68="19-P",$U68="20-P")),
      INDEX('Wage Grid'!N$14:N$20, MATCH($U68, ListLayeredOverParaproGridLevel, 0)),
      INDEX('Wage Grid'!H$14:H$56, MATCH($U68, ListGridLevel, 0))), 0)</f>
        <v>0</v>
      </c>
      <c r="X68" s="342">
        <f>IFERROR(IF(AND($A68="Layered-Over", OR($U68="14-P",$U68="15-P",$U68="16-P",$U68="17-P",$U68="18-P",$U68="19-P",$U68="20-P")),
      INDEX('Wage Grid'!O$14:O$20, MATCH($U68, ListLayeredOverParaproGridLevel, 0)),
      INDEX('Wage Grid'!I$14:I$56, MATCH($U68, ListGridLevel, 0))), 0)</f>
        <v>0</v>
      </c>
      <c r="Y68" s="342">
        <f>IFERROR(IF(AND($A68="Layered-Over", OR($U68="14-P",$U68="15-P",$U68="16-P",$U68="17-P",$U68="18-P",$U68="19-P",$U68="20-P")),
      INDEX('Wage Grid'!P$14:P$20, MATCH($U68, ListLayeredOverParaproGridLevel, 0)),
      INDEX('Wage Grid'!J$14:J$56, MATCH($U68, ListGridLevel, 0))), 0)</f>
        <v>0</v>
      </c>
      <c r="Z68" s="342">
        <f t="shared" si="6"/>
        <v>0</v>
      </c>
      <c r="AA68" s="342">
        <f t="shared" si="7"/>
        <v>0</v>
      </c>
    </row>
    <row r="69" spans="1:27" ht="15" customHeight="1" x14ac:dyDescent="0.25">
      <c r="A69" s="241"/>
      <c r="B69" s="59"/>
      <c r="C69" s="242"/>
      <c r="D69" s="65"/>
      <c r="E69" s="243"/>
      <c r="F69" s="990" t="str">
        <f t="shared" si="4"/>
        <v/>
      </c>
      <c r="G69" s="242"/>
      <c r="H69" s="811"/>
      <c r="I69" s="243"/>
      <c r="J69" s="190"/>
      <c r="K69" s="232"/>
      <c r="L69" s="248" t="str">
        <f t="shared" si="5"/>
        <v/>
      </c>
      <c r="M69" s="215"/>
      <c r="N69" s="216"/>
      <c r="O69" s="216"/>
      <c r="P69" s="217"/>
      <c r="Q69" s="190"/>
      <c r="R69" s="177"/>
      <c r="S69" s="873">
        <f>_xlfn.IFNA(IF($A69="Layered-Over",INDEX('Wage Grid'!$D$14:$D$80,MATCH($B69,ListBargainingUnit,0)),IF($C69=0,INDEX('Wage Grid'!$C$14:$C$80,MATCH($B69,ListBargainingUnit,0)),$C69)),0)</f>
        <v>0</v>
      </c>
      <c r="T69" s="774">
        <f>_xlfn.IFNA(IF($A69="Layered-Over",INDEX('Wage Grid'!$D$14:$D$80,MATCH($D69,ListBargainingUnit,0)),IF($E69=0,INDEX('Wage Grid'!$C$14:$C$80,MATCH($D69,ListBargainingUnit,0)),$E69)),0)</f>
        <v>0</v>
      </c>
      <c r="U69" s="774">
        <f t="shared" si="1"/>
        <v>0</v>
      </c>
      <c r="V69" s="342">
        <f>IFERROR(IF(AND($A69="Layered-Over", OR($U69="14-P",$U69="15-P",$U69="16-P",$U69="17-P",$U69="18-P",$U69="19-P",$U69="20-P")),
      INDEX('Wage Grid'!M$14:M$20, MATCH(U69, ListLayeredOverParaproGridLevel, 0)),
      INDEX('Wage Grid'!G$14:G$56, MATCH(U69, ListGridLevel, 0))), 0)</f>
        <v>0</v>
      </c>
      <c r="W69" s="342">
        <f>IFERROR(IF(AND($A69="Layered-Over", OR($U69="14-P",$U69="15-P",$U69="16-P",$U69="17-P",$U69="18-P",$U69="19-P",$U69="20-P")),
      INDEX('Wage Grid'!N$14:N$20, MATCH($U69, ListLayeredOverParaproGridLevel, 0)),
      INDEX('Wage Grid'!H$14:H$56, MATCH($U69, ListGridLevel, 0))), 0)</f>
        <v>0</v>
      </c>
      <c r="X69" s="342">
        <f>IFERROR(IF(AND($A69="Layered-Over", OR($U69="14-P",$U69="15-P",$U69="16-P",$U69="17-P",$U69="18-P",$U69="19-P",$U69="20-P")),
      INDEX('Wage Grid'!O$14:O$20, MATCH($U69, ListLayeredOverParaproGridLevel, 0)),
      INDEX('Wage Grid'!I$14:I$56, MATCH($U69, ListGridLevel, 0))), 0)</f>
        <v>0</v>
      </c>
      <c r="Y69" s="342">
        <f>IFERROR(IF(AND($A69="Layered-Over", OR($U69="14-P",$U69="15-P",$U69="16-P",$U69="17-P",$U69="18-P",$U69="19-P",$U69="20-P")),
      INDEX('Wage Grid'!P$14:P$20, MATCH($U69, ListLayeredOverParaproGridLevel, 0)),
      INDEX('Wage Grid'!J$14:J$56, MATCH($U69, ListGridLevel, 0))), 0)</f>
        <v>0</v>
      </c>
      <c r="Z69" s="342">
        <f t="shared" si="6"/>
        <v>0</v>
      </c>
      <c r="AA69" s="342">
        <f t="shared" si="7"/>
        <v>0</v>
      </c>
    </row>
    <row r="70" spans="1:27" ht="15" customHeight="1" x14ac:dyDescent="0.25">
      <c r="A70" s="241"/>
      <c r="B70" s="59"/>
      <c r="C70" s="242"/>
      <c r="D70" s="65"/>
      <c r="E70" s="243"/>
      <c r="F70" s="990" t="str">
        <f t="shared" si="4"/>
        <v/>
      </c>
      <c r="G70" s="242"/>
      <c r="H70" s="811"/>
      <c r="I70" s="243"/>
      <c r="J70" s="190"/>
      <c r="K70" s="232"/>
      <c r="L70" s="248" t="str">
        <f t="shared" si="5"/>
        <v/>
      </c>
      <c r="M70" s="215"/>
      <c r="N70" s="216"/>
      <c r="O70" s="216"/>
      <c r="P70" s="217"/>
      <c r="Q70" s="190"/>
      <c r="R70" s="177"/>
      <c r="S70" s="873">
        <f>_xlfn.IFNA(IF($A70="Layered-Over",INDEX('Wage Grid'!$D$14:$D$80,MATCH($B70,ListBargainingUnit,0)),IF($C70=0,INDEX('Wage Grid'!$C$14:$C$80,MATCH($B70,ListBargainingUnit,0)),$C70)),0)</f>
        <v>0</v>
      </c>
      <c r="T70" s="774">
        <f>_xlfn.IFNA(IF($A70="Layered-Over",INDEX('Wage Grid'!$D$14:$D$80,MATCH($D70,ListBargainingUnit,0)),IF($E70=0,INDEX('Wage Grid'!$C$14:$C$80,MATCH($D70,ListBargainingUnit,0)),$E70)),0)</f>
        <v>0</v>
      </c>
      <c r="U70" s="774">
        <f t="shared" si="1"/>
        <v>0</v>
      </c>
      <c r="V70" s="342">
        <f>IFERROR(IF(AND($A70="Layered-Over", OR($U70="14-P",$U70="15-P",$U70="16-P",$U70="17-P",$U70="18-P",$U70="19-P",$U70="20-P")),
      INDEX('Wage Grid'!M$14:M$20, MATCH(U70, ListLayeredOverParaproGridLevel, 0)),
      INDEX('Wage Grid'!G$14:G$56, MATCH(U70, ListGridLevel, 0))), 0)</f>
        <v>0</v>
      </c>
      <c r="W70" s="342">
        <f>IFERROR(IF(AND($A70="Layered-Over", OR($U70="14-P",$U70="15-P",$U70="16-P",$U70="17-P",$U70="18-P",$U70="19-P",$U70="20-P")),
      INDEX('Wage Grid'!N$14:N$20, MATCH($U70, ListLayeredOverParaproGridLevel, 0)),
      INDEX('Wage Grid'!H$14:H$56, MATCH($U70, ListGridLevel, 0))), 0)</f>
        <v>0</v>
      </c>
      <c r="X70" s="342">
        <f>IFERROR(IF(AND($A70="Layered-Over", OR($U70="14-P",$U70="15-P",$U70="16-P",$U70="17-P",$U70="18-P",$U70="19-P",$U70="20-P")),
      INDEX('Wage Grid'!O$14:O$20, MATCH($U70, ListLayeredOverParaproGridLevel, 0)),
      INDEX('Wage Grid'!I$14:I$56, MATCH($U70, ListGridLevel, 0))), 0)</f>
        <v>0</v>
      </c>
      <c r="Y70" s="342">
        <f>IFERROR(IF(AND($A70="Layered-Over", OR($U70="14-P",$U70="15-P",$U70="16-P",$U70="17-P",$U70="18-P",$U70="19-P",$U70="20-P")),
      INDEX('Wage Grid'!P$14:P$20, MATCH($U70, ListLayeredOverParaproGridLevel, 0)),
      INDEX('Wage Grid'!J$14:J$56, MATCH($U70, ListGridLevel, 0))), 0)</f>
        <v>0</v>
      </c>
      <c r="Z70" s="342">
        <f t="shared" si="6"/>
        <v>0</v>
      </c>
      <c r="AA70" s="342">
        <f t="shared" si="7"/>
        <v>0</v>
      </c>
    </row>
    <row r="71" spans="1:27" ht="15" customHeight="1" x14ac:dyDescent="0.25">
      <c r="A71" s="241"/>
      <c r="B71" s="59"/>
      <c r="C71" s="242"/>
      <c r="D71" s="65"/>
      <c r="E71" s="243"/>
      <c r="F71" s="990" t="str">
        <f t="shared" si="4"/>
        <v/>
      </c>
      <c r="G71" s="242"/>
      <c r="H71" s="811"/>
      <c r="I71" s="243"/>
      <c r="J71" s="190"/>
      <c r="K71" s="232"/>
      <c r="L71" s="248" t="str">
        <f t="shared" si="5"/>
        <v/>
      </c>
      <c r="M71" s="215"/>
      <c r="N71" s="216"/>
      <c r="O71" s="216"/>
      <c r="P71" s="217"/>
      <c r="Q71" s="190"/>
      <c r="R71" s="177"/>
      <c r="S71" s="873">
        <f>_xlfn.IFNA(IF($A71="Layered-Over",INDEX('Wage Grid'!$D$14:$D$80,MATCH($B71,ListBargainingUnit,0)),IF($C71=0,INDEX('Wage Grid'!$C$14:$C$80,MATCH($B71,ListBargainingUnit,0)),$C71)),0)</f>
        <v>0</v>
      </c>
      <c r="T71" s="774">
        <f>_xlfn.IFNA(IF($A71="Layered-Over",INDEX('Wage Grid'!$D$14:$D$80,MATCH($D71,ListBargainingUnit,0)),IF($E71=0,INDEX('Wage Grid'!$C$14:$C$80,MATCH($D71,ListBargainingUnit,0)),$E71)),0)</f>
        <v>0</v>
      </c>
      <c r="U71" s="774">
        <f t="shared" si="1"/>
        <v>0</v>
      </c>
      <c r="V71" s="342">
        <f>IFERROR(IF(AND($A71="Layered-Over", OR($U71="14-P",$U71="15-P",$U71="16-P",$U71="17-P",$U71="18-P",$U71="19-P",$U71="20-P")),
      INDEX('Wage Grid'!M$14:M$20, MATCH(U71, ListLayeredOverParaproGridLevel, 0)),
      INDEX('Wage Grid'!G$14:G$56, MATCH(U71, ListGridLevel, 0))), 0)</f>
        <v>0</v>
      </c>
      <c r="W71" s="342">
        <f>IFERROR(IF(AND($A71="Layered-Over", OR($U71="14-P",$U71="15-P",$U71="16-P",$U71="17-P",$U71="18-P",$U71="19-P",$U71="20-P")),
      INDEX('Wage Grid'!N$14:N$20, MATCH($U71, ListLayeredOverParaproGridLevel, 0)),
      INDEX('Wage Grid'!H$14:H$56, MATCH($U71, ListGridLevel, 0))), 0)</f>
        <v>0</v>
      </c>
      <c r="X71" s="342">
        <f>IFERROR(IF(AND($A71="Layered-Over", OR($U71="14-P",$U71="15-P",$U71="16-P",$U71="17-P",$U71="18-P",$U71="19-P",$U71="20-P")),
      INDEX('Wage Grid'!O$14:O$20, MATCH($U71, ListLayeredOverParaproGridLevel, 0)),
      INDEX('Wage Grid'!I$14:I$56, MATCH($U71, ListGridLevel, 0))), 0)</f>
        <v>0</v>
      </c>
      <c r="Y71" s="342">
        <f>IFERROR(IF(AND($A71="Layered-Over", OR($U71="14-P",$U71="15-P",$U71="16-P",$U71="17-P",$U71="18-P",$U71="19-P",$U71="20-P")),
      INDEX('Wage Grid'!P$14:P$20, MATCH($U71, ListLayeredOverParaproGridLevel, 0)),
      INDEX('Wage Grid'!J$14:J$56, MATCH($U71, ListGridLevel, 0))), 0)</f>
        <v>0</v>
      </c>
      <c r="Z71" s="342">
        <f t="shared" si="6"/>
        <v>0</v>
      </c>
      <c r="AA71" s="342">
        <f t="shared" si="7"/>
        <v>0</v>
      </c>
    </row>
    <row r="72" spans="1:27" ht="15" customHeight="1" x14ac:dyDescent="0.25">
      <c r="A72" s="241"/>
      <c r="B72" s="59"/>
      <c r="C72" s="242"/>
      <c r="D72" s="65"/>
      <c r="E72" s="243"/>
      <c r="F72" s="990" t="str">
        <f t="shared" si="4"/>
        <v/>
      </c>
      <c r="G72" s="242"/>
      <c r="H72" s="811"/>
      <c r="I72" s="243"/>
      <c r="J72" s="190"/>
      <c r="K72" s="232"/>
      <c r="L72" s="248" t="str">
        <f t="shared" si="5"/>
        <v/>
      </c>
      <c r="M72" s="215"/>
      <c r="N72" s="216"/>
      <c r="O72" s="216"/>
      <c r="P72" s="217"/>
      <c r="Q72" s="190"/>
      <c r="R72" s="177"/>
      <c r="S72" s="873">
        <f>_xlfn.IFNA(IF($A72="Layered-Over",INDEX('Wage Grid'!$D$14:$D$80,MATCH($B72,ListBargainingUnit,0)),IF($C72=0,INDEX('Wage Grid'!$C$14:$C$80,MATCH($B72,ListBargainingUnit,0)),$C72)),0)</f>
        <v>0</v>
      </c>
      <c r="T72" s="774">
        <f>_xlfn.IFNA(IF($A72="Layered-Over",INDEX('Wage Grid'!$D$14:$D$80,MATCH($D72,ListBargainingUnit,0)),IF($E72=0,INDEX('Wage Grid'!$C$14:$C$80,MATCH($D72,ListBargainingUnit,0)),$E72)),0)</f>
        <v>0</v>
      </c>
      <c r="U72" s="774">
        <f t="shared" si="1"/>
        <v>0</v>
      </c>
      <c r="V72" s="342">
        <f>IFERROR(IF(AND($A72="Layered-Over", OR($U72="14-P",$U72="15-P",$U72="16-P",$U72="17-P",$U72="18-P",$U72="19-P",$U72="20-P")),
      INDEX('Wage Grid'!M$14:M$20, MATCH(U72, ListLayeredOverParaproGridLevel, 0)),
      INDEX('Wage Grid'!G$14:G$56, MATCH(U72, ListGridLevel, 0))), 0)</f>
        <v>0</v>
      </c>
      <c r="W72" s="342">
        <f>IFERROR(IF(AND($A72="Layered-Over", OR($U72="14-P",$U72="15-P",$U72="16-P",$U72="17-P",$U72="18-P",$U72="19-P",$U72="20-P")),
      INDEX('Wage Grid'!N$14:N$20, MATCH($U72, ListLayeredOverParaproGridLevel, 0)),
      INDEX('Wage Grid'!H$14:H$56, MATCH($U72, ListGridLevel, 0))), 0)</f>
        <v>0</v>
      </c>
      <c r="X72" s="342">
        <f>IFERROR(IF(AND($A72="Layered-Over", OR($U72="14-P",$U72="15-P",$U72="16-P",$U72="17-P",$U72="18-P",$U72="19-P",$U72="20-P")),
      INDEX('Wage Grid'!O$14:O$20, MATCH($U72, ListLayeredOverParaproGridLevel, 0)),
      INDEX('Wage Grid'!I$14:I$56, MATCH($U72, ListGridLevel, 0))), 0)</f>
        <v>0</v>
      </c>
      <c r="Y72" s="342">
        <f>IFERROR(IF(AND($A72="Layered-Over", OR($U72="14-P",$U72="15-P",$U72="16-P",$U72="17-P",$U72="18-P",$U72="19-P",$U72="20-P")),
      INDEX('Wage Grid'!P$14:P$20, MATCH($U72, ListLayeredOverParaproGridLevel, 0)),
      INDEX('Wage Grid'!J$14:J$56, MATCH($U72, ListGridLevel, 0))), 0)</f>
        <v>0</v>
      </c>
      <c r="Z72" s="342">
        <f t="shared" si="6"/>
        <v>0</v>
      </c>
      <c r="AA72" s="342">
        <f t="shared" si="7"/>
        <v>0</v>
      </c>
    </row>
    <row r="73" spans="1:27" ht="15" customHeight="1" x14ac:dyDescent="0.25">
      <c r="A73" s="241"/>
      <c r="B73" s="59"/>
      <c r="C73" s="242"/>
      <c r="D73" s="65"/>
      <c r="E73" s="243"/>
      <c r="F73" s="990" t="str">
        <f t="shared" si="4"/>
        <v/>
      </c>
      <c r="G73" s="242"/>
      <c r="H73" s="811"/>
      <c r="I73" s="243"/>
      <c r="J73" s="190"/>
      <c r="K73" s="232"/>
      <c r="L73" s="248" t="str">
        <f t="shared" si="5"/>
        <v/>
      </c>
      <c r="M73" s="215"/>
      <c r="N73" s="216"/>
      <c r="O73" s="216"/>
      <c r="P73" s="217"/>
      <c r="Q73" s="190"/>
      <c r="R73" s="177"/>
      <c r="S73" s="873">
        <f>_xlfn.IFNA(IF($A73="Layered-Over",INDEX('Wage Grid'!$D$14:$D$80,MATCH($B73,ListBargainingUnit,0)),IF($C73=0,INDEX('Wage Grid'!$C$14:$C$80,MATCH($B73,ListBargainingUnit,0)),$C73)),0)</f>
        <v>0</v>
      </c>
      <c r="T73" s="774">
        <f>_xlfn.IFNA(IF($A73="Layered-Over",INDEX('Wage Grid'!$D$14:$D$80,MATCH($D73,ListBargainingUnit,0)),IF($E73=0,INDEX('Wage Grid'!$C$14:$C$80,MATCH($D73,ListBargainingUnit,0)),$E73)),0)</f>
        <v>0</v>
      </c>
      <c r="U73" s="774">
        <f t="shared" si="1"/>
        <v>0</v>
      </c>
      <c r="V73" s="342">
        <f>IFERROR(IF(AND($A73="Layered-Over", OR($U73="14-P",$U73="15-P",$U73="16-P",$U73="17-P",$U73="18-P",$U73="19-P",$U73="20-P")),
      INDEX('Wage Grid'!M$14:M$20, MATCH(U73, ListLayeredOverParaproGridLevel, 0)),
      INDEX('Wage Grid'!G$14:G$56, MATCH(U73, ListGridLevel, 0))), 0)</f>
        <v>0</v>
      </c>
      <c r="W73" s="342">
        <f>IFERROR(IF(AND($A73="Layered-Over", OR($U73="14-P",$U73="15-P",$U73="16-P",$U73="17-P",$U73="18-P",$U73="19-P",$U73="20-P")),
      INDEX('Wage Grid'!N$14:N$20, MATCH($U73, ListLayeredOverParaproGridLevel, 0)),
      INDEX('Wage Grid'!H$14:H$56, MATCH($U73, ListGridLevel, 0))), 0)</f>
        <v>0</v>
      </c>
      <c r="X73" s="342">
        <f>IFERROR(IF(AND($A73="Layered-Over", OR($U73="14-P",$U73="15-P",$U73="16-P",$U73="17-P",$U73="18-P",$U73="19-P",$U73="20-P")),
      INDEX('Wage Grid'!O$14:O$20, MATCH($U73, ListLayeredOverParaproGridLevel, 0)),
      INDEX('Wage Grid'!I$14:I$56, MATCH($U73, ListGridLevel, 0))), 0)</f>
        <v>0</v>
      </c>
      <c r="Y73" s="342">
        <f>IFERROR(IF(AND($A73="Layered-Over", OR($U73="14-P",$U73="15-P",$U73="16-P",$U73="17-P",$U73="18-P",$U73="19-P",$U73="20-P")),
      INDEX('Wage Grid'!P$14:P$20, MATCH($U73, ListLayeredOverParaproGridLevel, 0)),
      INDEX('Wage Grid'!J$14:J$56, MATCH($U73, ListGridLevel, 0))), 0)</f>
        <v>0</v>
      </c>
      <c r="Z73" s="342">
        <f t="shared" si="6"/>
        <v>0</v>
      </c>
      <c r="AA73" s="342">
        <f t="shared" si="7"/>
        <v>0</v>
      </c>
    </row>
    <row r="74" spans="1:27" ht="15" customHeight="1" x14ac:dyDescent="0.25">
      <c r="A74" s="241"/>
      <c r="B74" s="59"/>
      <c r="C74" s="242"/>
      <c r="D74" s="65"/>
      <c r="E74" s="243"/>
      <c r="F74" s="990" t="str">
        <f t="shared" si="4"/>
        <v/>
      </c>
      <c r="G74" s="242"/>
      <c r="H74" s="811"/>
      <c r="I74" s="243"/>
      <c r="J74" s="190"/>
      <c r="K74" s="232"/>
      <c r="L74" s="248" t="str">
        <f t="shared" si="5"/>
        <v/>
      </c>
      <c r="M74" s="215"/>
      <c r="N74" s="216"/>
      <c r="O74" s="216"/>
      <c r="P74" s="217"/>
      <c r="Q74" s="190"/>
      <c r="R74" s="177"/>
      <c r="S74" s="873">
        <f>_xlfn.IFNA(IF($A74="Layered-Over",INDEX('Wage Grid'!$D$14:$D$80,MATCH($B74,ListBargainingUnit,0)),IF($C74=0,INDEX('Wage Grid'!$C$14:$C$80,MATCH($B74,ListBargainingUnit,0)),$C74)),0)</f>
        <v>0</v>
      </c>
      <c r="T74" s="774">
        <f>_xlfn.IFNA(IF($A74="Layered-Over",INDEX('Wage Grid'!$D$14:$D$80,MATCH($D74,ListBargainingUnit,0)),IF($E74=0,INDEX('Wage Grid'!$C$14:$C$80,MATCH($D74,ListBargainingUnit,0)),$E74)),0)</f>
        <v>0</v>
      </c>
      <c r="U74" s="774">
        <f t="shared" si="1"/>
        <v>0</v>
      </c>
      <c r="V74" s="342">
        <f>IFERROR(IF(AND($A74="Layered-Over", OR($U74="14-P",$U74="15-P",$U74="16-P",$U74="17-P",$U74="18-P",$U74="19-P",$U74="20-P")),
      INDEX('Wage Grid'!M$14:M$20, MATCH(U74, ListLayeredOverParaproGridLevel, 0)),
      INDEX('Wage Grid'!G$14:G$56, MATCH(U74, ListGridLevel, 0))), 0)</f>
        <v>0</v>
      </c>
      <c r="W74" s="342">
        <f>IFERROR(IF(AND($A74="Layered-Over", OR($U74="14-P",$U74="15-P",$U74="16-P",$U74="17-P",$U74="18-P",$U74="19-P",$U74="20-P")),
      INDEX('Wage Grid'!N$14:N$20, MATCH($U74, ListLayeredOverParaproGridLevel, 0)),
      INDEX('Wage Grid'!H$14:H$56, MATCH($U74, ListGridLevel, 0))), 0)</f>
        <v>0</v>
      </c>
      <c r="X74" s="342">
        <f>IFERROR(IF(AND($A74="Layered-Over", OR($U74="14-P",$U74="15-P",$U74="16-P",$U74="17-P",$U74="18-P",$U74="19-P",$U74="20-P")),
      INDEX('Wage Grid'!O$14:O$20, MATCH($U74, ListLayeredOverParaproGridLevel, 0)),
      INDEX('Wage Grid'!I$14:I$56, MATCH($U74, ListGridLevel, 0))), 0)</f>
        <v>0</v>
      </c>
      <c r="Y74" s="342">
        <f>IFERROR(IF(AND($A74="Layered-Over", OR($U74="14-P",$U74="15-P",$U74="16-P",$U74="17-P",$U74="18-P",$U74="19-P",$U74="20-P")),
      INDEX('Wage Grid'!P$14:P$20, MATCH($U74, ListLayeredOverParaproGridLevel, 0)),
      INDEX('Wage Grid'!J$14:J$56, MATCH($U74, ListGridLevel, 0))), 0)</f>
        <v>0</v>
      </c>
      <c r="Z74" s="342">
        <f t="shared" si="6"/>
        <v>0</v>
      </c>
      <c r="AA74" s="342">
        <f t="shared" si="7"/>
        <v>0</v>
      </c>
    </row>
    <row r="75" spans="1:27" ht="15" customHeight="1" x14ac:dyDescent="0.25">
      <c r="A75" s="241"/>
      <c r="B75" s="59"/>
      <c r="C75" s="242"/>
      <c r="D75" s="65"/>
      <c r="E75" s="243"/>
      <c r="F75" s="990" t="str">
        <f t="shared" si="4"/>
        <v/>
      </c>
      <c r="G75" s="242"/>
      <c r="H75" s="811"/>
      <c r="I75" s="243"/>
      <c r="J75" s="190"/>
      <c r="K75" s="232"/>
      <c r="L75" s="248" t="str">
        <f t="shared" si="5"/>
        <v/>
      </c>
      <c r="M75" s="215"/>
      <c r="N75" s="216"/>
      <c r="O75" s="216"/>
      <c r="P75" s="217"/>
      <c r="Q75" s="190"/>
      <c r="R75" s="177"/>
      <c r="S75" s="873">
        <f>_xlfn.IFNA(IF($A75="Layered-Over",INDEX('Wage Grid'!$D$14:$D$80,MATCH($B75,ListBargainingUnit,0)),IF($C75=0,INDEX('Wage Grid'!$C$14:$C$80,MATCH($B75,ListBargainingUnit,0)),$C75)),0)</f>
        <v>0</v>
      </c>
      <c r="T75" s="774">
        <f>_xlfn.IFNA(IF($A75="Layered-Over",INDEX('Wage Grid'!$D$14:$D$80,MATCH($D75,ListBargainingUnit,0)),IF($E75=0,INDEX('Wage Grid'!$C$14:$C$80,MATCH($D75,ListBargainingUnit,0)),$E75)),0)</f>
        <v>0</v>
      </c>
      <c r="U75" s="774">
        <f t="shared" si="1"/>
        <v>0</v>
      </c>
      <c r="V75" s="342">
        <f>IFERROR(IF(AND($A75="Layered-Over", OR($U75="14-P",$U75="15-P",$U75="16-P",$U75="17-P",$U75="18-P",$U75="19-P",$U75="20-P")),
      INDEX('Wage Grid'!M$14:M$20, MATCH(U75, ListLayeredOverParaproGridLevel, 0)),
      INDEX('Wage Grid'!G$14:G$56, MATCH(U75, ListGridLevel, 0))), 0)</f>
        <v>0</v>
      </c>
      <c r="W75" s="342">
        <f>IFERROR(IF(AND($A75="Layered-Over", OR($U75="14-P",$U75="15-P",$U75="16-P",$U75="17-P",$U75="18-P",$U75="19-P",$U75="20-P")),
      INDEX('Wage Grid'!N$14:N$20, MATCH($U75, ListLayeredOverParaproGridLevel, 0)),
      INDEX('Wage Grid'!H$14:H$56, MATCH($U75, ListGridLevel, 0))), 0)</f>
        <v>0</v>
      </c>
      <c r="X75" s="342">
        <f>IFERROR(IF(AND($A75="Layered-Over", OR($U75="14-P",$U75="15-P",$U75="16-P",$U75="17-P",$U75="18-P",$U75="19-P",$U75="20-P")),
      INDEX('Wage Grid'!O$14:O$20, MATCH($U75, ListLayeredOverParaproGridLevel, 0)),
      INDEX('Wage Grid'!I$14:I$56, MATCH($U75, ListGridLevel, 0))), 0)</f>
        <v>0</v>
      </c>
      <c r="Y75" s="342">
        <f>IFERROR(IF(AND($A75="Layered-Over", OR($U75="14-P",$U75="15-P",$U75="16-P",$U75="17-P",$U75="18-P",$U75="19-P",$U75="20-P")),
      INDEX('Wage Grid'!P$14:P$20, MATCH($U75, ListLayeredOverParaproGridLevel, 0)),
      INDEX('Wage Grid'!J$14:J$56, MATCH($U75, ListGridLevel, 0))), 0)</f>
        <v>0</v>
      </c>
      <c r="Z75" s="342">
        <f t="shared" si="6"/>
        <v>0</v>
      </c>
      <c r="AA75" s="342">
        <f t="shared" si="7"/>
        <v>0</v>
      </c>
    </row>
    <row r="76" spans="1:27" ht="15" customHeight="1" x14ac:dyDescent="0.25">
      <c r="A76" s="241"/>
      <c r="B76" s="59"/>
      <c r="C76" s="242"/>
      <c r="D76" s="65"/>
      <c r="E76" s="243"/>
      <c r="F76" s="990" t="str">
        <f t="shared" si="4"/>
        <v/>
      </c>
      <c r="G76" s="242"/>
      <c r="H76" s="811"/>
      <c r="I76" s="243"/>
      <c r="J76" s="190"/>
      <c r="K76" s="232"/>
      <c r="L76" s="248" t="str">
        <f t="shared" si="5"/>
        <v/>
      </c>
      <c r="M76" s="215"/>
      <c r="N76" s="216"/>
      <c r="O76" s="216"/>
      <c r="P76" s="217"/>
      <c r="Q76" s="190"/>
      <c r="R76" s="177"/>
      <c r="S76" s="873">
        <f>_xlfn.IFNA(IF($A76="Layered-Over",INDEX('Wage Grid'!$D$14:$D$80,MATCH($B76,ListBargainingUnit,0)),IF($C76=0,INDEX('Wage Grid'!$C$14:$C$80,MATCH($B76,ListBargainingUnit,0)),$C76)),0)</f>
        <v>0</v>
      </c>
      <c r="T76" s="774">
        <f>_xlfn.IFNA(IF($A76="Layered-Over",INDEX('Wage Grid'!$D$14:$D$80,MATCH($D76,ListBargainingUnit,0)),IF($E76=0,INDEX('Wage Grid'!$C$14:$C$80,MATCH($D76,ListBargainingUnit,0)),$E76)),0)</f>
        <v>0</v>
      </c>
      <c r="U76" s="774">
        <f t="shared" si="1"/>
        <v>0</v>
      </c>
      <c r="V76" s="342">
        <f>IFERROR(IF(AND($A76="Layered-Over", OR($U76="14-P",$U76="15-P",$U76="16-P",$U76="17-P",$U76="18-P",$U76="19-P",$U76="20-P")),
      INDEX('Wage Grid'!M$14:M$20, MATCH(U76, ListLayeredOverParaproGridLevel, 0)),
      INDEX('Wage Grid'!G$14:G$56, MATCH(U76, ListGridLevel, 0))), 0)</f>
        <v>0</v>
      </c>
      <c r="W76" s="342">
        <f>IFERROR(IF(AND($A76="Layered-Over", OR($U76="14-P",$U76="15-P",$U76="16-P",$U76="17-P",$U76="18-P",$U76="19-P",$U76="20-P")),
      INDEX('Wage Grid'!N$14:N$20, MATCH($U76, ListLayeredOverParaproGridLevel, 0)),
      INDEX('Wage Grid'!H$14:H$56, MATCH($U76, ListGridLevel, 0))), 0)</f>
        <v>0</v>
      </c>
      <c r="X76" s="342">
        <f>IFERROR(IF(AND($A76="Layered-Over", OR($U76="14-P",$U76="15-P",$U76="16-P",$U76="17-P",$U76="18-P",$U76="19-P",$U76="20-P")),
      INDEX('Wage Grid'!O$14:O$20, MATCH($U76, ListLayeredOverParaproGridLevel, 0)),
      INDEX('Wage Grid'!I$14:I$56, MATCH($U76, ListGridLevel, 0))), 0)</f>
        <v>0</v>
      </c>
      <c r="Y76" s="342">
        <f>IFERROR(IF(AND($A76="Layered-Over", OR($U76="14-P",$U76="15-P",$U76="16-P",$U76="17-P",$U76="18-P",$U76="19-P",$U76="20-P")),
      INDEX('Wage Grid'!P$14:P$20, MATCH($U76, ListLayeredOverParaproGridLevel, 0)),
      INDEX('Wage Grid'!J$14:J$56, MATCH($U76, ListGridLevel, 0))), 0)</f>
        <v>0</v>
      </c>
      <c r="Z76" s="342">
        <f t="shared" si="6"/>
        <v>0</v>
      </c>
      <c r="AA76" s="342">
        <f t="shared" si="7"/>
        <v>0</v>
      </c>
    </row>
    <row r="77" spans="1:27" ht="15" customHeight="1" x14ac:dyDescent="0.25">
      <c r="A77" s="241"/>
      <c r="B77" s="59"/>
      <c r="C77" s="242"/>
      <c r="D77" s="65"/>
      <c r="E77" s="243"/>
      <c r="F77" s="990" t="str">
        <f t="shared" si="4"/>
        <v/>
      </c>
      <c r="G77" s="242"/>
      <c r="H77" s="811"/>
      <c r="I77" s="243"/>
      <c r="J77" s="190"/>
      <c r="K77" s="232"/>
      <c r="L77" s="248" t="str">
        <f t="shared" si="5"/>
        <v/>
      </c>
      <c r="M77" s="215"/>
      <c r="N77" s="216"/>
      <c r="O77" s="216"/>
      <c r="P77" s="217"/>
      <c r="Q77" s="190"/>
      <c r="R77" s="177"/>
      <c r="S77" s="873">
        <f>_xlfn.IFNA(IF($A77="Layered-Over",INDEX('Wage Grid'!$D$14:$D$80,MATCH($B77,ListBargainingUnit,0)),IF($C77=0,INDEX('Wage Grid'!$C$14:$C$80,MATCH($B77,ListBargainingUnit,0)),$C77)),0)</f>
        <v>0</v>
      </c>
      <c r="T77" s="774">
        <f>_xlfn.IFNA(IF($A77="Layered-Over",INDEX('Wage Grid'!$D$14:$D$80,MATCH($D77,ListBargainingUnit,0)),IF($E77=0,INDEX('Wage Grid'!$C$14:$C$80,MATCH($D77,ListBargainingUnit,0)),$E77)),0)</f>
        <v>0</v>
      </c>
      <c r="U77" s="774">
        <f t="shared" si="1"/>
        <v>0</v>
      </c>
      <c r="V77" s="342">
        <f>IFERROR(IF(AND($A77="Layered-Over", OR($U77="14-P",$U77="15-P",$U77="16-P",$U77="17-P",$U77="18-P",$U77="19-P",$U77="20-P")),
      INDEX('Wage Grid'!M$14:M$20, MATCH(U77, ListLayeredOverParaproGridLevel, 0)),
      INDEX('Wage Grid'!G$14:G$56, MATCH(U77, ListGridLevel, 0))), 0)</f>
        <v>0</v>
      </c>
      <c r="W77" s="342">
        <f>IFERROR(IF(AND($A77="Layered-Over", OR($U77="14-P",$U77="15-P",$U77="16-P",$U77="17-P",$U77="18-P",$U77="19-P",$U77="20-P")),
      INDEX('Wage Grid'!N$14:N$20, MATCH($U77, ListLayeredOverParaproGridLevel, 0)),
      INDEX('Wage Grid'!H$14:H$56, MATCH($U77, ListGridLevel, 0))), 0)</f>
        <v>0</v>
      </c>
      <c r="X77" s="342">
        <f>IFERROR(IF(AND($A77="Layered-Over", OR($U77="14-P",$U77="15-P",$U77="16-P",$U77="17-P",$U77="18-P",$U77="19-P",$U77="20-P")),
      INDEX('Wage Grid'!O$14:O$20, MATCH($U77, ListLayeredOverParaproGridLevel, 0)),
      INDEX('Wage Grid'!I$14:I$56, MATCH($U77, ListGridLevel, 0))), 0)</f>
        <v>0</v>
      </c>
      <c r="Y77" s="342">
        <f>IFERROR(IF(AND($A77="Layered-Over", OR($U77="14-P",$U77="15-P",$U77="16-P",$U77="17-P",$U77="18-P",$U77="19-P",$U77="20-P")),
      INDEX('Wage Grid'!P$14:P$20, MATCH($U77, ListLayeredOverParaproGridLevel, 0)),
      INDEX('Wage Grid'!J$14:J$56, MATCH($U77, ListGridLevel, 0))), 0)</f>
        <v>0</v>
      </c>
      <c r="Z77" s="342">
        <f t="shared" si="6"/>
        <v>0</v>
      </c>
      <c r="AA77" s="342">
        <f t="shared" si="7"/>
        <v>0</v>
      </c>
    </row>
    <row r="78" spans="1:27" ht="15" customHeight="1" x14ac:dyDescent="0.25">
      <c r="A78" s="241"/>
      <c r="B78" s="59"/>
      <c r="C78" s="242"/>
      <c r="D78" s="65"/>
      <c r="E78" s="243"/>
      <c r="F78" s="990" t="str">
        <f t="shared" si="4"/>
        <v/>
      </c>
      <c r="G78" s="242"/>
      <c r="H78" s="811"/>
      <c r="I78" s="243"/>
      <c r="J78" s="190"/>
      <c r="K78" s="232"/>
      <c r="L78" s="248" t="str">
        <f t="shared" si="5"/>
        <v/>
      </c>
      <c r="M78" s="215"/>
      <c r="N78" s="216"/>
      <c r="O78" s="216"/>
      <c r="P78" s="217"/>
      <c r="Q78" s="190"/>
      <c r="R78" s="177"/>
      <c r="S78" s="873">
        <f>_xlfn.IFNA(IF($A78="Layered-Over",INDEX('Wage Grid'!$D$14:$D$80,MATCH($B78,ListBargainingUnit,0)),IF($C78=0,INDEX('Wage Grid'!$C$14:$C$80,MATCH($B78,ListBargainingUnit,0)),$C78)),0)</f>
        <v>0</v>
      </c>
      <c r="T78" s="774">
        <f>_xlfn.IFNA(IF($A78="Layered-Over",INDEX('Wage Grid'!$D$14:$D$80,MATCH($D78,ListBargainingUnit,0)),IF($E78=0,INDEX('Wage Grid'!$C$14:$C$80,MATCH($D78,ListBargainingUnit,0)),$E78)),0)</f>
        <v>0</v>
      </c>
      <c r="U78" s="774">
        <f t="shared" si="1"/>
        <v>0</v>
      </c>
      <c r="V78" s="342">
        <f>IFERROR(IF(AND($A78="Layered-Over", OR($U78="14-P",$U78="15-P",$U78="16-P",$U78="17-P",$U78="18-P",$U78="19-P",$U78="20-P")),
      INDEX('Wage Grid'!M$14:M$20, MATCH(U78, ListLayeredOverParaproGridLevel, 0)),
      INDEX('Wage Grid'!G$14:G$56, MATCH(U78, ListGridLevel, 0))), 0)</f>
        <v>0</v>
      </c>
      <c r="W78" s="342">
        <f>IFERROR(IF(AND($A78="Layered-Over", OR($U78="14-P",$U78="15-P",$U78="16-P",$U78="17-P",$U78="18-P",$U78="19-P",$U78="20-P")),
      INDEX('Wage Grid'!N$14:N$20, MATCH($U78, ListLayeredOverParaproGridLevel, 0)),
      INDEX('Wage Grid'!H$14:H$56, MATCH($U78, ListGridLevel, 0))), 0)</f>
        <v>0</v>
      </c>
      <c r="X78" s="342">
        <f>IFERROR(IF(AND($A78="Layered-Over", OR($U78="14-P",$U78="15-P",$U78="16-P",$U78="17-P",$U78="18-P",$U78="19-P",$U78="20-P")),
      INDEX('Wage Grid'!O$14:O$20, MATCH($U78, ListLayeredOverParaproGridLevel, 0)),
      INDEX('Wage Grid'!I$14:I$56, MATCH($U78, ListGridLevel, 0))), 0)</f>
        <v>0</v>
      </c>
      <c r="Y78" s="342">
        <f>IFERROR(IF(AND($A78="Layered-Over", OR($U78="14-P",$U78="15-P",$U78="16-P",$U78="17-P",$U78="18-P",$U78="19-P",$U78="20-P")),
      INDEX('Wage Grid'!P$14:P$20, MATCH($U78, ListLayeredOverParaproGridLevel, 0)),
      INDEX('Wage Grid'!J$14:J$56, MATCH($U78, ListGridLevel, 0))), 0)</f>
        <v>0</v>
      </c>
      <c r="Z78" s="342">
        <f t="shared" si="6"/>
        <v>0</v>
      </c>
      <c r="AA78" s="342">
        <f t="shared" si="7"/>
        <v>0</v>
      </c>
    </row>
    <row r="79" spans="1:27" ht="15" customHeight="1" x14ac:dyDescent="0.25">
      <c r="A79" s="241"/>
      <c r="B79" s="59"/>
      <c r="C79" s="242"/>
      <c r="D79" s="65"/>
      <c r="E79" s="243"/>
      <c r="F79" s="990" t="str">
        <f t="shared" si="4"/>
        <v/>
      </c>
      <c r="G79" s="242"/>
      <c r="H79" s="811"/>
      <c r="I79" s="243"/>
      <c r="J79" s="190"/>
      <c r="K79" s="232"/>
      <c r="L79" s="248" t="str">
        <f t="shared" si="5"/>
        <v/>
      </c>
      <c r="M79" s="215"/>
      <c r="N79" s="216"/>
      <c r="O79" s="216"/>
      <c r="P79" s="217"/>
      <c r="Q79" s="190"/>
      <c r="R79" s="177"/>
      <c r="S79" s="873">
        <f>_xlfn.IFNA(IF($A79="Layered-Over",INDEX('Wage Grid'!$D$14:$D$80,MATCH($B79,ListBargainingUnit,0)),IF($C79=0,INDEX('Wage Grid'!$C$14:$C$80,MATCH($B79,ListBargainingUnit,0)),$C79)),0)</f>
        <v>0</v>
      </c>
      <c r="T79" s="774">
        <f>_xlfn.IFNA(IF($A79="Layered-Over",INDEX('Wage Grid'!$D$14:$D$80,MATCH($D79,ListBargainingUnit,0)),IF($E79=0,INDEX('Wage Grid'!$C$14:$C$80,MATCH($D79,ListBargainingUnit,0)),$E79)),0)</f>
        <v>0</v>
      </c>
      <c r="U79" s="774">
        <f t="shared" si="1"/>
        <v>0</v>
      </c>
      <c r="V79" s="342">
        <f>IFERROR(IF(AND($A79="Layered-Over", OR($U79="14-P",$U79="15-P",$U79="16-P",$U79="17-P",$U79="18-P",$U79="19-P",$U79="20-P")),
      INDEX('Wage Grid'!M$14:M$20, MATCH(U79, ListLayeredOverParaproGridLevel, 0)),
      INDEX('Wage Grid'!G$14:G$56, MATCH(U79, ListGridLevel, 0))), 0)</f>
        <v>0</v>
      </c>
      <c r="W79" s="342">
        <f>IFERROR(IF(AND($A79="Layered-Over", OR($U79="14-P",$U79="15-P",$U79="16-P",$U79="17-P",$U79="18-P",$U79="19-P",$U79="20-P")),
      INDEX('Wage Grid'!N$14:N$20, MATCH($U79, ListLayeredOverParaproGridLevel, 0)),
      INDEX('Wage Grid'!H$14:H$56, MATCH($U79, ListGridLevel, 0))), 0)</f>
        <v>0</v>
      </c>
      <c r="X79" s="342">
        <f>IFERROR(IF(AND($A79="Layered-Over", OR($U79="14-P",$U79="15-P",$U79="16-P",$U79="17-P",$U79="18-P",$U79="19-P",$U79="20-P")),
      INDEX('Wage Grid'!O$14:O$20, MATCH($U79, ListLayeredOverParaproGridLevel, 0)),
      INDEX('Wage Grid'!I$14:I$56, MATCH($U79, ListGridLevel, 0))), 0)</f>
        <v>0</v>
      </c>
      <c r="Y79" s="342">
        <f>IFERROR(IF(AND($A79="Layered-Over", OR($U79="14-P",$U79="15-P",$U79="16-P",$U79="17-P",$U79="18-P",$U79="19-P",$U79="20-P")),
      INDEX('Wage Grid'!P$14:P$20, MATCH($U79, ListLayeredOverParaproGridLevel, 0)),
      INDEX('Wage Grid'!J$14:J$56, MATCH($U79, ListGridLevel, 0))), 0)</f>
        <v>0</v>
      </c>
      <c r="Z79" s="342">
        <f t="shared" si="6"/>
        <v>0</v>
      </c>
      <c r="AA79" s="342">
        <f t="shared" si="7"/>
        <v>0</v>
      </c>
    </row>
    <row r="80" spans="1:27" ht="15" customHeight="1" x14ac:dyDescent="0.25">
      <c r="A80" s="241"/>
      <c r="B80" s="59"/>
      <c r="C80" s="242"/>
      <c r="D80" s="65"/>
      <c r="E80" s="243"/>
      <c r="F80" s="990" t="str">
        <f t="shared" si="4"/>
        <v/>
      </c>
      <c r="G80" s="242"/>
      <c r="H80" s="811"/>
      <c r="I80" s="243"/>
      <c r="J80" s="190"/>
      <c r="K80" s="232"/>
      <c r="L80" s="248" t="str">
        <f t="shared" si="5"/>
        <v/>
      </c>
      <c r="M80" s="215"/>
      <c r="N80" s="216"/>
      <c r="O80" s="216"/>
      <c r="P80" s="217"/>
      <c r="Q80" s="190"/>
      <c r="R80" s="177"/>
      <c r="S80" s="873">
        <f>_xlfn.IFNA(IF($A80="Layered-Over",INDEX('Wage Grid'!$D$14:$D$80,MATCH($B80,ListBargainingUnit,0)),IF($C80=0,INDEX('Wage Grid'!$C$14:$C$80,MATCH($B80,ListBargainingUnit,0)),$C80)),0)</f>
        <v>0</v>
      </c>
      <c r="T80" s="774">
        <f>_xlfn.IFNA(IF($A80="Layered-Over",INDEX('Wage Grid'!$D$14:$D$80,MATCH($D80,ListBargainingUnit,0)),IF($E80=0,INDEX('Wage Grid'!$C$14:$C$80,MATCH($D80,ListBargainingUnit,0)),$E80)),0)</f>
        <v>0</v>
      </c>
      <c r="U80" s="774">
        <f t="shared" si="1"/>
        <v>0</v>
      </c>
      <c r="V80" s="342">
        <f>IFERROR(IF(AND($A80="Layered-Over", OR($U80="14-P",$U80="15-P",$U80="16-P",$U80="17-P",$U80="18-P",$U80="19-P",$U80="20-P")),
      INDEX('Wage Grid'!M$14:M$20, MATCH(U80, ListLayeredOverParaproGridLevel, 0)),
      INDEX('Wage Grid'!G$14:G$56, MATCH(U80, ListGridLevel, 0))), 0)</f>
        <v>0</v>
      </c>
      <c r="W80" s="342">
        <f>IFERROR(IF(AND($A80="Layered-Over", OR($U80="14-P",$U80="15-P",$U80="16-P",$U80="17-P",$U80="18-P",$U80="19-P",$U80="20-P")),
      INDEX('Wage Grid'!N$14:N$20, MATCH($U80, ListLayeredOverParaproGridLevel, 0)),
      INDEX('Wage Grid'!H$14:H$56, MATCH($U80, ListGridLevel, 0))), 0)</f>
        <v>0</v>
      </c>
      <c r="X80" s="342">
        <f>IFERROR(IF(AND($A80="Layered-Over", OR($U80="14-P",$U80="15-P",$U80="16-P",$U80="17-P",$U80="18-P",$U80="19-P",$U80="20-P")),
      INDEX('Wage Grid'!O$14:O$20, MATCH($U80, ListLayeredOverParaproGridLevel, 0)),
      INDEX('Wage Grid'!I$14:I$56, MATCH($U80, ListGridLevel, 0))), 0)</f>
        <v>0</v>
      </c>
      <c r="Y80" s="342">
        <f>IFERROR(IF(AND($A80="Layered-Over", OR($U80="14-P",$U80="15-P",$U80="16-P",$U80="17-P",$U80="18-P",$U80="19-P",$U80="20-P")),
      INDEX('Wage Grid'!P$14:P$20, MATCH($U80, ListLayeredOverParaproGridLevel, 0)),
      INDEX('Wage Grid'!J$14:J$56, MATCH($U80, ListGridLevel, 0))), 0)</f>
        <v>0</v>
      </c>
      <c r="Z80" s="342">
        <f t="shared" si="6"/>
        <v>0</v>
      </c>
      <c r="AA80" s="342">
        <f t="shared" si="7"/>
        <v>0</v>
      </c>
    </row>
    <row r="81" spans="1:27" ht="15" customHeight="1" x14ac:dyDescent="0.25">
      <c r="A81" s="241"/>
      <c r="B81" s="59"/>
      <c r="C81" s="242"/>
      <c r="D81" s="65"/>
      <c r="E81" s="243"/>
      <c r="F81" s="990" t="str">
        <f t="shared" si="4"/>
        <v/>
      </c>
      <c r="G81" s="242"/>
      <c r="H81" s="811"/>
      <c r="I81" s="243"/>
      <c r="J81" s="190"/>
      <c r="K81" s="232"/>
      <c r="L81" s="248" t="str">
        <f t="shared" si="5"/>
        <v/>
      </c>
      <c r="M81" s="215"/>
      <c r="N81" s="216"/>
      <c r="O81" s="216"/>
      <c r="P81" s="217"/>
      <c r="Q81" s="190"/>
      <c r="R81" s="177"/>
      <c r="S81" s="873">
        <f>_xlfn.IFNA(IF($A81="Layered-Over",INDEX('Wage Grid'!$D$14:$D$80,MATCH($B81,ListBargainingUnit,0)),IF($C81=0,INDEX('Wage Grid'!$C$14:$C$80,MATCH($B81,ListBargainingUnit,0)),$C81)),0)</f>
        <v>0</v>
      </c>
      <c r="T81" s="774">
        <f>_xlfn.IFNA(IF($A81="Layered-Over",INDEX('Wage Grid'!$D$14:$D$80,MATCH($D81,ListBargainingUnit,0)),IF($E81=0,INDEX('Wage Grid'!$C$14:$C$80,MATCH($D81,ListBargainingUnit,0)),$E81)),0)</f>
        <v>0</v>
      </c>
      <c r="U81" s="774">
        <f t="shared" si="1"/>
        <v>0</v>
      </c>
      <c r="V81" s="342">
        <f>IFERROR(IF(AND($A81="Layered-Over", OR($U81="14-P",$U81="15-P",$U81="16-P",$U81="17-P",$U81="18-P",$U81="19-P",$U81="20-P")),
      INDEX('Wage Grid'!M$14:M$20, MATCH(U81, ListLayeredOverParaproGridLevel, 0)),
      INDEX('Wage Grid'!G$14:G$56, MATCH(U81, ListGridLevel, 0))), 0)</f>
        <v>0</v>
      </c>
      <c r="W81" s="342">
        <f>IFERROR(IF(AND($A81="Layered-Over", OR($U81="14-P",$U81="15-P",$U81="16-P",$U81="17-P",$U81="18-P",$U81="19-P",$U81="20-P")),
      INDEX('Wage Grid'!N$14:N$20, MATCH($U81, ListLayeredOverParaproGridLevel, 0)),
      INDEX('Wage Grid'!H$14:H$56, MATCH($U81, ListGridLevel, 0))), 0)</f>
        <v>0</v>
      </c>
      <c r="X81" s="342">
        <f>IFERROR(IF(AND($A81="Layered-Over", OR($U81="14-P",$U81="15-P",$U81="16-P",$U81="17-P",$U81="18-P",$U81="19-P",$U81="20-P")),
      INDEX('Wage Grid'!O$14:O$20, MATCH($U81, ListLayeredOverParaproGridLevel, 0)),
      INDEX('Wage Grid'!I$14:I$56, MATCH($U81, ListGridLevel, 0))), 0)</f>
        <v>0</v>
      </c>
      <c r="Y81" s="342">
        <f>IFERROR(IF(AND($A81="Layered-Over", OR($U81="14-P",$U81="15-P",$U81="16-P",$U81="17-P",$U81="18-P",$U81="19-P",$U81="20-P")),
      INDEX('Wage Grid'!P$14:P$20, MATCH($U81, ListLayeredOverParaproGridLevel, 0)),
      INDEX('Wage Grid'!J$14:J$56, MATCH($U81, ListGridLevel, 0))), 0)</f>
        <v>0</v>
      </c>
      <c r="Z81" s="342">
        <f t="shared" ref="Z81:Z112" si="8">J81*K81</f>
        <v>0</v>
      </c>
      <c r="AA81" s="342">
        <f t="shared" ref="AA81:AA112" si="9">SUM(M81*V81,N81*W81,O81*X81,P81*Y81+Q81*R81)</f>
        <v>0</v>
      </c>
    </row>
    <row r="82" spans="1:27" ht="15" customHeight="1" x14ac:dyDescent="0.25">
      <c r="A82" s="241"/>
      <c r="B82" s="59"/>
      <c r="C82" s="242"/>
      <c r="D82" s="65"/>
      <c r="E82" s="243"/>
      <c r="F82" s="990" t="str">
        <f t="shared" ref="F82:F145" si="10">IF(U82=0,"",U82)</f>
        <v/>
      </c>
      <c r="G82" s="242"/>
      <c r="H82" s="811"/>
      <c r="I82" s="243"/>
      <c r="J82" s="190"/>
      <c r="K82" s="232"/>
      <c r="L82" s="248" t="str">
        <f t="shared" ref="L82:L145" si="11">IF(SUM(M82:Q82)=0,"",SUM(M82:Q82))</f>
        <v/>
      </c>
      <c r="M82" s="215"/>
      <c r="N82" s="216"/>
      <c r="O82" s="216"/>
      <c r="P82" s="217"/>
      <c r="Q82" s="190"/>
      <c r="R82" s="177"/>
      <c r="S82" s="873">
        <f>_xlfn.IFNA(IF($A82="Layered-Over",INDEX('Wage Grid'!$D$14:$D$80,MATCH($B82,ListBargainingUnit,0)),IF($C82=0,INDEX('Wage Grid'!$C$14:$C$80,MATCH($B82,ListBargainingUnit,0)),$C82)),0)</f>
        <v>0</v>
      </c>
      <c r="T82" s="774">
        <f>_xlfn.IFNA(IF($A82="Layered-Over",INDEX('Wage Grid'!$D$14:$D$80,MATCH($D82,ListBargainingUnit,0)),IF($E82=0,INDEX('Wage Grid'!$C$14:$C$80,MATCH($D82,ListBargainingUnit,0)),$E82)),0)</f>
        <v>0</v>
      </c>
      <c r="U82" s="774">
        <f t="shared" ref="U82:U145" si="12">IF(IFERROR(--LEFT(S82, FIND("-", S82 &amp; "-")-1), 0) &gt;= IFERROR(--LEFT(T82, FIND("-", T82 &amp; "-")-1), 0), S82, T82)</f>
        <v>0</v>
      </c>
      <c r="V82" s="342">
        <f>IFERROR(IF(AND($A82="Layered-Over", OR($U82="14-P",$U82="15-P",$U82="16-P",$U82="17-P",$U82="18-P",$U82="19-P",$U82="20-P")),
      INDEX('Wage Grid'!M$14:M$20, MATCH(U82, ListLayeredOverParaproGridLevel, 0)),
      INDEX('Wage Grid'!G$14:G$56, MATCH(U82, ListGridLevel, 0))), 0)</f>
        <v>0</v>
      </c>
      <c r="W82" s="342">
        <f>IFERROR(IF(AND($A82="Layered-Over", OR($U82="14-P",$U82="15-P",$U82="16-P",$U82="17-P",$U82="18-P",$U82="19-P",$U82="20-P")),
      INDEX('Wage Grid'!N$14:N$20, MATCH($U82, ListLayeredOverParaproGridLevel, 0)),
      INDEX('Wage Grid'!H$14:H$56, MATCH($U82, ListGridLevel, 0))), 0)</f>
        <v>0</v>
      </c>
      <c r="X82" s="342">
        <f>IFERROR(IF(AND($A82="Layered-Over", OR($U82="14-P",$U82="15-P",$U82="16-P",$U82="17-P",$U82="18-P",$U82="19-P",$U82="20-P")),
      INDEX('Wage Grid'!O$14:O$20, MATCH($U82, ListLayeredOverParaproGridLevel, 0)),
      INDEX('Wage Grid'!I$14:I$56, MATCH($U82, ListGridLevel, 0))), 0)</f>
        <v>0</v>
      </c>
      <c r="Y82" s="342">
        <f>IFERROR(IF(AND($A82="Layered-Over", OR($U82="14-P",$U82="15-P",$U82="16-P",$U82="17-P",$U82="18-P",$U82="19-P",$U82="20-P")),
      INDEX('Wage Grid'!P$14:P$20, MATCH($U82, ListLayeredOverParaproGridLevel, 0)),
      INDEX('Wage Grid'!J$14:J$56, MATCH($U82, ListGridLevel, 0))), 0)</f>
        <v>0</v>
      </c>
      <c r="Z82" s="342">
        <f t="shared" si="8"/>
        <v>0</v>
      </c>
      <c r="AA82" s="342">
        <f t="shared" si="9"/>
        <v>0</v>
      </c>
    </row>
    <row r="83" spans="1:27" ht="15" customHeight="1" x14ac:dyDescent="0.25">
      <c r="A83" s="241"/>
      <c r="B83" s="59"/>
      <c r="C83" s="242"/>
      <c r="D83" s="65"/>
      <c r="E83" s="243"/>
      <c r="F83" s="990" t="str">
        <f t="shared" si="10"/>
        <v/>
      </c>
      <c r="G83" s="242"/>
      <c r="H83" s="811"/>
      <c r="I83" s="243"/>
      <c r="J83" s="190"/>
      <c r="K83" s="232"/>
      <c r="L83" s="248" t="str">
        <f t="shared" si="11"/>
        <v/>
      </c>
      <c r="M83" s="215"/>
      <c r="N83" s="216"/>
      <c r="O83" s="216"/>
      <c r="P83" s="217"/>
      <c r="Q83" s="190"/>
      <c r="R83" s="177"/>
      <c r="S83" s="873">
        <f>_xlfn.IFNA(IF($A83="Layered-Over",INDEX('Wage Grid'!$D$14:$D$80,MATCH($B83,ListBargainingUnit,0)),IF($C83=0,INDEX('Wage Grid'!$C$14:$C$80,MATCH($B83,ListBargainingUnit,0)),$C83)),0)</f>
        <v>0</v>
      </c>
      <c r="T83" s="774">
        <f>_xlfn.IFNA(IF($A83="Layered-Over",INDEX('Wage Grid'!$D$14:$D$80,MATCH($D83,ListBargainingUnit,0)),IF($E83=0,INDEX('Wage Grid'!$C$14:$C$80,MATCH($D83,ListBargainingUnit,0)),$E83)),0)</f>
        <v>0</v>
      </c>
      <c r="U83" s="774">
        <f t="shared" si="12"/>
        <v>0</v>
      </c>
      <c r="V83" s="342">
        <f>IFERROR(IF(AND($A83="Layered-Over", OR($U83="14-P",$U83="15-P",$U83="16-P",$U83="17-P",$U83="18-P",$U83="19-P",$U83="20-P")),
      INDEX('Wage Grid'!M$14:M$20, MATCH(U83, ListLayeredOverParaproGridLevel, 0)),
      INDEX('Wage Grid'!G$14:G$56, MATCH(U83, ListGridLevel, 0))), 0)</f>
        <v>0</v>
      </c>
      <c r="W83" s="342">
        <f>IFERROR(IF(AND($A83="Layered-Over", OR($U83="14-P",$U83="15-P",$U83="16-P",$U83="17-P",$U83="18-P",$U83="19-P",$U83="20-P")),
      INDEX('Wage Grid'!N$14:N$20, MATCH($U83, ListLayeredOverParaproGridLevel, 0)),
      INDEX('Wage Grid'!H$14:H$56, MATCH($U83, ListGridLevel, 0))), 0)</f>
        <v>0</v>
      </c>
      <c r="X83" s="342">
        <f>IFERROR(IF(AND($A83="Layered-Over", OR($U83="14-P",$U83="15-P",$U83="16-P",$U83="17-P",$U83="18-P",$U83="19-P",$U83="20-P")),
      INDEX('Wage Grid'!O$14:O$20, MATCH($U83, ListLayeredOverParaproGridLevel, 0)),
      INDEX('Wage Grid'!I$14:I$56, MATCH($U83, ListGridLevel, 0))), 0)</f>
        <v>0</v>
      </c>
      <c r="Y83" s="342">
        <f>IFERROR(IF(AND($A83="Layered-Over", OR($U83="14-P",$U83="15-P",$U83="16-P",$U83="17-P",$U83="18-P",$U83="19-P",$U83="20-P")),
      INDEX('Wage Grid'!P$14:P$20, MATCH($U83, ListLayeredOverParaproGridLevel, 0)),
      INDEX('Wage Grid'!J$14:J$56, MATCH($U83, ListGridLevel, 0))), 0)</f>
        <v>0</v>
      </c>
      <c r="Z83" s="342">
        <f t="shared" si="8"/>
        <v>0</v>
      </c>
      <c r="AA83" s="342">
        <f t="shared" si="9"/>
        <v>0</v>
      </c>
    </row>
    <row r="84" spans="1:27" ht="15" customHeight="1" x14ac:dyDescent="0.25">
      <c r="A84" s="241"/>
      <c r="B84" s="59"/>
      <c r="C84" s="242"/>
      <c r="D84" s="65"/>
      <c r="E84" s="243"/>
      <c r="F84" s="990" t="str">
        <f t="shared" si="10"/>
        <v/>
      </c>
      <c r="G84" s="242"/>
      <c r="H84" s="811"/>
      <c r="I84" s="243"/>
      <c r="J84" s="190"/>
      <c r="K84" s="232"/>
      <c r="L84" s="248" t="str">
        <f t="shared" si="11"/>
        <v/>
      </c>
      <c r="M84" s="215"/>
      <c r="N84" s="216"/>
      <c r="O84" s="216"/>
      <c r="P84" s="217"/>
      <c r="Q84" s="190"/>
      <c r="R84" s="177"/>
      <c r="S84" s="873">
        <f>_xlfn.IFNA(IF($A84="Layered-Over",INDEX('Wage Grid'!$D$14:$D$80,MATCH($B84,ListBargainingUnit,0)),IF($C84=0,INDEX('Wage Grid'!$C$14:$C$80,MATCH($B84,ListBargainingUnit,0)),$C84)),0)</f>
        <v>0</v>
      </c>
      <c r="T84" s="774">
        <f>_xlfn.IFNA(IF($A84="Layered-Over",INDEX('Wage Grid'!$D$14:$D$80,MATCH($D84,ListBargainingUnit,0)),IF($E84=0,INDEX('Wage Grid'!$C$14:$C$80,MATCH($D84,ListBargainingUnit,0)),$E84)),0)</f>
        <v>0</v>
      </c>
      <c r="U84" s="774">
        <f t="shared" si="12"/>
        <v>0</v>
      </c>
      <c r="V84" s="342">
        <f>IFERROR(IF(AND($A84="Layered-Over", OR($U84="14-P",$U84="15-P",$U84="16-P",$U84="17-P",$U84="18-P",$U84="19-P",$U84="20-P")),
      INDEX('Wage Grid'!M$14:M$20, MATCH(U84, ListLayeredOverParaproGridLevel, 0)),
      INDEX('Wage Grid'!G$14:G$56, MATCH(U84, ListGridLevel, 0))), 0)</f>
        <v>0</v>
      </c>
      <c r="W84" s="342">
        <f>IFERROR(IF(AND($A84="Layered-Over", OR($U84="14-P",$U84="15-P",$U84="16-P",$U84="17-P",$U84="18-P",$U84="19-P",$U84="20-P")),
      INDEX('Wage Grid'!N$14:N$20, MATCH($U84, ListLayeredOverParaproGridLevel, 0)),
      INDEX('Wage Grid'!H$14:H$56, MATCH($U84, ListGridLevel, 0))), 0)</f>
        <v>0</v>
      </c>
      <c r="X84" s="342">
        <f>IFERROR(IF(AND($A84="Layered-Over", OR($U84="14-P",$U84="15-P",$U84="16-P",$U84="17-P",$U84="18-P",$U84="19-P",$U84="20-P")),
      INDEX('Wage Grid'!O$14:O$20, MATCH($U84, ListLayeredOverParaproGridLevel, 0)),
      INDEX('Wage Grid'!I$14:I$56, MATCH($U84, ListGridLevel, 0))), 0)</f>
        <v>0</v>
      </c>
      <c r="Y84" s="342">
        <f>IFERROR(IF(AND($A84="Layered-Over", OR($U84="14-P",$U84="15-P",$U84="16-P",$U84="17-P",$U84="18-P",$U84="19-P",$U84="20-P")),
      INDEX('Wage Grid'!P$14:P$20, MATCH($U84, ListLayeredOverParaproGridLevel, 0)),
      INDEX('Wage Grid'!J$14:J$56, MATCH($U84, ListGridLevel, 0))), 0)</f>
        <v>0</v>
      </c>
      <c r="Z84" s="342">
        <f t="shared" si="8"/>
        <v>0</v>
      </c>
      <c r="AA84" s="342">
        <f t="shared" si="9"/>
        <v>0</v>
      </c>
    </row>
    <row r="85" spans="1:27" ht="15" customHeight="1" x14ac:dyDescent="0.25">
      <c r="A85" s="241"/>
      <c r="B85" s="59"/>
      <c r="C85" s="242"/>
      <c r="D85" s="65"/>
      <c r="E85" s="243"/>
      <c r="F85" s="990" t="str">
        <f t="shared" si="10"/>
        <v/>
      </c>
      <c r="G85" s="242"/>
      <c r="H85" s="811"/>
      <c r="I85" s="243"/>
      <c r="J85" s="190"/>
      <c r="K85" s="232"/>
      <c r="L85" s="248" t="str">
        <f t="shared" si="11"/>
        <v/>
      </c>
      <c r="M85" s="215"/>
      <c r="N85" s="216"/>
      <c r="O85" s="216"/>
      <c r="P85" s="217"/>
      <c r="Q85" s="190"/>
      <c r="R85" s="177"/>
      <c r="S85" s="873">
        <f>_xlfn.IFNA(IF($A85="Layered-Over",INDEX('Wage Grid'!$D$14:$D$80,MATCH($B85,ListBargainingUnit,0)),IF($C85=0,INDEX('Wage Grid'!$C$14:$C$80,MATCH($B85,ListBargainingUnit,0)),$C85)),0)</f>
        <v>0</v>
      </c>
      <c r="T85" s="774">
        <f>_xlfn.IFNA(IF($A85="Layered-Over",INDEX('Wage Grid'!$D$14:$D$80,MATCH($D85,ListBargainingUnit,0)),IF($E85=0,INDEX('Wage Grid'!$C$14:$C$80,MATCH($D85,ListBargainingUnit,0)),$E85)),0)</f>
        <v>0</v>
      </c>
      <c r="U85" s="774">
        <f t="shared" si="12"/>
        <v>0</v>
      </c>
      <c r="V85" s="342">
        <f>IFERROR(IF(AND($A85="Layered-Over", OR($U85="14-P",$U85="15-P",$U85="16-P",$U85="17-P",$U85="18-P",$U85="19-P",$U85="20-P")),
      INDEX('Wage Grid'!M$14:M$20, MATCH(U85, ListLayeredOverParaproGridLevel, 0)),
      INDEX('Wage Grid'!G$14:G$56, MATCH(U85, ListGridLevel, 0))), 0)</f>
        <v>0</v>
      </c>
      <c r="W85" s="342">
        <f>IFERROR(IF(AND($A85="Layered-Over", OR($U85="14-P",$U85="15-P",$U85="16-P",$U85="17-P",$U85="18-P",$U85="19-P",$U85="20-P")),
      INDEX('Wage Grid'!N$14:N$20, MATCH($U85, ListLayeredOverParaproGridLevel, 0)),
      INDEX('Wage Grid'!H$14:H$56, MATCH($U85, ListGridLevel, 0))), 0)</f>
        <v>0</v>
      </c>
      <c r="X85" s="342">
        <f>IFERROR(IF(AND($A85="Layered-Over", OR($U85="14-P",$U85="15-P",$U85="16-P",$U85="17-P",$U85="18-P",$U85="19-P",$U85="20-P")),
      INDEX('Wage Grid'!O$14:O$20, MATCH($U85, ListLayeredOverParaproGridLevel, 0)),
      INDEX('Wage Grid'!I$14:I$56, MATCH($U85, ListGridLevel, 0))), 0)</f>
        <v>0</v>
      </c>
      <c r="Y85" s="342">
        <f>IFERROR(IF(AND($A85="Layered-Over", OR($U85="14-P",$U85="15-P",$U85="16-P",$U85="17-P",$U85="18-P",$U85="19-P",$U85="20-P")),
      INDEX('Wage Grid'!P$14:P$20, MATCH($U85, ListLayeredOverParaproGridLevel, 0)),
      INDEX('Wage Grid'!J$14:J$56, MATCH($U85, ListGridLevel, 0))), 0)</f>
        <v>0</v>
      </c>
      <c r="Z85" s="342">
        <f t="shared" si="8"/>
        <v>0</v>
      </c>
      <c r="AA85" s="342">
        <f t="shared" si="9"/>
        <v>0</v>
      </c>
    </row>
    <row r="86" spans="1:27" ht="15" customHeight="1" x14ac:dyDescent="0.25">
      <c r="A86" s="241"/>
      <c r="B86" s="59"/>
      <c r="C86" s="242"/>
      <c r="D86" s="65"/>
      <c r="E86" s="243"/>
      <c r="F86" s="990" t="str">
        <f t="shared" si="10"/>
        <v/>
      </c>
      <c r="G86" s="242"/>
      <c r="H86" s="811"/>
      <c r="I86" s="243"/>
      <c r="J86" s="190"/>
      <c r="K86" s="232"/>
      <c r="L86" s="248" t="str">
        <f t="shared" si="11"/>
        <v/>
      </c>
      <c r="M86" s="215"/>
      <c r="N86" s="216"/>
      <c r="O86" s="216"/>
      <c r="P86" s="217"/>
      <c r="Q86" s="190"/>
      <c r="R86" s="177"/>
      <c r="S86" s="873">
        <f>_xlfn.IFNA(IF($A86="Layered-Over",INDEX('Wage Grid'!$D$14:$D$80,MATCH($B86,ListBargainingUnit,0)),IF($C86=0,INDEX('Wage Grid'!$C$14:$C$80,MATCH($B86,ListBargainingUnit,0)),$C86)),0)</f>
        <v>0</v>
      </c>
      <c r="T86" s="774">
        <f>_xlfn.IFNA(IF($A86="Layered-Over",INDEX('Wage Grid'!$D$14:$D$80,MATCH($D86,ListBargainingUnit,0)),IF($E86=0,INDEX('Wage Grid'!$C$14:$C$80,MATCH($D86,ListBargainingUnit,0)),$E86)),0)</f>
        <v>0</v>
      </c>
      <c r="U86" s="774">
        <f t="shared" si="12"/>
        <v>0</v>
      </c>
      <c r="V86" s="342">
        <f>IFERROR(IF(AND($A86="Layered-Over", OR($U86="14-P",$U86="15-P",$U86="16-P",$U86="17-P",$U86="18-P",$U86="19-P",$U86="20-P")),
      INDEX('Wage Grid'!M$14:M$20, MATCH(U86, ListLayeredOverParaproGridLevel, 0)),
      INDEX('Wage Grid'!G$14:G$56, MATCH(U86, ListGridLevel, 0))), 0)</f>
        <v>0</v>
      </c>
      <c r="W86" s="342">
        <f>IFERROR(IF(AND($A86="Layered-Over", OR($U86="14-P",$U86="15-P",$U86="16-P",$U86="17-P",$U86="18-P",$U86="19-P",$U86="20-P")),
      INDEX('Wage Grid'!N$14:N$20, MATCH($U86, ListLayeredOverParaproGridLevel, 0)),
      INDEX('Wage Grid'!H$14:H$56, MATCH($U86, ListGridLevel, 0))), 0)</f>
        <v>0</v>
      </c>
      <c r="X86" s="342">
        <f>IFERROR(IF(AND($A86="Layered-Over", OR($U86="14-P",$U86="15-P",$U86="16-P",$U86="17-P",$U86="18-P",$U86="19-P",$U86="20-P")),
      INDEX('Wage Grid'!O$14:O$20, MATCH($U86, ListLayeredOverParaproGridLevel, 0)),
      INDEX('Wage Grid'!I$14:I$56, MATCH($U86, ListGridLevel, 0))), 0)</f>
        <v>0</v>
      </c>
      <c r="Y86" s="342">
        <f>IFERROR(IF(AND($A86="Layered-Over", OR($U86="14-P",$U86="15-P",$U86="16-P",$U86="17-P",$U86="18-P",$U86="19-P",$U86="20-P")),
      INDEX('Wage Grid'!P$14:P$20, MATCH($U86, ListLayeredOverParaproGridLevel, 0)),
      INDEX('Wage Grid'!J$14:J$56, MATCH($U86, ListGridLevel, 0))), 0)</f>
        <v>0</v>
      </c>
      <c r="Z86" s="342">
        <f t="shared" si="8"/>
        <v>0</v>
      </c>
      <c r="AA86" s="342">
        <f t="shared" si="9"/>
        <v>0</v>
      </c>
    </row>
    <row r="87" spans="1:27" ht="15" customHeight="1" x14ac:dyDescent="0.25">
      <c r="A87" s="241"/>
      <c r="B87" s="59"/>
      <c r="C87" s="242"/>
      <c r="D87" s="65"/>
      <c r="E87" s="243"/>
      <c r="F87" s="990" t="str">
        <f t="shared" si="10"/>
        <v/>
      </c>
      <c r="G87" s="242"/>
      <c r="H87" s="811"/>
      <c r="I87" s="243"/>
      <c r="J87" s="190"/>
      <c r="K87" s="232"/>
      <c r="L87" s="248" t="str">
        <f t="shared" si="11"/>
        <v/>
      </c>
      <c r="M87" s="215"/>
      <c r="N87" s="216"/>
      <c r="O87" s="216"/>
      <c r="P87" s="217"/>
      <c r="Q87" s="190"/>
      <c r="R87" s="177"/>
      <c r="S87" s="873">
        <f>_xlfn.IFNA(IF($A87="Layered-Over",INDEX('Wage Grid'!$D$14:$D$80,MATCH($B87,ListBargainingUnit,0)),IF($C87=0,INDEX('Wage Grid'!$C$14:$C$80,MATCH($B87,ListBargainingUnit,0)),$C87)),0)</f>
        <v>0</v>
      </c>
      <c r="T87" s="774">
        <f>_xlfn.IFNA(IF($A87="Layered-Over",INDEX('Wage Grid'!$D$14:$D$80,MATCH($D87,ListBargainingUnit,0)),IF($E87=0,INDEX('Wage Grid'!$C$14:$C$80,MATCH($D87,ListBargainingUnit,0)),$E87)),0)</f>
        <v>0</v>
      </c>
      <c r="U87" s="774">
        <f t="shared" si="12"/>
        <v>0</v>
      </c>
      <c r="V87" s="342">
        <f>IFERROR(IF(AND($A87="Layered-Over", OR($U87="14-P",$U87="15-P",$U87="16-P",$U87="17-P",$U87="18-P",$U87="19-P",$U87="20-P")),
      INDEX('Wage Grid'!M$14:M$20, MATCH(U87, ListLayeredOverParaproGridLevel, 0)),
      INDEX('Wage Grid'!G$14:G$56, MATCH(U87, ListGridLevel, 0))), 0)</f>
        <v>0</v>
      </c>
      <c r="W87" s="342">
        <f>IFERROR(IF(AND($A87="Layered-Over", OR($U87="14-P",$U87="15-P",$U87="16-P",$U87="17-P",$U87="18-P",$U87="19-P",$U87="20-P")),
      INDEX('Wage Grid'!N$14:N$20, MATCH($U87, ListLayeredOverParaproGridLevel, 0)),
      INDEX('Wage Grid'!H$14:H$56, MATCH($U87, ListGridLevel, 0))), 0)</f>
        <v>0</v>
      </c>
      <c r="X87" s="342">
        <f>IFERROR(IF(AND($A87="Layered-Over", OR($U87="14-P",$U87="15-P",$U87="16-P",$U87="17-P",$U87="18-P",$U87="19-P",$U87="20-P")),
      INDEX('Wage Grid'!O$14:O$20, MATCH($U87, ListLayeredOverParaproGridLevel, 0)),
      INDEX('Wage Grid'!I$14:I$56, MATCH($U87, ListGridLevel, 0))), 0)</f>
        <v>0</v>
      </c>
      <c r="Y87" s="342">
        <f>IFERROR(IF(AND($A87="Layered-Over", OR($U87="14-P",$U87="15-P",$U87="16-P",$U87="17-P",$U87="18-P",$U87="19-P",$U87="20-P")),
      INDEX('Wage Grid'!P$14:P$20, MATCH($U87, ListLayeredOverParaproGridLevel, 0)),
      INDEX('Wage Grid'!J$14:J$56, MATCH($U87, ListGridLevel, 0))), 0)</f>
        <v>0</v>
      </c>
      <c r="Z87" s="342">
        <f t="shared" si="8"/>
        <v>0</v>
      </c>
      <c r="AA87" s="342">
        <f t="shared" si="9"/>
        <v>0</v>
      </c>
    </row>
    <row r="88" spans="1:27" ht="15" customHeight="1" x14ac:dyDescent="0.25">
      <c r="A88" s="241"/>
      <c r="B88" s="59"/>
      <c r="C88" s="242"/>
      <c r="D88" s="65"/>
      <c r="E88" s="243"/>
      <c r="F88" s="990" t="str">
        <f t="shared" si="10"/>
        <v/>
      </c>
      <c r="G88" s="242"/>
      <c r="H88" s="811"/>
      <c r="I88" s="243"/>
      <c r="J88" s="190"/>
      <c r="K88" s="232"/>
      <c r="L88" s="248" t="str">
        <f t="shared" si="11"/>
        <v/>
      </c>
      <c r="M88" s="215"/>
      <c r="N88" s="216"/>
      <c r="O88" s="216"/>
      <c r="P88" s="217"/>
      <c r="Q88" s="190"/>
      <c r="R88" s="177"/>
      <c r="S88" s="873">
        <f>_xlfn.IFNA(IF($A88="Layered-Over",INDEX('Wage Grid'!$D$14:$D$80,MATCH($B88,ListBargainingUnit,0)),IF($C88=0,INDEX('Wage Grid'!$C$14:$C$80,MATCH($B88,ListBargainingUnit,0)),$C88)),0)</f>
        <v>0</v>
      </c>
      <c r="T88" s="774">
        <f>_xlfn.IFNA(IF($A88="Layered-Over",INDEX('Wage Grid'!$D$14:$D$80,MATCH($D88,ListBargainingUnit,0)),IF($E88=0,INDEX('Wage Grid'!$C$14:$C$80,MATCH($D88,ListBargainingUnit,0)),$E88)),0)</f>
        <v>0</v>
      </c>
      <c r="U88" s="774">
        <f t="shared" si="12"/>
        <v>0</v>
      </c>
      <c r="V88" s="342">
        <f>IFERROR(IF(AND($A88="Layered-Over", OR($U88="14-P",$U88="15-P",$U88="16-P",$U88="17-P",$U88="18-P",$U88="19-P",$U88="20-P")),
      INDEX('Wage Grid'!M$14:M$20, MATCH(U88, ListLayeredOverParaproGridLevel, 0)),
      INDEX('Wage Grid'!G$14:G$56, MATCH(U88, ListGridLevel, 0))), 0)</f>
        <v>0</v>
      </c>
      <c r="W88" s="342">
        <f>IFERROR(IF(AND($A88="Layered-Over", OR($U88="14-P",$U88="15-P",$U88="16-P",$U88="17-P",$U88="18-P",$U88="19-P",$U88="20-P")),
      INDEX('Wage Grid'!N$14:N$20, MATCH($U88, ListLayeredOverParaproGridLevel, 0)),
      INDEX('Wage Grid'!H$14:H$56, MATCH($U88, ListGridLevel, 0))), 0)</f>
        <v>0</v>
      </c>
      <c r="X88" s="342">
        <f>IFERROR(IF(AND($A88="Layered-Over", OR($U88="14-P",$U88="15-P",$U88="16-P",$U88="17-P",$U88="18-P",$U88="19-P",$U88="20-P")),
      INDEX('Wage Grid'!O$14:O$20, MATCH($U88, ListLayeredOverParaproGridLevel, 0)),
      INDEX('Wage Grid'!I$14:I$56, MATCH($U88, ListGridLevel, 0))), 0)</f>
        <v>0</v>
      </c>
      <c r="Y88" s="342">
        <f>IFERROR(IF(AND($A88="Layered-Over", OR($U88="14-P",$U88="15-P",$U88="16-P",$U88="17-P",$U88="18-P",$U88="19-P",$U88="20-P")),
      INDEX('Wage Grid'!P$14:P$20, MATCH($U88, ListLayeredOverParaproGridLevel, 0)),
      INDEX('Wage Grid'!J$14:J$56, MATCH($U88, ListGridLevel, 0))), 0)</f>
        <v>0</v>
      </c>
      <c r="Z88" s="342">
        <f t="shared" si="8"/>
        <v>0</v>
      </c>
      <c r="AA88" s="342">
        <f t="shared" si="9"/>
        <v>0</v>
      </c>
    </row>
    <row r="89" spans="1:27" ht="15" customHeight="1" x14ac:dyDescent="0.25">
      <c r="A89" s="241"/>
      <c r="B89" s="59"/>
      <c r="C89" s="242"/>
      <c r="D89" s="65"/>
      <c r="E89" s="243"/>
      <c r="F89" s="990" t="str">
        <f t="shared" si="10"/>
        <v/>
      </c>
      <c r="G89" s="242"/>
      <c r="H89" s="811"/>
      <c r="I89" s="243"/>
      <c r="J89" s="190"/>
      <c r="K89" s="232"/>
      <c r="L89" s="248" t="str">
        <f t="shared" si="11"/>
        <v/>
      </c>
      <c r="M89" s="215"/>
      <c r="N89" s="216"/>
      <c r="O89" s="216"/>
      <c r="P89" s="217"/>
      <c r="Q89" s="190"/>
      <c r="R89" s="177"/>
      <c r="S89" s="873">
        <f>_xlfn.IFNA(IF($A89="Layered-Over",INDEX('Wage Grid'!$D$14:$D$80,MATCH($B89,ListBargainingUnit,0)),IF($C89=0,INDEX('Wage Grid'!$C$14:$C$80,MATCH($B89,ListBargainingUnit,0)),$C89)),0)</f>
        <v>0</v>
      </c>
      <c r="T89" s="774">
        <f>_xlfn.IFNA(IF($A89="Layered-Over",INDEX('Wage Grid'!$D$14:$D$80,MATCH($D89,ListBargainingUnit,0)),IF($E89=0,INDEX('Wage Grid'!$C$14:$C$80,MATCH($D89,ListBargainingUnit,0)),$E89)),0)</f>
        <v>0</v>
      </c>
      <c r="U89" s="774">
        <f t="shared" si="12"/>
        <v>0</v>
      </c>
      <c r="V89" s="342">
        <f>IFERROR(IF(AND($A89="Layered-Over", OR($U89="14-P",$U89="15-P",$U89="16-P",$U89="17-P",$U89="18-P",$U89="19-P",$U89="20-P")),
      INDEX('Wage Grid'!M$14:M$20, MATCH(U89, ListLayeredOverParaproGridLevel, 0)),
      INDEX('Wage Grid'!G$14:G$56, MATCH(U89, ListGridLevel, 0))), 0)</f>
        <v>0</v>
      </c>
      <c r="W89" s="342">
        <f>IFERROR(IF(AND($A89="Layered-Over", OR($U89="14-P",$U89="15-P",$U89="16-P",$U89="17-P",$U89="18-P",$U89="19-P",$U89="20-P")),
      INDEX('Wage Grid'!N$14:N$20, MATCH($U89, ListLayeredOverParaproGridLevel, 0)),
      INDEX('Wage Grid'!H$14:H$56, MATCH($U89, ListGridLevel, 0))), 0)</f>
        <v>0</v>
      </c>
      <c r="X89" s="342">
        <f>IFERROR(IF(AND($A89="Layered-Over", OR($U89="14-P",$U89="15-P",$U89="16-P",$U89="17-P",$U89="18-P",$U89="19-P",$U89="20-P")),
      INDEX('Wage Grid'!O$14:O$20, MATCH($U89, ListLayeredOverParaproGridLevel, 0)),
      INDEX('Wage Grid'!I$14:I$56, MATCH($U89, ListGridLevel, 0))), 0)</f>
        <v>0</v>
      </c>
      <c r="Y89" s="342">
        <f>IFERROR(IF(AND($A89="Layered-Over", OR($U89="14-P",$U89="15-P",$U89="16-P",$U89="17-P",$U89="18-P",$U89="19-P",$U89="20-P")),
      INDEX('Wage Grid'!P$14:P$20, MATCH($U89, ListLayeredOverParaproGridLevel, 0)),
      INDEX('Wage Grid'!J$14:J$56, MATCH($U89, ListGridLevel, 0))), 0)</f>
        <v>0</v>
      </c>
      <c r="Z89" s="342">
        <f t="shared" si="8"/>
        <v>0</v>
      </c>
      <c r="AA89" s="342">
        <f t="shared" si="9"/>
        <v>0</v>
      </c>
    </row>
    <row r="90" spans="1:27" ht="15" customHeight="1" x14ac:dyDescent="0.25">
      <c r="A90" s="241"/>
      <c r="B90" s="59"/>
      <c r="C90" s="242"/>
      <c r="D90" s="65"/>
      <c r="E90" s="243"/>
      <c r="F90" s="990" t="str">
        <f t="shared" si="10"/>
        <v/>
      </c>
      <c r="G90" s="242"/>
      <c r="H90" s="811"/>
      <c r="I90" s="243"/>
      <c r="J90" s="190"/>
      <c r="K90" s="232"/>
      <c r="L90" s="248" t="str">
        <f t="shared" si="11"/>
        <v/>
      </c>
      <c r="M90" s="215"/>
      <c r="N90" s="216"/>
      <c r="O90" s="216"/>
      <c r="P90" s="217"/>
      <c r="Q90" s="190"/>
      <c r="R90" s="177"/>
      <c r="S90" s="873">
        <f>_xlfn.IFNA(IF($A90="Layered-Over",INDEX('Wage Grid'!$D$14:$D$80,MATCH($B90,ListBargainingUnit,0)),IF($C90=0,INDEX('Wage Grid'!$C$14:$C$80,MATCH($B90,ListBargainingUnit,0)),$C90)),0)</f>
        <v>0</v>
      </c>
      <c r="T90" s="774">
        <f>_xlfn.IFNA(IF($A90="Layered-Over",INDEX('Wage Grid'!$D$14:$D$80,MATCH($D90,ListBargainingUnit,0)),IF($E90=0,INDEX('Wage Grid'!$C$14:$C$80,MATCH($D90,ListBargainingUnit,0)),$E90)),0)</f>
        <v>0</v>
      </c>
      <c r="U90" s="774">
        <f t="shared" si="12"/>
        <v>0</v>
      </c>
      <c r="V90" s="342">
        <f>IFERROR(IF(AND($A90="Layered-Over", OR($U90="14-P",$U90="15-P",$U90="16-P",$U90="17-P",$U90="18-P",$U90="19-P",$U90="20-P")),
      INDEX('Wage Grid'!M$14:M$20, MATCH(U90, ListLayeredOverParaproGridLevel, 0)),
      INDEX('Wage Grid'!G$14:G$56, MATCH(U90, ListGridLevel, 0))), 0)</f>
        <v>0</v>
      </c>
      <c r="W90" s="342">
        <f>IFERROR(IF(AND($A90="Layered-Over", OR($U90="14-P",$U90="15-P",$U90="16-P",$U90="17-P",$U90="18-P",$U90="19-P",$U90="20-P")),
      INDEX('Wage Grid'!N$14:N$20, MATCH($U90, ListLayeredOverParaproGridLevel, 0)),
      INDEX('Wage Grid'!H$14:H$56, MATCH($U90, ListGridLevel, 0))), 0)</f>
        <v>0</v>
      </c>
      <c r="X90" s="342">
        <f>IFERROR(IF(AND($A90="Layered-Over", OR($U90="14-P",$U90="15-P",$U90="16-P",$U90="17-P",$U90="18-P",$U90="19-P",$U90="20-P")),
      INDEX('Wage Grid'!O$14:O$20, MATCH($U90, ListLayeredOverParaproGridLevel, 0)),
      INDEX('Wage Grid'!I$14:I$56, MATCH($U90, ListGridLevel, 0))), 0)</f>
        <v>0</v>
      </c>
      <c r="Y90" s="342">
        <f>IFERROR(IF(AND($A90="Layered-Over", OR($U90="14-P",$U90="15-P",$U90="16-P",$U90="17-P",$U90="18-P",$U90="19-P",$U90="20-P")),
      INDEX('Wage Grid'!P$14:P$20, MATCH($U90, ListLayeredOverParaproGridLevel, 0)),
      INDEX('Wage Grid'!J$14:J$56, MATCH($U90, ListGridLevel, 0))), 0)</f>
        <v>0</v>
      </c>
      <c r="Z90" s="342">
        <f t="shared" si="8"/>
        <v>0</v>
      </c>
      <c r="AA90" s="342">
        <f t="shared" si="9"/>
        <v>0</v>
      </c>
    </row>
    <row r="91" spans="1:27" ht="15" customHeight="1" x14ac:dyDescent="0.25">
      <c r="A91" s="241"/>
      <c r="B91" s="59"/>
      <c r="C91" s="242"/>
      <c r="D91" s="65"/>
      <c r="E91" s="243"/>
      <c r="F91" s="990" t="str">
        <f t="shared" si="10"/>
        <v/>
      </c>
      <c r="G91" s="242"/>
      <c r="H91" s="811"/>
      <c r="I91" s="243"/>
      <c r="J91" s="190"/>
      <c r="K91" s="232"/>
      <c r="L91" s="248" t="str">
        <f t="shared" si="11"/>
        <v/>
      </c>
      <c r="M91" s="215"/>
      <c r="N91" s="216"/>
      <c r="O91" s="216"/>
      <c r="P91" s="217"/>
      <c r="Q91" s="190"/>
      <c r="R91" s="177"/>
      <c r="S91" s="873">
        <f>_xlfn.IFNA(IF($A91="Layered-Over",INDEX('Wage Grid'!$D$14:$D$80,MATCH($B91,ListBargainingUnit,0)),IF($C91=0,INDEX('Wage Grid'!$C$14:$C$80,MATCH($B91,ListBargainingUnit,0)),$C91)),0)</f>
        <v>0</v>
      </c>
      <c r="T91" s="774">
        <f>_xlfn.IFNA(IF($A91="Layered-Over",INDEX('Wage Grid'!$D$14:$D$80,MATCH($D91,ListBargainingUnit,0)),IF($E91=0,INDEX('Wage Grid'!$C$14:$C$80,MATCH($D91,ListBargainingUnit,0)),$E91)),0)</f>
        <v>0</v>
      </c>
      <c r="U91" s="774">
        <f t="shared" si="12"/>
        <v>0</v>
      </c>
      <c r="V91" s="342">
        <f>IFERROR(IF(AND($A91="Layered-Over", OR($U91="14-P",$U91="15-P",$U91="16-P",$U91="17-P",$U91="18-P",$U91="19-P",$U91="20-P")),
      INDEX('Wage Grid'!M$14:M$20, MATCH(U91, ListLayeredOverParaproGridLevel, 0)),
      INDEX('Wage Grid'!G$14:G$56, MATCH(U91, ListGridLevel, 0))), 0)</f>
        <v>0</v>
      </c>
      <c r="W91" s="342">
        <f>IFERROR(IF(AND($A91="Layered-Over", OR($U91="14-P",$U91="15-P",$U91="16-P",$U91="17-P",$U91="18-P",$U91="19-P",$U91="20-P")),
      INDEX('Wage Grid'!N$14:N$20, MATCH($U91, ListLayeredOverParaproGridLevel, 0)),
      INDEX('Wage Grid'!H$14:H$56, MATCH($U91, ListGridLevel, 0))), 0)</f>
        <v>0</v>
      </c>
      <c r="X91" s="342">
        <f>IFERROR(IF(AND($A91="Layered-Over", OR($U91="14-P",$U91="15-P",$U91="16-P",$U91="17-P",$U91="18-P",$U91="19-P",$U91="20-P")),
      INDEX('Wage Grid'!O$14:O$20, MATCH($U91, ListLayeredOverParaproGridLevel, 0)),
      INDEX('Wage Grid'!I$14:I$56, MATCH($U91, ListGridLevel, 0))), 0)</f>
        <v>0</v>
      </c>
      <c r="Y91" s="342">
        <f>IFERROR(IF(AND($A91="Layered-Over", OR($U91="14-P",$U91="15-P",$U91="16-P",$U91="17-P",$U91="18-P",$U91="19-P",$U91="20-P")),
      INDEX('Wage Grid'!P$14:P$20, MATCH($U91, ListLayeredOverParaproGridLevel, 0)),
      INDEX('Wage Grid'!J$14:J$56, MATCH($U91, ListGridLevel, 0))), 0)</f>
        <v>0</v>
      </c>
      <c r="Z91" s="342">
        <f t="shared" si="8"/>
        <v>0</v>
      </c>
      <c r="AA91" s="342">
        <f t="shared" si="9"/>
        <v>0</v>
      </c>
    </row>
    <row r="92" spans="1:27" ht="15" customHeight="1" x14ac:dyDescent="0.25">
      <c r="A92" s="241"/>
      <c r="B92" s="59"/>
      <c r="C92" s="242"/>
      <c r="D92" s="65"/>
      <c r="E92" s="243"/>
      <c r="F92" s="990" t="str">
        <f t="shared" si="10"/>
        <v/>
      </c>
      <c r="G92" s="242"/>
      <c r="H92" s="811"/>
      <c r="I92" s="243"/>
      <c r="J92" s="190"/>
      <c r="K92" s="232"/>
      <c r="L92" s="248" t="str">
        <f t="shared" si="11"/>
        <v/>
      </c>
      <c r="M92" s="215"/>
      <c r="N92" s="216"/>
      <c r="O92" s="216"/>
      <c r="P92" s="217"/>
      <c r="Q92" s="190"/>
      <c r="R92" s="177"/>
      <c r="S92" s="873">
        <f>_xlfn.IFNA(IF($A92="Layered-Over",INDEX('Wage Grid'!$D$14:$D$80,MATCH($B92,ListBargainingUnit,0)),IF($C92=0,INDEX('Wage Grid'!$C$14:$C$80,MATCH($B92,ListBargainingUnit,0)),$C92)),0)</f>
        <v>0</v>
      </c>
      <c r="T92" s="774">
        <f>_xlfn.IFNA(IF($A92="Layered-Over",INDEX('Wage Grid'!$D$14:$D$80,MATCH($D92,ListBargainingUnit,0)),IF($E92=0,INDEX('Wage Grid'!$C$14:$C$80,MATCH($D92,ListBargainingUnit,0)),$E92)),0)</f>
        <v>0</v>
      </c>
      <c r="U92" s="774">
        <f t="shared" si="12"/>
        <v>0</v>
      </c>
      <c r="V92" s="342">
        <f>IFERROR(IF(AND($A92="Layered-Over", OR($U92="14-P",$U92="15-P",$U92="16-P",$U92="17-P",$U92="18-P",$U92="19-P",$U92="20-P")),
      INDEX('Wage Grid'!M$14:M$20, MATCH(U92, ListLayeredOverParaproGridLevel, 0)),
      INDEX('Wage Grid'!G$14:G$56, MATCH(U92, ListGridLevel, 0))), 0)</f>
        <v>0</v>
      </c>
      <c r="W92" s="342">
        <f>IFERROR(IF(AND($A92="Layered-Over", OR($U92="14-P",$U92="15-P",$U92="16-P",$U92="17-P",$U92="18-P",$U92="19-P",$U92="20-P")),
      INDEX('Wage Grid'!N$14:N$20, MATCH($U92, ListLayeredOverParaproGridLevel, 0)),
      INDEX('Wage Grid'!H$14:H$56, MATCH($U92, ListGridLevel, 0))), 0)</f>
        <v>0</v>
      </c>
      <c r="X92" s="342">
        <f>IFERROR(IF(AND($A92="Layered-Over", OR($U92="14-P",$U92="15-P",$U92="16-P",$U92="17-P",$U92="18-P",$U92="19-P",$U92="20-P")),
      INDEX('Wage Grid'!O$14:O$20, MATCH($U92, ListLayeredOverParaproGridLevel, 0)),
      INDEX('Wage Grid'!I$14:I$56, MATCH($U92, ListGridLevel, 0))), 0)</f>
        <v>0</v>
      </c>
      <c r="Y92" s="342">
        <f>IFERROR(IF(AND($A92="Layered-Over", OR($U92="14-P",$U92="15-P",$U92="16-P",$U92="17-P",$U92="18-P",$U92="19-P",$U92="20-P")),
      INDEX('Wage Grid'!P$14:P$20, MATCH($U92, ListLayeredOverParaproGridLevel, 0)),
      INDEX('Wage Grid'!J$14:J$56, MATCH($U92, ListGridLevel, 0))), 0)</f>
        <v>0</v>
      </c>
      <c r="Z92" s="342">
        <f t="shared" si="8"/>
        <v>0</v>
      </c>
      <c r="AA92" s="342">
        <f t="shared" si="9"/>
        <v>0</v>
      </c>
    </row>
    <row r="93" spans="1:27" ht="15" customHeight="1" x14ac:dyDescent="0.25">
      <c r="A93" s="241"/>
      <c r="B93" s="59"/>
      <c r="C93" s="242"/>
      <c r="D93" s="65"/>
      <c r="E93" s="243"/>
      <c r="F93" s="990" t="str">
        <f t="shared" si="10"/>
        <v/>
      </c>
      <c r="G93" s="242"/>
      <c r="H93" s="811"/>
      <c r="I93" s="243"/>
      <c r="J93" s="190"/>
      <c r="K93" s="232"/>
      <c r="L93" s="248" t="str">
        <f t="shared" si="11"/>
        <v/>
      </c>
      <c r="M93" s="215"/>
      <c r="N93" s="216"/>
      <c r="O93" s="216"/>
      <c r="P93" s="217"/>
      <c r="Q93" s="190"/>
      <c r="R93" s="177"/>
      <c r="S93" s="873">
        <f>_xlfn.IFNA(IF($A93="Layered-Over",INDEX('Wage Grid'!$D$14:$D$80,MATCH($B93,ListBargainingUnit,0)),IF($C93=0,INDEX('Wage Grid'!$C$14:$C$80,MATCH($B93,ListBargainingUnit,0)),$C93)),0)</f>
        <v>0</v>
      </c>
      <c r="T93" s="774">
        <f>_xlfn.IFNA(IF($A93="Layered-Over",INDEX('Wage Grid'!$D$14:$D$80,MATCH($D93,ListBargainingUnit,0)),IF($E93=0,INDEX('Wage Grid'!$C$14:$C$80,MATCH($D93,ListBargainingUnit,0)),$E93)),0)</f>
        <v>0</v>
      </c>
      <c r="U93" s="774">
        <f t="shared" si="12"/>
        <v>0</v>
      </c>
      <c r="V93" s="342">
        <f>IFERROR(IF(AND($A93="Layered-Over", OR($U93="14-P",$U93="15-P",$U93="16-P",$U93="17-P",$U93="18-P",$U93="19-P",$U93="20-P")),
      INDEX('Wage Grid'!M$14:M$20, MATCH(U93, ListLayeredOverParaproGridLevel, 0)),
      INDEX('Wage Grid'!G$14:G$56, MATCH(U93, ListGridLevel, 0))), 0)</f>
        <v>0</v>
      </c>
      <c r="W93" s="342">
        <f>IFERROR(IF(AND($A93="Layered-Over", OR($U93="14-P",$U93="15-P",$U93="16-P",$U93="17-P",$U93="18-P",$U93="19-P",$U93="20-P")),
      INDEX('Wage Grid'!N$14:N$20, MATCH($U93, ListLayeredOverParaproGridLevel, 0)),
      INDEX('Wage Grid'!H$14:H$56, MATCH($U93, ListGridLevel, 0))), 0)</f>
        <v>0</v>
      </c>
      <c r="X93" s="342">
        <f>IFERROR(IF(AND($A93="Layered-Over", OR($U93="14-P",$U93="15-P",$U93="16-P",$U93="17-P",$U93="18-P",$U93="19-P",$U93="20-P")),
      INDEX('Wage Grid'!O$14:O$20, MATCH($U93, ListLayeredOverParaproGridLevel, 0)),
      INDEX('Wage Grid'!I$14:I$56, MATCH($U93, ListGridLevel, 0))), 0)</f>
        <v>0</v>
      </c>
      <c r="Y93" s="342">
        <f>IFERROR(IF(AND($A93="Layered-Over", OR($U93="14-P",$U93="15-P",$U93="16-P",$U93="17-P",$U93="18-P",$U93="19-P",$U93="20-P")),
      INDEX('Wage Grid'!P$14:P$20, MATCH($U93, ListLayeredOverParaproGridLevel, 0)),
      INDEX('Wage Grid'!J$14:J$56, MATCH($U93, ListGridLevel, 0))), 0)</f>
        <v>0</v>
      </c>
      <c r="Z93" s="342">
        <f t="shared" si="8"/>
        <v>0</v>
      </c>
      <c r="AA93" s="342">
        <f t="shared" si="9"/>
        <v>0</v>
      </c>
    </row>
    <row r="94" spans="1:27" ht="15" customHeight="1" x14ac:dyDescent="0.25">
      <c r="A94" s="241"/>
      <c r="B94" s="59"/>
      <c r="C94" s="242"/>
      <c r="D94" s="65"/>
      <c r="E94" s="243"/>
      <c r="F94" s="990" t="str">
        <f t="shared" si="10"/>
        <v/>
      </c>
      <c r="G94" s="242"/>
      <c r="H94" s="811"/>
      <c r="I94" s="243"/>
      <c r="J94" s="190"/>
      <c r="K94" s="232"/>
      <c r="L94" s="248" t="str">
        <f t="shared" si="11"/>
        <v/>
      </c>
      <c r="M94" s="215"/>
      <c r="N94" s="216"/>
      <c r="O94" s="216"/>
      <c r="P94" s="217"/>
      <c r="Q94" s="190"/>
      <c r="R94" s="177"/>
      <c r="S94" s="873">
        <f>_xlfn.IFNA(IF($A94="Layered-Over",INDEX('Wage Grid'!$D$14:$D$80,MATCH($B94,ListBargainingUnit,0)),IF($C94=0,INDEX('Wage Grid'!$C$14:$C$80,MATCH($B94,ListBargainingUnit,0)),$C94)),0)</f>
        <v>0</v>
      </c>
      <c r="T94" s="774">
        <f>_xlfn.IFNA(IF($A94="Layered-Over",INDEX('Wage Grid'!$D$14:$D$80,MATCH($D94,ListBargainingUnit,0)),IF($E94=0,INDEX('Wage Grid'!$C$14:$C$80,MATCH($D94,ListBargainingUnit,0)),$E94)),0)</f>
        <v>0</v>
      </c>
      <c r="U94" s="774">
        <f t="shared" si="12"/>
        <v>0</v>
      </c>
      <c r="V94" s="342">
        <f>IFERROR(IF(AND($A94="Layered-Over", OR($U94="14-P",$U94="15-P",$U94="16-P",$U94="17-P",$U94="18-P",$U94="19-P",$U94="20-P")),
      INDEX('Wage Grid'!M$14:M$20, MATCH(U94, ListLayeredOverParaproGridLevel, 0)),
      INDEX('Wage Grid'!G$14:G$56, MATCH(U94, ListGridLevel, 0))), 0)</f>
        <v>0</v>
      </c>
      <c r="W94" s="342">
        <f>IFERROR(IF(AND($A94="Layered-Over", OR($U94="14-P",$U94="15-P",$U94="16-P",$U94="17-P",$U94="18-P",$U94="19-P",$U94="20-P")),
      INDEX('Wage Grid'!N$14:N$20, MATCH($U94, ListLayeredOverParaproGridLevel, 0)),
      INDEX('Wage Grid'!H$14:H$56, MATCH($U94, ListGridLevel, 0))), 0)</f>
        <v>0</v>
      </c>
      <c r="X94" s="342">
        <f>IFERROR(IF(AND($A94="Layered-Over", OR($U94="14-P",$U94="15-P",$U94="16-P",$U94="17-P",$U94="18-P",$U94="19-P",$U94="20-P")),
      INDEX('Wage Grid'!O$14:O$20, MATCH($U94, ListLayeredOverParaproGridLevel, 0)),
      INDEX('Wage Grid'!I$14:I$56, MATCH($U94, ListGridLevel, 0))), 0)</f>
        <v>0</v>
      </c>
      <c r="Y94" s="342">
        <f>IFERROR(IF(AND($A94="Layered-Over", OR($U94="14-P",$U94="15-P",$U94="16-P",$U94="17-P",$U94="18-P",$U94="19-P",$U94="20-P")),
      INDEX('Wage Grid'!P$14:P$20, MATCH($U94, ListLayeredOverParaproGridLevel, 0)),
      INDEX('Wage Grid'!J$14:J$56, MATCH($U94, ListGridLevel, 0))), 0)</f>
        <v>0</v>
      </c>
      <c r="Z94" s="342">
        <f t="shared" si="8"/>
        <v>0</v>
      </c>
      <c r="AA94" s="342">
        <f t="shared" si="9"/>
        <v>0</v>
      </c>
    </row>
    <row r="95" spans="1:27" ht="15" customHeight="1" x14ac:dyDescent="0.25">
      <c r="A95" s="241"/>
      <c r="B95" s="59"/>
      <c r="C95" s="242"/>
      <c r="D95" s="65"/>
      <c r="E95" s="243"/>
      <c r="F95" s="990" t="str">
        <f t="shared" si="10"/>
        <v/>
      </c>
      <c r="G95" s="242"/>
      <c r="H95" s="811"/>
      <c r="I95" s="243"/>
      <c r="J95" s="190"/>
      <c r="K95" s="232"/>
      <c r="L95" s="248" t="str">
        <f t="shared" si="11"/>
        <v/>
      </c>
      <c r="M95" s="215"/>
      <c r="N95" s="216"/>
      <c r="O95" s="216"/>
      <c r="P95" s="217"/>
      <c r="Q95" s="190"/>
      <c r="R95" s="177"/>
      <c r="S95" s="873">
        <f>_xlfn.IFNA(IF($A95="Layered-Over",INDEX('Wage Grid'!$D$14:$D$80,MATCH($B95,ListBargainingUnit,0)),IF($C95=0,INDEX('Wage Grid'!$C$14:$C$80,MATCH($B95,ListBargainingUnit,0)),$C95)),0)</f>
        <v>0</v>
      </c>
      <c r="T95" s="774">
        <f>_xlfn.IFNA(IF($A95="Layered-Over",INDEX('Wage Grid'!$D$14:$D$80,MATCH($D95,ListBargainingUnit,0)),IF($E95=0,INDEX('Wage Grid'!$C$14:$C$80,MATCH($D95,ListBargainingUnit,0)),$E95)),0)</f>
        <v>0</v>
      </c>
      <c r="U95" s="774">
        <f t="shared" si="12"/>
        <v>0</v>
      </c>
      <c r="V95" s="342">
        <f>IFERROR(IF(AND($A95="Layered-Over", OR($U95="14-P",$U95="15-P",$U95="16-P",$U95="17-P",$U95="18-P",$U95="19-P",$U95="20-P")),
      INDEX('Wage Grid'!M$14:M$20, MATCH(U95, ListLayeredOverParaproGridLevel, 0)),
      INDEX('Wage Grid'!G$14:G$56, MATCH(U95, ListGridLevel, 0))), 0)</f>
        <v>0</v>
      </c>
      <c r="W95" s="342">
        <f>IFERROR(IF(AND($A95="Layered-Over", OR($U95="14-P",$U95="15-P",$U95="16-P",$U95="17-P",$U95="18-P",$U95="19-P",$U95="20-P")),
      INDEX('Wage Grid'!N$14:N$20, MATCH($U95, ListLayeredOverParaproGridLevel, 0)),
      INDEX('Wage Grid'!H$14:H$56, MATCH($U95, ListGridLevel, 0))), 0)</f>
        <v>0</v>
      </c>
      <c r="X95" s="342">
        <f>IFERROR(IF(AND($A95="Layered-Over", OR($U95="14-P",$U95="15-P",$U95="16-P",$U95="17-P",$U95="18-P",$U95="19-P",$U95="20-P")),
      INDEX('Wage Grid'!O$14:O$20, MATCH($U95, ListLayeredOverParaproGridLevel, 0)),
      INDEX('Wage Grid'!I$14:I$56, MATCH($U95, ListGridLevel, 0))), 0)</f>
        <v>0</v>
      </c>
      <c r="Y95" s="342">
        <f>IFERROR(IF(AND($A95="Layered-Over", OR($U95="14-P",$U95="15-P",$U95="16-P",$U95="17-P",$U95="18-P",$U95="19-P",$U95="20-P")),
      INDEX('Wage Grid'!P$14:P$20, MATCH($U95, ListLayeredOverParaproGridLevel, 0)),
      INDEX('Wage Grid'!J$14:J$56, MATCH($U95, ListGridLevel, 0))), 0)</f>
        <v>0</v>
      </c>
      <c r="Z95" s="342">
        <f t="shared" si="8"/>
        <v>0</v>
      </c>
      <c r="AA95" s="342">
        <f t="shared" si="9"/>
        <v>0</v>
      </c>
    </row>
    <row r="96" spans="1:27" ht="15" customHeight="1" x14ac:dyDescent="0.25">
      <c r="A96" s="241"/>
      <c r="B96" s="59"/>
      <c r="C96" s="242"/>
      <c r="D96" s="65"/>
      <c r="E96" s="243"/>
      <c r="F96" s="990" t="str">
        <f t="shared" si="10"/>
        <v/>
      </c>
      <c r="G96" s="242"/>
      <c r="H96" s="811"/>
      <c r="I96" s="243"/>
      <c r="J96" s="190"/>
      <c r="K96" s="232"/>
      <c r="L96" s="248" t="str">
        <f t="shared" si="11"/>
        <v/>
      </c>
      <c r="M96" s="215"/>
      <c r="N96" s="216"/>
      <c r="O96" s="216"/>
      <c r="P96" s="217"/>
      <c r="Q96" s="190"/>
      <c r="R96" s="177"/>
      <c r="S96" s="873">
        <f>_xlfn.IFNA(IF($A96="Layered-Over",INDEX('Wage Grid'!$D$14:$D$80,MATCH($B96,ListBargainingUnit,0)),IF($C96=0,INDEX('Wage Grid'!$C$14:$C$80,MATCH($B96,ListBargainingUnit,0)),$C96)),0)</f>
        <v>0</v>
      </c>
      <c r="T96" s="774">
        <f>_xlfn.IFNA(IF($A96="Layered-Over",INDEX('Wage Grid'!$D$14:$D$80,MATCH($D96,ListBargainingUnit,0)),IF($E96=0,INDEX('Wage Grid'!$C$14:$C$80,MATCH($D96,ListBargainingUnit,0)),$E96)),0)</f>
        <v>0</v>
      </c>
      <c r="U96" s="774">
        <f t="shared" si="12"/>
        <v>0</v>
      </c>
      <c r="V96" s="342">
        <f>IFERROR(IF(AND($A96="Layered-Over", OR($U96="14-P",$U96="15-P",$U96="16-P",$U96="17-P",$U96="18-P",$U96="19-P",$U96="20-P")),
      INDEX('Wage Grid'!M$14:M$20, MATCH(U96, ListLayeredOverParaproGridLevel, 0)),
      INDEX('Wage Grid'!G$14:G$56, MATCH(U96, ListGridLevel, 0))), 0)</f>
        <v>0</v>
      </c>
      <c r="W96" s="342">
        <f>IFERROR(IF(AND($A96="Layered-Over", OR($U96="14-P",$U96="15-P",$U96="16-P",$U96="17-P",$U96="18-P",$U96="19-P",$U96="20-P")),
      INDEX('Wage Grid'!N$14:N$20, MATCH($U96, ListLayeredOverParaproGridLevel, 0)),
      INDEX('Wage Grid'!H$14:H$56, MATCH($U96, ListGridLevel, 0))), 0)</f>
        <v>0</v>
      </c>
      <c r="X96" s="342">
        <f>IFERROR(IF(AND($A96="Layered-Over", OR($U96="14-P",$U96="15-P",$U96="16-P",$U96="17-P",$U96="18-P",$U96="19-P",$U96="20-P")),
      INDEX('Wage Grid'!O$14:O$20, MATCH($U96, ListLayeredOverParaproGridLevel, 0)),
      INDEX('Wage Grid'!I$14:I$56, MATCH($U96, ListGridLevel, 0))), 0)</f>
        <v>0</v>
      </c>
      <c r="Y96" s="342">
        <f>IFERROR(IF(AND($A96="Layered-Over", OR($U96="14-P",$U96="15-P",$U96="16-P",$U96="17-P",$U96="18-P",$U96="19-P",$U96="20-P")),
      INDEX('Wage Grid'!P$14:P$20, MATCH($U96, ListLayeredOverParaproGridLevel, 0)),
      INDEX('Wage Grid'!J$14:J$56, MATCH($U96, ListGridLevel, 0))), 0)</f>
        <v>0</v>
      </c>
      <c r="Z96" s="342">
        <f t="shared" si="8"/>
        <v>0</v>
      </c>
      <c r="AA96" s="342">
        <f t="shared" si="9"/>
        <v>0</v>
      </c>
    </row>
    <row r="97" spans="1:27" ht="15" customHeight="1" x14ac:dyDescent="0.25">
      <c r="A97" s="241"/>
      <c r="B97" s="59"/>
      <c r="C97" s="242"/>
      <c r="D97" s="65"/>
      <c r="E97" s="243"/>
      <c r="F97" s="990" t="str">
        <f t="shared" si="10"/>
        <v/>
      </c>
      <c r="G97" s="242"/>
      <c r="H97" s="811"/>
      <c r="I97" s="243"/>
      <c r="J97" s="190"/>
      <c r="K97" s="232"/>
      <c r="L97" s="248" t="str">
        <f t="shared" si="11"/>
        <v/>
      </c>
      <c r="M97" s="215"/>
      <c r="N97" s="216"/>
      <c r="O97" s="216"/>
      <c r="P97" s="217"/>
      <c r="Q97" s="190"/>
      <c r="R97" s="177"/>
      <c r="S97" s="873">
        <f>_xlfn.IFNA(IF($A97="Layered-Over",INDEX('Wage Grid'!$D$14:$D$80,MATCH($B97,ListBargainingUnit,0)),IF($C97=0,INDEX('Wage Grid'!$C$14:$C$80,MATCH($B97,ListBargainingUnit,0)),$C97)),0)</f>
        <v>0</v>
      </c>
      <c r="T97" s="774">
        <f>_xlfn.IFNA(IF($A97="Layered-Over",INDEX('Wage Grid'!$D$14:$D$80,MATCH($D97,ListBargainingUnit,0)),IF($E97=0,INDEX('Wage Grid'!$C$14:$C$80,MATCH($D97,ListBargainingUnit,0)),$E97)),0)</f>
        <v>0</v>
      </c>
      <c r="U97" s="774">
        <f t="shared" si="12"/>
        <v>0</v>
      </c>
      <c r="V97" s="342">
        <f>IFERROR(IF(AND($A97="Layered-Over", OR($U97="14-P",$U97="15-P",$U97="16-P",$U97="17-P",$U97="18-P",$U97="19-P",$U97="20-P")),
      INDEX('Wage Grid'!M$14:M$20, MATCH(U97, ListLayeredOverParaproGridLevel, 0)),
      INDEX('Wage Grid'!G$14:G$56, MATCH(U97, ListGridLevel, 0))), 0)</f>
        <v>0</v>
      </c>
      <c r="W97" s="342">
        <f>IFERROR(IF(AND($A97="Layered-Over", OR($U97="14-P",$U97="15-P",$U97="16-P",$U97="17-P",$U97="18-P",$U97="19-P",$U97="20-P")),
      INDEX('Wage Grid'!N$14:N$20, MATCH($U97, ListLayeredOverParaproGridLevel, 0)),
      INDEX('Wage Grid'!H$14:H$56, MATCH($U97, ListGridLevel, 0))), 0)</f>
        <v>0</v>
      </c>
      <c r="X97" s="342">
        <f>IFERROR(IF(AND($A97="Layered-Over", OR($U97="14-P",$U97="15-P",$U97="16-P",$U97="17-P",$U97="18-P",$U97="19-P",$U97="20-P")),
      INDEX('Wage Grid'!O$14:O$20, MATCH($U97, ListLayeredOverParaproGridLevel, 0)),
      INDEX('Wage Grid'!I$14:I$56, MATCH($U97, ListGridLevel, 0))), 0)</f>
        <v>0</v>
      </c>
      <c r="Y97" s="342">
        <f>IFERROR(IF(AND($A97="Layered-Over", OR($U97="14-P",$U97="15-P",$U97="16-P",$U97="17-P",$U97="18-P",$U97="19-P",$U97="20-P")),
      INDEX('Wage Grid'!P$14:P$20, MATCH($U97, ListLayeredOverParaproGridLevel, 0)),
      INDEX('Wage Grid'!J$14:J$56, MATCH($U97, ListGridLevel, 0))), 0)</f>
        <v>0</v>
      </c>
      <c r="Z97" s="342">
        <f t="shared" si="8"/>
        <v>0</v>
      </c>
      <c r="AA97" s="342">
        <f t="shared" si="9"/>
        <v>0</v>
      </c>
    </row>
    <row r="98" spans="1:27" ht="15" customHeight="1" x14ac:dyDescent="0.25">
      <c r="A98" s="241"/>
      <c r="B98" s="59"/>
      <c r="C98" s="242"/>
      <c r="D98" s="65"/>
      <c r="E98" s="243"/>
      <c r="F98" s="990" t="str">
        <f t="shared" si="10"/>
        <v/>
      </c>
      <c r="G98" s="242"/>
      <c r="H98" s="811"/>
      <c r="I98" s="243"/>
      <c r="J98" s="190"/>
      <c r="K98" s="232"/>
      <c r="L98" s="248" t="str">
        <f t="shared" si="11"/>
        <v/>
      </c>
      <c r="M98" s="215"/>
      <c r="N98" s="216"/>
      <c r="O98" s="216"/>
      <c r="P98" s="217"/>
      <c r="Q98" s="190"/>
      <c r="R98" s="177"/>
      <c r="S98" s="873">
        <f>_xlfn.IFNA(IF($A98="Layered-Over",INDEX('Wage Grid'!$D$14:$D$80,MATCH($B98,ListBargainingUnit,0)),IF($C98=0,INDEX('Wage Grid'!$C$14:$C$80,MATCH($B98,ListBargainingUnit,0)),$C98)),0)</f>
        <v>0</v>
      </c>
      <c r="T98" s="774">
        <f>_xlfn.IFNA(IF($A98="Layered-Over",INDEX('Wage Grid'!$D$14:$D$80,MATCH($D98,ListBargainingUnit,0)),IF($E98=0,INDEX('Wage Grid'!$C$14:$C$80,MATCH($D98,ListBargainingUnit,0)),$E98)),0)</f>
        <v>0</v>
      </c>
      <c r="U98" s="774">
        <f t="shared" si="12"/>
        <v>0</v>
      </c>
      <c r="V98" s="342">
        <f>IFERROR(IF(AND($A98="Layered-Over", OR($U98="14-P",$U98="15-P",$U98="16-P",$U98="17-P",$U98="18-P",$U98="19-P",$U98="20-P")),
      INDEX('Wage Grid'!M$14:M$20, MATCH(U98, ListLayeredOverParaproGridLevel, 0)),
      INDEX('Wage Grid'!G$14:G$56, MATCH(U98, ListGridLevel, 0))), 0)</f>
        <v>0</v>
      </c>
      <c r="W98" s="342">
        <f>IFERROR(IF(AND($A98="Layered-Over", OR($U98="14-P",$U98="15-P",$U98="16-P",$U98="17-P",$U98="18-P",$U98="19-P",$U98="20-P")),
      INDEX('Wage Grid'!N$14:N$20, MATCH($U98, ListLayeredOverParaproGridLevel, 0)),
      INDEX('Wage Grid'!H$14:H$56, MATCH($U98, ListGridLevel, 0))), 0)</f>
        <v>0</v>
      </c>
      <c r="X98" s="342">
        <f>IFERROR(IF(AND($A98="Layered-Over", OR($U98="14-P",$U98="15-P",$U98="16-P",$U98="17-P",$U98="18-P",$U98="19-P",$U98="20-P")),
      INDEX('Wage Grid'!O$14:O$20, MATCH($U98, ListLayeredOverParaproGridLevel, 0)),
      INDEX('Wage Grid'!I$14:I$56, MATCH($U98, ListGridLevel, 0))), 0)</f>
        <v>0</v>
      </c>
      <c r="Y98" s="342">
        <f>IFERROR(IF(AND($A98="Layered-Over", OR($U98="14-P",$U98="15-P",$U98="16-P",$U98="17-P",$U98="18-P",$U98="19-P",$U98="20-P")),
      INDEX('Wage Grid'!P$14:P$20, MATCH($U98, ListLayeredOverParaproGridLevel, 0)),
      INDEX('Wage Grid'!J$14:J$56, MATCH($U98, ListGridLevel, 0))), 0)</f>
        <v>0</v>
      </c>
      <c r="Z98" s="342">
        <f t="shared" si="8"/>
        <v>0</v>
      </c>
      <c r="AA98" s="342">
        <f t="shared" si="9"/>
        <v>0</v>
      </c>
    </row>
    <row r="99" spans="1:27" ht="15" customHeight="1" x14ac:dyDescent="0.25">
      <c r="A99" s="241"/>
      <c r="B99" s="59"/>
      <c r="C99" s="242"/>
      <c r="D99" s="65"/>
      <c r="E99" s="243"/>
      <c r="F99" s="990" t="str">
        <f t="shared" si="10"/>
        <v/>
      </c>
      <c r="G99" s="242"/>
      <c r="H99" s="811"/>
      <c r="I99" s="243"/>
      <c r="J99" s="190"/>
      <c r="K99" s="232"/>
      <c r="L99" s="248" t="str">
        <f t="shared" si="11"/>
        <v/>
      </c>
      <c r="M99" s="215"/>
      <c r="N99" s="216"/>
      <c r="O99" s="216"/>
      <c r="P99" s="217"/>
      <c r="Q99" s="190"/>
      <c r="R99" s="177"/>
      <c r="S99" s="873">
        <f>_xlfn.IFNA(IF($A99="Layered-Over",INDEX('Wage Grid'!$D$14:$D$80,MATCH($B99,ListBargainingUnit,0)),IF($C99=0,INDEX('Wage Grid'!$C$14:$C$80,MATCH($B99,ListBargainingUnit,0)),$C99)),0)</f>
        <v>0</v>
      </c>
      <c r="T99" s="774">
        <f>_xlfn.IFNA(IF($A99="Layered-Over",INDEX('Wage Grid'!$D$14:$D$80,MATCH($D99,ListBargainingUnit,0)),IF($E99=0,INDEX('Wage Grid'!$C$14:$C$80,MATCH($D99,ListBargainingUnit,0)),$E99)),0)</f>
        <v>0</v>
      </c>
      <c r="U99" s="774">
        <f t="shared" si="12"/>
        <v>0</v>
      </c>
      <c r="V99" s="342">
        <f>IFERROR(IF(AND($A99="Layered-Over", OR($U99="14-P",$U99="15-P",$U99="16-P",$U99="17-P",$U99="18-P",$U99="19-P",$U99="20-P")),
      INDEX('Wage Grid'!M$14:M$20, MATCH(U99, ListLayeredOverParaproGridLevel, 0)),
      INDEX('Wage Grid'!G$14:G$56, MATCH(U99, ListGridLevel, 0))), 0)</f>
        <v>0</v>
      </c>
      <c r="W99" s="342">
        <f>IFERROR(IF(AND($A99="Layered-Over", OR($U99="14-P",$U99="15-P",$U99="16-P",$U99="17-P",$U99="18-P",$U99="19-P",$U99="20-P")),
      INDEX('Wage Grid'!N$14:N$20, MATCH($U99, ListLayeredOverParaproGridLevel, 0)),
      INDEX('Wage Grid'!H$14:H$56, MATCH($U99, ListGridLevel, 0))), 0)</f>
        <v>0</v>
      </c>
      <c r="X99" s="342">
        <f>IFERROR(IF(AND($A99="Layered-Over", OR($U99="14-P",$U99="15-P",$U99="16-P",$U99="17-P",$U99="18-P",$U99="19-P",$U99="20-P")),
      INDEX('Wage Grid'!O$14:O$20, MATCH($U99, ListLayeredOverParaproGridLevel, 0)),
      INDEX('Wage Grid'!I$14:I$56, MATCH($U99, ListGridLevel, 0))), 0)</f>
        <v>0</v>
      </c>
      <c r="Y99" s="342">
        <f>IFERROR(IF(AND($A99="Layered-Over", OR($U99="14-P",$U99="15-P",$U99="16-P",$U99="17-P",$U99="18-P",$U99="19-P",$U99="20-P")),
      INDEX('Wage Grid'!P$14:P$20, MATCH($U99, ListLayeredOverParaproGridLevel, 0)),
      INDEX('Wage Grid'!J$14:J$56, MATCH($U99, ListGridLevel, 0))), 0)</f>
        <v>0</v>
      </c>
      <c r="Z99" s="342">
        <f t="shared" si="8"/>
        <v>0</v>
      </c>
      <c r="AA99" s="342">
        <f t="shared" si="9"/>
        <v>0</v>
      </c>
    </row>
    <row r="100" spans="1:27" ht="15" customHeight="1" x14ac:dyDescent="0.25">
      <c r="A100" s="241"/>
      <c r="B100" s="59"/>
      <c r="C100" s="242"/>
      <c r="D100" s="65"/>
      <c r="E100" s="243"/>
      <c r="F100" s="990" t="str">
        <f t="shared" si="10"/>
        <v/>
      </c>
      <c r="G100" s="242"/>
      <c r="H100" s="811"/>
      <c r="I100" s="243"/>
      <c r="J100" s="190"/>
      <c r="K100" s="232"/>
      <c r="L100" s="248" t="str">
        <f t="shared" si="11"/>
        <v/>
      </c>
      <c r="M100" s="215"/>
      <c r="N100" s="216"/>
      <c r="O100" s="216"/>
      <c r="P100" s="217"/>
      <c r="Q100" s="190"/>
      <c r="R100" s="177"/>
      <c r="S100" s="873">
        <f>_xlfn.IFNA(IF($A100="Layered-Over",INDEX('Wage Grid'!$D$14:$D$80,MATCH($B100,ListBargainingUnit,0)),IF($C100=0,INDEX('Wage Grid'!$C$14:$C$80,MATCH($B100,ListBargainingUnit,0)),$C100)),0)</f>
        <v>0</v>
      </c>
      <c r="T100" s="774">
        <f>_xlfn.IFNA(IF($A100="Layered-Over",INDEX('Wage Grid'!$D$14:$D$80,MATCH($D100,ListBargainingUnit,0)),IF($E100=0,INDEX('Wage Grid'!$C$14:$C$80,MATCH($D100,ListBargainingUnit,0)),$E100)),0)</f>
        <v>0</v>
      </c>
      <c r="U100" s="774">
        <f t="shared" si="12"/>
        <v>0</v>
      </c>
      <c r="V100" s="342">
        <f>IFERROR(IF(AND($A100="Layered-Over", OR($U100="14-P",$U100="15-P",$U100="16-P",$U100="17-P",$U100="18-P",$U100="19-P",$U100="20-P")),
      INDEX('Wage Grid'!M$14:M$20, MATCH(U100, ListLayeredOverParaproGridLevel, 0)),
      INDEX('Wage Grid'!G$14:G$56, MATCH(U100, ListGridLevel, 0))), 0)</f>
        <v>0</v>
      </c>
      <c r="W100" s="342">
        <f>IFERROR(IF(AND($A100="Layered-Over", OR($U100="14-P",$U100="15-P",$U100="16-P",$U100="17-P",$U100="18-P",$U100="19-P",$U100="20-P")),
      INDEX('Wage Grid'!N$14:N$20, MATCH($U100, ListLayeredOverParaproGridLevel, 0)),
      INDEX('Wage Grid'!H$14:H$56, MATCH($U100, ListGridLevel, 0))), 0)</f>
        <v>0</v>
      </c>
      <c r="X100" s="342">
        <f>IFERROR(IF(AND($A100="Layered-Over", OR($U100="14-P",$U100="15-P",$U100="16-P",$U100="17-P",$U100="18-P",$U100="19-P",$U100="20-P")),
      INDEX('Wage Grid'!O$14:O$20, MATCH($U100, ListLayeredOverParaproGridLevel, 0)),
      INDEX('Wage Grid'!I$14:I$56, MATCH($U100, ListGridLevel, 0))), 0)</f>
        <v>0</v>
      </c>
      <c r="Y100" s="342">
        <f>IFERROR(IF(AND($A100="Layered-Over", OR($U100="14-P",$U100="15-P",$U100="16-P",$U100="17-P",$U100="18-P",$U100="19-P",$U100="20-P")),
      INDEX('Wage Grid'!P$14:P$20, MATCH($U100, ListLayeredOverParaproGridLevel, 0)),
      INDEX('Wage Grid'!J$14:J$56, MATCH($U100, ListGridLevel, 0))), 0)</f>
        <v>0</v>
      </c>
      <c r="Z100" s="342">
        <f t="shared" si="8"/>
        <v>0</v>
      </c>
      <c r="AA100" s="342">
        <f t="shared" si="9"/>
        <v>0</v>
      </c>
    </row>
    <row r="101" spans="1:27" ht="15" customHeight="1" x14ac:dyDescent="0.25">
      <c r="A101" s="241"/>
      <c r="B101" s="59"/>
      <c r="C101" s="242"/>
      <c r="D101" s="65"/>
      <c r="E101" s="243"/>
      <c r="F101" s="990" t="str">
        <f t="shared" si="10"/>
        <v/>
      </c>
      <c r="G101" s="242"/>
      <c r="H101" s="811"/>
      <c r="I101" s="243"/>
      <c r="J101" s="190"/>
      <c r="K101" s="232"/>
      <c r="L101" s="248" t="str">
        <f t="shared" si="11"/>
        <v/>
      </c>
      <c r="M101" s="215"/>
      <c r="N101" s="216"/>
      <c r="O101" s="216"/>
      <c r="P101" s="217"/>
      <c r="Q101" s="190"/>
      <c r="R101" s="177"/>
      <c r="S101" s="873">
        <f>_xlfn.IFNA(IF($A101="Layered-Over",INDEX('Wage Grid'!$D$14:$D$80,MATCH($B101,ListBargainingUnit,0)),IF($C101=0,INDEX('Wage Grid'!$C$14:$C$80,MATCH($B101,ListBargainingUnit,0)),$C101)),0)</f>
        <v>0</v>
      </c>
      <c r="T101" s="774">
        <f>_xlfn.IFNA(IF($A101="Layered-Over",INDEX('Wage Grid'!$D$14:$D$80,MATCH($D101,ListBargainingUnit,0)),IF($E101=0,INDEX('Wage Grid'!$C$14:$C$80,MATCH($D101,ListBargainingUnit,0)),$E101)),0)</f>
        <v>0</v>
      </c>
      <c r="U101" s="774">
        <f t="shared" si="12"/>
        <v>0</v>
      </c>
      <c r="V101" s="342">
        <f>IFERROR(IF(AND($A101="Layered-Over", OR($U101="14-P",$U101="15-P",$U101="16-P",$U101="17-P",$U101="18-P",$U101="19-P",$U101="20-P")),
      INDEX('Wage Grid'!M$14:M$20, MATCH(U101, ListLayeredOverParaproGridLevel, 0)),
      INDEX('Wage Grid'!G$14:G$56, MATCH(U101, ListGridLevel, 0))), 0)</f>
        <v>0</v>
      </c>
      <c r="W101" s="342">
        <f>IFERROR(IF(AND($A101="Layered-Over", OR($U101="14-P",$U101="15-P",$U101="16-P",$U101="17-P",$U101="18-P",$U101="19-P",$U101="20-P")),
      INDEX('Wage Grid'!N$14:N$20, MATCH($U101, ListLayeredOverParaproGridLevel, 0)),
      INDEX('Wage Grid'!H$14:H$56, MATCH($U101, ListGridLevel, 0))), 0)</f>
        <v>0</v>
      </c>
      <c r="X101" s="342">
        <f>IFERROR(IF(AND($A101="Layered-Over", OR($U101="14-P",$U101="15-P",$U101="16-P",$U101="17-P",$U101="18-P",$U101="19-P",$U101="20-P")),
      INDEX('Wage Grid'!O$14:O$20, MATCH($U101, ListLayeredOverParaproGridLevel, 0)),
      INDEX('Wage Grid'!I$14:I$56, MATCH($U101, ListGridLevel, 0))), 0)</f>
        <v>0</v>
      </c>
      <c r="Y101" s="342">
        <f>IFERROR(IF(AND($A101="Layered-Over", OR($U101="14-P",$U101="15-P",$U101="16-P",$U101="17-P",$U101="18-P",$U101="19-P",$U101="20-P")),
      INDEX('Wage Grid'!P$14:P$20, MATCH($U101, ListLayeredOverParaproGridLevel, 0)),
      INDEX('Wage Grid'!J$14:J$56, MATCH($U101, ListGridLevel, 0))), 0)</f>
        <v>0</v>
      </c>
      <c r="Z101" s="342">
        <f t="shared" si="8"/>
        <v>0</v>
      </c>
      <c r="AA101" s="342">
        <f t="shared" si="9"/>
        <v>0</v>
      </c>
    </row>
    <row r="102" spans="1:27" ht="15" customHeight="1" x14ac:dyDescent="0.25">
      <c r="A102" s="241"/>
      <c r="B102" s="59"/>
      <c r="C102" s="242"/>
      <c r="D102" s="65"/>
      <c r="E102" s="243"/>
      <c r="F102" s="990" t="str">
        <f t="shared" si="10"/>
        <v/>
      </c>
      <c r="G102" s="242"/>
      <c r="H102" s="811"/>
      <c r="I102" s="243"/>
      <c r="J102" s="190"/>
      <c r="K102" s="232"/>
      <c r="L102" s="248" t="str">
        <f t="shared" si="11"/>
        <v/>
      </c>
      <c r="M102" s="215"/>
      <c r="N102" s="216"/>
      <c r="O102" s="216"/>
      <c r="P102" s="217"/>
      <c r="Q102" s="190"/>
      <c r="R102" s="177"/>
      <c r="S102" s="873">
        <f>_xlfn.IFNA(IF($A102="Layered-Over",INDEX('Wage Grid'!$D$14:$D$80,MATCH($B102,ListBargainingUnit,0)),IF($C102=0,INDEX('Wage Grid'!$C$14:$C$80,MATCH($B102,ListBargainingUnit,0)),$C102)),0)</f>
        <v>0</v>
      </c>
      <c r="T102" s="774">
        <f>_xlfn.IFNA(IF($A102="Layered-Over",INDEX('Wage Grid'!$D$14:$D$80,MATCH($D102,ListBargainingUnit,0)),IF($E102=0,INDEX('Wage Grid'!$C$14:$C$80,MATCH($D102,ListBargainingUnit,0)),$E102)),0)</f>
        <v>0</v>
      </c>
      <c r="U102" s="774">
        <f t="shared" si="12"/>
        <v>0</v>
      </c>
      <c r="V102" s="342">
        <f>IFERROR(IF(AND($A102="Layered-Over", OR($U102="14-P",$U102="15-P",$U102="16-P",$U102="17-P",$U102="18-P",$U102="19-P",$U102="20-P")),
      INDEX('Wage Grid'!M$14:M$20, MATCH(U102, ListLayeredOverParaproGridLevel, 0)),
      INDEX('Wage Grid'!G$14:G$56, MATCH(U102, ListGridLevel, 0))), 0)</f>
        <v>0</v>
      </c>
      <c r="W102" s="342">
        <f>IFERROR(IF(AND($A102="Layered-Over", OR($U102="14-P",$U102="15-P",$U102="16-P",$U102="17-P",$U102="18-P",$U102="19-P",$U102="20-P")),
      INDEX('Wage Grid'!N$14:N$20, MATCH($U102, ListLayeredOverParaproGridLevel, 0)),
      INDEX('Wage Grid'!H$14:H$56, MATCH($U102, ListGridLevel, 0))), 0)</f>
        <v>0</v>
      </c>
      <c r="X102" s="342">
        <f>IFERROR(IF(AND($A102="Layered-Over", OR($U102="14-P",$U102="15-P",$U102="16-P",$U102="17-P",$U102="18-P",$U102="19-P",$U102="20-P")),
      INDEX('Wage Grid'!O$14:O$20, MATCH($U102, ListLayeredOverParaproGridLevel, 0)),
      INDEX('Wage Grid'!I$14:I$56, MATCH($U102, ListGridLevel, 0))), 0)</f>
        <v>0</v>
      </c>
      <c r="Y102" s="342">
        <f>IFERROR(IF(AND($A102="Layered-Over", OR($U102="14-P",$U102="15-P",$U102="16-P",$U102="17-P",$U102="18-P",$U102="19-P",$U102="20-P")),
      INDEX('Wage Grid'!P$14:P$20, MATCH($U102, ListLayeredOverParaproGridLevel, 0)),
      INDEX('Wage Grid'!J$14:J$56, MATCH($U102, ListGridLevel, 0))), 0)</f>
        <v>0</v>
      </c>
      <c r="Z102" s="342">
        <f t="shared" si="8"/>
        <v>0</v>
      </c>
      <c r="AA102" s="342">
        <f t="shared" si="9"/>
        <v>0</v>
      </c>
    </row>
    <row r="103" spans="1:27" ht="15" customHeight="1" x14ac:dyDescent="0.25">
      <c r="A103" s="241"/>
      <c r="B103" s="59"/>
      <c r="C103" s="242"/>
      <c r="D103" s="65"/>
      <c r="E103" s="243"/>
      <c r="F103" s="990" t="str">
        <f t="shared" si="10"/>
        <v/>
      </c>
      <c r="G103" s="242"/>
      <c r="H103" s="811"/>
      <c r="I103" s="243"/>
      <c r="J103" s="190"/>
      <c r="K103" s="232"/>
      <c r="L103" s="248" t="str">
        <f t="shared" si="11"/>
        <v/>
      </c>
      <c r="M103" s="215"/>
      <c r="N103" s="216"/>
      <c r="O103" s="216"/>
      <c r="P103" s="217"/>
      <c r="Q103" s="190"/>
      <c r="R103" s="177"/>
      <c r="S103" s="873">
        <f>_xlfn.IFNA(IF($A103="Layered-Over",INDEX('Wage Grid'!$D$14:$D$80,MATCH($B103,ListBargainingUnit,0)),IF($C103=0,INDEX('Wage Grid'!$C$14:$C$80,MATCH($B103,ListBargainingUnit,0)),$C103)),0)</f>
        <v>0</v>
      </c>
      <c r="T103" s="774">
        <f>_xlfn.IFNA(IF($A103="Layered-Over",INDEX('Wage Grid'!$D$14:$D$80,MATCH($D103,ListBargainingUnit,0)),IF($E103=0,INDEX('Wage Grid'!$C$14:$C$80,MATCH($D103,ListBargainingUnit,0)),$E103)),0)</f>
        <v>0</v>
      </c>
      <c r="U103" s="774">
        <f t="shared" si="12"/>
        <v>0</v>
      </c>
      <c r="V103" s="342">
        <f>IFERROR(IF(AND($A103="Layered-Over", OR($U103="14-P",$U103="15-P",$U103="16-P",$U103="17-P",$U103="18-P",$U103="19-P",$U103="20-P")),
      INDEX('Wage Grid'!M$14:M$20, MATCH(U103, ListLayeredOverParaproGridLevel, 0)),
      INDEX('Wage Grid'!G$14:G$56, MATCH(U103, ListGridLevel, 0))), 0)</f>
        <v>0</v>
      </c>
      <c r="W103" s="342">
        <f>IFERROR(IF(AND($A103="Layered-Over", OR($U103="14-P",$U103="15-P",$U103="16-P",$U103="17-P",$U103="18-P",$U103="19-P",$U103="20-P")),
      INDEX('Wage Grid'!N$14:N$20, MATCH($U103, ListLayeredOverParaproGridLevel, 0)),
      INDEX('Wage Grid'!H$14:H$56, MATCH($U103, ListGridLevel, 0))), 0)</f>
        <v>0</v>
      </c>
      <c r="X103" s="342">
        <f>IFERROR(IF(AND($A103="Layered-Over", OR($U103="14-P",$U103="15-P",$U103="16-P",$U103="17-P",$U103="18-P",$U103="19-P",$U103="20-P")),
      INDEX('Wage Grid'!O$14:O$20, MATCH($U103, ListLayeredOverParaproGridLevel, 0)),
      INDEX('Wage Grid'!I$14:I$56, MATCH($U103, ListGridLevel, 0))), 0)</f>
        <v>0</v>
      </c>
      <c r="Y103" s="342">
        <f>IFERROR(IF(AND($A103="Layered-Over", OR($U103="14-P",$U103="15-P",$U103="16-P",$U103="17-P",$U103="18-P",$U103="19-P",$U103="20-P")),
      INDEX('Wage Grid'!P$14:P$20, MATCH($U103, ListLayeredOverParaproGridLevel, 0)),
      INDEX('Wage Grid'!J$14:J$56, MATCH($U103, ListGridLevel, 0))), 0)</f>
        <v>0</v>
      </c>
      <c r="Z103" s="342">
        <f t="shared" si="8"/>
        <v>0</v>
      </c>
      <c r="AA103" s="342">
        <f t="shared" si="9"/>
        <v>0</v>
      </c>
    </row>
    <row r="104" spans="1:27" ht="15" customHeight="1" x14ac:dyDescent="0.25">
      <c r="A104" s="241"/>
      <c r="B104" s="59"/>
      <c r="C104" s="242"/>
      <c r="D104" s="65"/>
      <c r="E104" s="243"/>
      <c r="F104" s="990" t="str">
        <f t="shared" si="10"/>
        <v/>
      </c>
      <c r="G104" s="242"/>
      <c r="H104" s="811"/>
      <c r="I104" s="243"/>
      <c r="J104" s="190"/>
      <c r="K104" s="232"/>
      <c r="L104" s="248" t="str">
        <f t="shared" si="11"/>
        <v/>
      </c>
      <c r="M104" s="215"/>
      <c r="N104" s="216"/>
      <c r="O104" s="216"/>
      <c r="P104" s="217"/>
      <c r="Q104" s="190"/>
      <c r="R104" s="177"/>
      <c r="S104" s="873">
        <f>_xlfn.IFNA(IF($A104="Layered-Over",INDEX('Wage Grid'!$D$14:$D$80,MATCH($B104,ListBargainingUnit,0)),IF($C104=0,INDEX('Wage Grid'!$C$14:$C$80,MATCH($B104,ListBargainingUnit,0)),$C104)),0)</f>
        <v>0</v>
      </c>
      <c r="T104" s="774">
        <f>_xlfn.IFNA(IF($A104="Layered-Over",INDEX('Wage Grid'!$D$14:$D$80,MATCH($D104,ListBargainingUnit,0)),IF($E104=0,INDEX('Wage Grid'!$C$14:$C$80,MATCH($D104,ListBargainingUnit,0)),$E104)),0)</f>
        <v>0</v>
      </c>
      <c r="U104" s="774">
        <f t="shared" si="12"/>
        <v>0</v>
      </c>
      <c r="V104" s="342">
        <f>IFERROR(IF(AND($A104="Layered-Over", OR($U104="14-P",$U104="15-P",$U104="16-P",$U104="17-P",$U104="18-P",$U104="19-P",$U104="20-P")),
      INDEX('Wage Grid'!M$14:M$20, MATCH(U104, ListLayeredOverParaproGridLevel, 0)),
      INDEX('Wage Grid'!G$14:G$56, MATCH(U104, ListGridLevel, 0))), 0)</f>
        <v>0</v>
      </c>
      <c r="W104" s="342">
        <f>IFERROR(IF(AND($A104="Layered-Over", OR($U104="14-P",$U104="15-P",$U104="16-P",$U104="17-P",$U104="18-P",$U104="19-P",$U104="20-P")),
      INDEX('Wage Grid'!N$14:N$20, MATCH($U104, ListLayeredOverParaproGridLevel, 0)),
      INDEX('Wage Grid'!H$14:H$56, MATCH($U104, ListGridLevel, 0))), 0)</f>
        <v>0</v>
      </c>
      <c r="X104" s="342">
        <f>IFERROR(IF(AND($A104="Layered-Over", OR($U104="14-P",$U104="15-P",$U104="16-P",$U104="17-P",$U104="18-P",$U104="19-P",$U104="20-P")),
      INDEX('Wage Grid'!O$14:O$20, MATCH($U104, ListLayeredOverParaproGridLevel, 0)),
      INDEX('Wage Grid'!I$14:I$56, MATCH($U104, ListGridLevel, 0))), 0)</f>
        <v>0</v>
      </c>
      <c r="Y104" s="342">
        <f>IFERROR(IF(AND($A104="Layered-Over", OR($U104="14-P",$U104="15-P",$U104="16-P",$U104="17-P",$U104="18-P",$U104="19-P",$U104="20-P")),
      INDEX('Wage Grid'!P$14:P$20, MATCH($U104, ListLayeredOverParaproGridLevel, 0)),
      INDEX('Wage Grid'!J$14:J$56, MATCH($U104, ListGridLevel, 0))), 0)</f>
        <v>0</v>
      </c>
      <c r="Z104" s="342">
        <f t="shared" si="8"/>
        <v>0</v>
      </c>
      <c r="AA104" s="342">
        <f t="shared" si="9"/>
        <v>0</v>
      </c>
    </row>
    <row r="105" spans="1:27" ht="15" customHeight="1" x14ac:dyDescent="0.25">
      <c r="A105" s="241"/>
      <c r="B105" s="59"/>
      <c r="C105" s="242"/>
      <c r="D105" s="65"/>
      <c r="E105" s="243"/>
      <c r="F105" s="990" t="str">
        <f t="shared" si="10"/>
        <v/>
      </c>
      <c r="G105" s="242"/>
      <c r="H105" s="811"/>
      <c r="I105" s="243"/>
      <c r="J105" s="190"/>
      <c r="K105" s="232"/>
      <c r="L105" s="248" t="str">
        <f t="shared" si="11"/>
        <v/>
      </c>
      <c r="M105" s="215"/>
      <c r="N105" s="216"/>
      <c r="O105" s="216"/>
      <c r="P105" s="217"/>
      <c r="Q105" s="190"/>
      <c r="R105" s="177"/>
      <c r="S105" s="873">
        <f>_xlfn.IFNA(IF($A105="Layered-Over",INDEX('Wage Grid'!$D$14:$D$80,MATCH($B105,ListBargainingUnit,0)),IF($C105=0,INDEX('Wage Grid'!$C$14:$C$80,MATCH($B105,ListBargainingUnit,0)),$C105)),0)</f>
        <v>0</v>
      </c>
      <c r="T105" s="774">
        <f>_xlfn.IFNA(IF($A105="Layered-Over",INDEX('Wage Grid'!$D$14:$D$80,MATCH($D105,ListBargainingUnit,0)),IF($E105=0,INDEX('Wage Grid'!$C$14:$C$80,MATCH($D105,ListBargainingUnit,0)),$E105)),0)</f>
        <v>0</v>
      </c>
      <c r="U105" s="774">
        <f t="shared" si="12"/>
        <v>0</v>
      </c>
      <c r="V105" s="342">
        <f>IFERROR(IF(AND($A105="Layered-Over", OR($U105="14-P",$U105="15-P",$U105="16-P",$U105="17-P",$U105="18-P",$U105="19-P",$U105="20-P")),
      INDEX('Wage Grid'!M$14:M$20, MATCH(U105, ListLayeredOverParaproGridLevel, 0)),
      INDEX('Wage Grid'!G$14:G$56, MATCH(U105, ListGridLevel, 0))), 0)</f>
        <v>0</v>
      </c>
      <c r="W105" s="342">
        <f>IFERROR(IF(AND($A105="Layered-Over", OR($U105="14-P",$U105="15-P",$U105="16-P",$U105="17-P",$U105="18-P",$U105="19-P",$U105="20-P")),
      INDEX('Wage Grid'!N$14:N$20, MATCH($U105, ListLayeredOverParaproGridLevel, 0)),
      INDEX('Wage Grid'!H$14:H$56, MATCH($U105, ListGridLevel, 0))), 0)</f>
        <v>0</v>
      </c>
      <c r="X105" s="342">
        <f>IFERROR(IF(AND($A105="Layered-Over", OR($U105="14-P",$U105="15-P",$U105="16-P",$U105="17-P",$U105="18-P",$U105="19-P",$U105="20-P")),
      INDEX('Wage Grid'!O$14:O$20, MATCH($U105, ListLayeredOverParaproGridLevel, 0)),
      INDEX('Wage Grid'!I$14:I$56, MATCH($U105, ListGridLevel, 0))), 0)</f>
        <v>0</v>
      </c>
      <c r="Y105" s="342">
        <f>IFERROR(IF(AND($A105="Layered-Over", OR($U105="14-P",$U105="15-P",$U105="16-P",$U105="17-P",$U105="18-P",$U105="19-P",$U105="20-P")),
      INDEX('Wage Grid'!P$14:P$20, MATCH($U105, ListLayeredOverParaproGridLevel, 0)),
      INDEX('Wage Grid'!J$14:J$56, MATCH($U105, ListGridLevel, 0))), 0)</f>
        <v>0</v>
      </c>
      <c r="Z105" s="342">
        <f t="shared" si="8"/>
        <v>0</v>
      </c>
      <c r="AA105" s="342">
        <f t="shared" si="9"/>
        <v>0</v>
      </c>
    </row>
    <row r="106" spans="1:27" ht="15" customHeight="1" x14ac:dyDescent="0.25">
      <c r="A106" s="241"/>
      <c r="B106" s="59"/>
      <c r="C106" s="242"/>
      <c r="D106" s="65"/>
      <c r="E106" s="243"/>
      <c r="F106" s="990" t="str">
        <f t="shared" si="10"/>
        <v/>
      </c>
      <c r="G106" s="242"/>
      <c r="H106" s="811"/>
      <c r="I106" s="243"/>
      <c r="J106" s="190"/>
      <c r="K106" s="232"/>
      <c r="L106" s="248" t="str">
        <f t="shared" si="11"/>
        <v/>
      </c>
      <c r="M106" s="215"/>
      <c r="N106" s="216"/>
      <c r="O106" s="216"/>
      <c r="P106" s="217"/>
      <c r="Q106" s="190"/>
      <c r="R106" s="177"/>
      <c r="S106" s="873">
        <f>_xlfn.IFNA(IF($A106="Layered-Over",INDEX('Wage Grid'!$D$14:$D$80,MATCH($B106,ListBargainingUnit,0)),IF($C106=0,INDEX('Wage Grid'!$C$14:$C$80,MATCH($B106,ListBargainingUnit,0)),$C106)),0)</f>
        <v>0</v>
      </c>
      <c r="T106" s="774">
        <f>_xlfn.IFNA(IF($A106="Layered-Over",INDEX('Wage Grid'!$D$14:$D$80,MATCH($D106,ListBargainingUnit,0)),IF($E106=0,INDEX('Wage Grid'!$C$14:$C$80,MATCH($D106,ListBargainingUnit,0)),$E106)),0)</f>
        <v>0</v>
      </c>
      <c r="U106" s="774">
        <f t="shared" si="12"/>
        <v>0</v>
      </c>
      <c r="V106" s="342">
        <f>IFERROR(IF(AND($A106="Layered-Over", OR($U106="14-P",$U106="15-P",$U106="16-P",$U106="17-P",$U106="18-P",$U106="19-P",$U106="20-P")),
      INDEX('Wage Grid'!M$14:M$20, MATCH(U106, ListLayeredOverParaproGridLevel, 0)),
      INDEX('Wage Grid'!G$14:G$56, MATCH(U106, ListGridLevel, 0))), 0)</f>
        <v>0</v>
      </c>
      <c r="W106" s="342">
        <f>IFERROR(IF(AND($A106="Layered-Over", OR($U106="14-P",$U106="15-P",$U106="16-P",$U106="17-P",$U106="18-P",$U106="19-P",$U106="20-P")),
      INDEX('Wage Grid'!N$14:N$20, MATCH($U106, ListLayeredOverParaproGridLevel, 0)),
      INDEX('Wage Grid'!H$14:H$56, MATCH($U106, ListGridLevel, 0))), 0)</f>
        <v>0</v>
      </c>
      <c r="X106" s="342">
        <f>IFERROR(IF(AND($A106="Layered-Over", OR($U106="14-P",$U106="15-P",$U106="16-P",$U106="17-P",$U106="18-P",$U106="19-P",$U106="20-P")),
      INDEX('Wage Grid'!O$14:O$20, MATCH($U106, ListLayeredOverParaproGridLevel, 0)),
      INDEX('Wage Grid'!I$14:I$56, MATCH($U106, ListGridLevel, 0))), 0)</f>
        <v>0</v>
      </c>
      <c r="Y106" s="342">
        <f>IFERROR(IF(AND($A106="Layered-Over", OR($U106="14-P",$U106="15-P",$U106="16-P",$U106="17-P",$U106="18-P",$U106="19-P",$U106="20-P")),
      INDEX('Wage Grid'!P$14:P$20, MATCH($U106, ListLayeredOverParaproGridLevel, 0)),
      INDEX('Wage Grid'!J$14:J$56, MATCH($U106, ListGridLevel, 0))), 0)</f>
        <v>0</v>
      </c>
      <c r="Z106" s="342">
        <f t="shared" si="8"/>
        <v>0</v>
      </c>
      <c r="AA106" s="342">
        <f t="shared" si="9"/>
        <v>0</v>
      </c>
    </row>
    <row r="107" spans="1:27" ht="15" customHeight="1" x14ac:dyDescent="0.25">
      <c r="A107" s="241"/>
      <c r="B107" s="59"/>
      <c r="C107" s="242"/>
      <c r="D107" s="65"/>
      <c r="E107" s="243"/>
      <c r="F107" s="990" t="str">
        <f t="shared" si="10"/>
        <v/>
      </c>
      <c r="G107" s="242"/>
      <c r="H107" s="811"/>
      <c r="I107" s="243"/>
      <c r="J107" s="190"/>
      <c r="K107" s="232"/>
      <c r="L107" s="248" t="str">
        <f t="shared" si="11"/>
        <v/>
      </c>
      <c r="M107" s="215"/>
      <c r="N107" s="216"/>
      <c r="O107" s="216"/>
      <c r="P107" s="217"/>
      <c r="Q107" s="190"/>
      <c r="R107" s="177"/>
      <c r="S107" s="873">
        <f>_xlfn.IFNA(IF($A107="Layered-Over",INDEX('Wage Grid'!$D$14:$D$80,MATCH($B107,ListBargainingUnit,0)),IF($C107=0,INDEX('Wage Grid'!$C$14:$C$80,MATCH($B107,ListBargainingUnit,0)),$C107)),0)</f>
        <v>0</v>
      </c>
      <c r="T107" s="774">
        <f>_xlfn.IFNA(IF($A107="Layered-Over",INDEX('Wage Grid'!$D$14:$D$80,MATCH($D107,ListBargainingUnit,0)),IF($E107=0,INDEX('Wage Grid'!$C$14:$C$80,MATCH($D107,ListBargainingUnit,0)),$E107)),0)</f>
        <v>0</v>
      </c>
      <c r="U107" s="774">
        <f t="shared" si="12"/>
        <v>0</v>
      </c>
      <c r="V107" s="342">
        <f>IFERROR(IF(AND($A107="Layered-Over", OR($U107="14-P",$U107="15-P",$U107="16-P",$U107="17-P",$U107="18-P",$U107="19-P",$U107="20-P")),
      INDEX('Wage Grid'!M$14:M$20, MATCH(U107, ListLayeredOverParaproGridLevel, 0)),
      INDEX('Wage Grid'!G$14:G$56, MATCH(U107, ListGridLevel, 0))), 0)</f>
        <v>0</v>
      </c>
      <c r="W107" s="342">
        <f>IFERROR(IF(AND($A107="Layered-Over", OR($U107="14-P",$U107="15-P",$U107="16-P",$U107="17-P",$U107="18-P",$U107="19-P",$U107="20-P")),
      INDEX('Wage Grid'!N$14:N$20, MATCH($U107, ListLayeredOverParaproGridLevel, 0)),
      INDEX('Wage Grid'!H$14:H$56, MATCH($U107, ListGridLevel, 0))), 0)</f>
        <v>0</v>
      </c>
      <c r="X107" s="342">
        <f>IFERROR(IF(AND($A107="Layered-Over", OR($U107="14-P",$U107="15-P",$U107="16-P",$U107="17-P",$U107="18-P",$U107="19-P",$U107="20-P")),
      INDEX('Wage Grid'!O$14:O$20, MATCH($U107, ListLayeredOverParaproGridLevel, 0)),
      INDEX('Wage Grid'!I$14:I$56, MATCH($U107, ListGridLevel, 0))), 0)</f>
        <v>0</v>
      </c>
      <c r="Y107" s="342">
        <f>IFERROR(IF(AND($A107="Layered-Over", OR($U107="14-P",$U107="15-P",$U107="16-P",$U107="17-P",$U107="18-P",$U107="19-P",$U107="20-P")),
      INDEX('Wage Grid'!P$14:P$20, MATCH($U107, ListLayeredOverParaproGridLevel, 0)),
      INDEX('Wage Grid'!J$14:J$56, MATCH($U107, ListGridLevel, 0))), 0)</f>
        <v>0</v>
      </c>
      <c r="Z107" s="342">
        <f t="shared" si="8"/>
        <v>0</v>
      </c>
      <c r="AA107" s="342">
        <f t="shared" si="9"/>
        <v>0</v>
      </c>
    </row>
    <row r="108" spans="1:27" ht="15" customHeight="1" x14ac:dyDescent="0.25">
      <c r="A108" s="241"/>
      <c r="B108" s="59"/>
      <c r="C108" s="242"/>
      <c r="D108" s="65"/>
      <c r="E108" s="243"/>
      <c r="F108" s="990" t="str">
        <f t="shared" si="10"/>
        <v/>
      </c>
      <c r="G108" s="242"/>
      <c r="H108" s="811"/>
      <c r="I108" s="243"/>
      <c r="J108" s="190"/>
      <c r="K108" s="232"/>
      <c r="L108" s="248" t="str">
        <f t="shared" si="11"/>
        <v/>
      </c>
      <c r="M108" s="215"/>
      <c r="N108" s="216"/>
      <c r="O108" s="216"/>
      <c r="P108" s="217"/>
      <c r="Q108" s="190"/>
      <c r="R108" s="177"/>
      <c r="S108" s="873">
        <f>_xlfn.IFNA(IF($A108="Layered-Over",INDEX('Wage Grid'!$D$14:$D$80,MATCH($B108,ListBargainingUnit,0)),IF($C108=0,INDEX('Wage Grid'!$C$14:$C$80,MATCH($B108,ListBargainingUnit,0)),$C108)),0)</f>
        <v>0</v>
      </c>
      <c r="T108" s="774">
        <f>_xlfn.IFNA(IF($A108="Layered-Over",INDEX('Wage Grid'!$D$14:$D$80,MATCH($D108,ListBargainingUnit,0)),IF($E108=0,INDEX('Wage Grid'!$C$14:$C$80,MATCH($D108,ListBargainingUnit,0)),$E108)),0)</f>
        <v>0</v>
      </c>
      <c r="U108" s="774">
        <f t="shared" si="12"/>
        <v>0</v>
      </c>
      <c r="V108" s="342">
        <f>IFERROR(IF(AND($A108="Layered-Over", OR($U108="14-P",$U108="15-P",$U108="16-P",$U108="17-P",$U108="18-P",$U108="19-P",$U108="20-P")),
      INDEX('Wage Grid'!M$14:M$20, MATCH(U108, ListLayeredOverParaproGridLevel, 0)),
      INDEX('Wage Grid'!G$14:G$56, MATCH(U108, ListGridLevel, 0))), 0)</f>
        <v>0</v>
      </c>
      <c r="W108" s="342">
        <f>IFERROR(IF(AND($A108="Layered-Over", OR($U108="14-P",$U108="15-P",$U108="16-P",$U108="17-P",$U108="18-P",$U108="19-P",$U108="20-P")),
      INDEX('Wage Grid'!N$14:N$20, MATCH($U108, ListLayeredOverParaproGridLevel, 0)),
      INDEX('Wage Grid'!H$14:H$56, MATCH($U108, ListGridLevel, 0))), 0)</f>
        <v>0</v>
      </c>
      <c r="X108" s="342">
        <f>IFERROR(IF(AND($A108="Layered-Over", OR($U108="14-P",$U108="15-P",$U108="16-P",$U108="17-P",$U108="18-P",$U108="19-P",$U108="20-P")),
      INDEX('Wage Grid'!O$14:O$20, MATCH($U108, ListLayeredOverParaproGridLevel, 0)),
      INDEX('Wage Grid'!I$14:I$56, MATCH($U108, ListGridLevel, 0))), 0)</f>
        <v>0</v>
      </c>
      <c r="Y108" s="342">
        <f>IFERROR(IF(AND($A108="Layered-Over", OR($U108="14-P",$U108="15-P",$U108="16-P",$U108="17-P",$U108="18-P",$U108="19-P",$U108="20-P")),
      INDEX('Wage Grid'!P$14:P$20, MATCH($U108, ListLayeredOverParaproGridLevel, 0)),
      INDEX('Wage Grid'!J$14:J$56, MATCH($U108, ListGridLevel, 0))), 0)</f>
        <v>0</v>
      </c>
      <c r="Z108" s="342">
        <f t="shared" si="8"/>
        <v>0</v>
      </c>
      <c r="AA108" s="342">
        <f t="shared" si="9"/>
        <v>0</v>
      </c>
    </row>
    <row r="109" spans="1:27" ht="15" customHeight="1" x14ac:dyDescent="0.25">
      <c r="A109" s="241"/>
      <c r="B109" s="59"/>
      <c r="C109" s="242"/>
      <c r="D109" s="65"/>
      <c r="E109" s="243"/>
      <c r="F109" s="990" t="str">
        <f t="shared" si="10"/>
        <v/>
      </c>
      <c r="G109" s="242"/>
      <c r="H109" s="811"/>
      <c r="I109" s="243"/>
      <c r="J109" s="190"/>
      <c r="K109" s="232"/>
      <c r="L109" s="248" t="str">
        <f t="shared" si="11"/>
        <v/>
      </c>
      <c r="M109" s="215"/>
      <c r="N109" s="216"/>
      <c r="O109" s="216"/>
      <c r="P109" s="217"/>
      <c r="Q109" s="190"/>
      <c r="R109" s="177"/>
      <c r="S109" s="873">
        <f>_xlfn.IFNA(IF($A109="Layered-Over",INDEX('Wage Grid'!$D$14:$D$80,MATCH($B109,ListBargainingUnit,0)),IF($C109=0,INDEX('Wage Grid'!$C$14:$C$80,MATCH($B109,ListBargainingUnit,0)),$C109)),0)</f>
        <v>0</v>
      </c>
      <c r="T109" s="774">
        <f>_xlfn.IFNA(IF($A109="Layered-Over",INDEX('Wage Grid'!$D$14:$D$80,MATCH($D109,ListBargainingUnit,0)),IF($E109=0,INDEX('Wage Grid'!$C$14:$C$80,MATCH($D109,ListBargainingUnit,0)),$E109)),0)</f>
        <v>0</v>
      </c>
      <c r="U109" s="774">
        <f t="shared" si="12"/>
        <v>0</v>
      </c>
      <c r="V109" s="342">
        <f>IFERROR(IF(AND($A109="Layered-Over", OR($U109="14-P",$U109="15-P",$U109="16-P",$U109="17-P",$U109="18-P",$U109="19-P",$U109="20-P")),
      INDEX('Wage Grid'!M$14:M$20, MATCH(U109, ListLayeredOverParaproGridLevel, 0)),
      INDEX('Wage Grid'!G$14:G$56, MATCH(U109, ListGridLevel, 0))), 0)</f>
        <v>0</v>
      </c>
      <c r="W109" s="342">
        <f>IFERROR(IF(AND($A109="Layered-Over", OR($U109="14-P",$U109="15-P",$U109="16-P",$U109="17-P",$U109="18-P",$U109="19-P",$U109="20-P")),
      INDEX('Wage Grid'!N$14:N$20, MATCH($U109, ListLayeredOverParaproGridLevel, 0)),
      INDEX('Wage Grid'!H$14:H$56, MATCH($U109, ListGridLevel, 0))), 0)</f>
        <v>0</v>
      </c>
      <c r="X109" s="342">
        <f>IFERROR(IF(AND($A109="Layered-Over", OR($U109="14-P",$U109="15-P",$U109="16-P",$U109="17-P",$U109="18-P",$U109="19-P",$U109="20-P")),
      INDEX('Wage Grid'!O$14:O$20, MATCH($U109, ListLayeredOverParaproGridLevel, 0)),
      INDEX('Wage Grid'!I$14:I$56, MATCH($U109, ListGridLevel, 0))), 0)</f>
        <v>0</v>
      </c>
      <c r="Y109" s="342">
        <f>IFERROR(IF(AND($A109="Layered-Over", OR($U109="14-P",$U109="15-P",$U109="16-P",$U109="17-P",$U109="18-P",$U109="19-P",$U109="20-P")),
      INDEX('Wage Grid'!P$14:P$20, MATCH($U109, ListLayeredOverParaproGridLevel, 0)),
      INDEX('Wage Grid'!J$14:J$56, MATCH($U109, ListGridLevel, 0))), 0)</f>
        <v>0</v>
      </c>
      <c r="Z109" s="342">
        <f t="shared" si="8"/>
        <v>0</v>
      </c>
      <c r="AA109" s="342">
        <f t="shared" si="9"/>
        <v>0</v>
      </c>
    </row>
    <row r="110" spans="1:27" ht="15" customHeight="1" x14ac:dyDescent="0.25">
      <c r="A110" s="241"/>
      <c r="B110" s="59"/>
      <c r="C110" s="242"/>
      <c r="D110" s="65"/>
      <c r="E110" s="243"/>
      <c r="F110" s="990" t="str">
        <f t="shared" si="10"/>
        <v/>
      </c>
      <c r="G110" s="242"/>
      <c r="H110" s="811"/>
      <c r="I110" s="243"/>
      <c r="J110" s="190"/>
      <c r="K110" s="232"/>
      <c r="L110" s="248" t="str">
        <f t="shared" si="11"/>
        <v/>
      </c>
      <c r="M110" s="215"/>
      <c r="N110" s="216"/>
      <c r="O110" s="216"/>
      <c r="P110" s="217"/>
      <c r="Q110" s="190"/>
      <c r="R110" s="177"/>
      <c r="S110" s="873">
        <f>_xlfn.IFNA(IF($A110="Layered-Over",INDEX('Wage Grid'!$D$14:$D$80,MATCH($B110,ListBargainingUnit,0)),IF($C110=0,INDEX('Wage Grid'!$C$14:$C$80,MATCH($B110,ListBargainingUnit,0)),$C110)),0)</f>
        <v>0</v>
      </c>
      <c r="T110" s="774">
        <f>_xlfn.IFNA(IF($A110="Layered-Over",INDEX('Wage Grid'!$D$14:$D$80,MATCH($D110,ListBargainingUnit,0)),IF($E110=0,INDEX('Wage Grid'!$C$14:$C$80,MATCH($D110,ListBargainingUnit,0)),$E110)),0)</f>
        <v>0</v>
      </c>
      <c r="U110" s="774">
        <f t="shared" si="12"/>
        <v>0</v>
      </c>
      <c r="V110" s="342">
        <f>IFERROR(IF(AND($A110="Layered-Over", OR($U110="14-P",$U110="15-P",$U110="16-P",$U110="17-P",$U110="18-P",$U110="19-P",$U110="20-P")),
      INDEX('Wage Grid'!M$14:M$20, MATCH(U110, ListLayeredOverParaproGridLevel, 0)),
      INDEX('Wage Grid'!G$14:G$56, MATCH(U110, ListGridLevel, 0))), 0)</f>
        <v>0</v>
      </c>
      <c r="W110" s="342">
        <f>IFERROR(IF(AND($A110="Layered-Over", OR($U110="14-P",$U110="15-P",$U110="16-P",$U110="17-P",$U110="18-P",$U110="19-P",$U110="20-P")),
      INDEX('Wage Grid'!N$14:N$20, MATCH($U110, ListLayeredOverParaproGridLevel, 0)),
      INDEX('Wage Grid'!H$14:H$56, MATCH($U110, ListGridLevel, 0))), 0)</f>
        <v>0</v>
      </c>
      <c r="X110" s="342">
        <f>IFERROR(IF(AND($A110="Layered-Over", OR($U110="14-P",$U110="15-P",$U110="16-P",$U110="17-P",$U110="18-P",$U110="19-P",$U110="20-P")),
      INDEX('Wage Grid'!O$14:O$20, MATCH($U110, ListLayeredOverParaproGridLevel, 0)),
      INDEX('Wage Grid'!I$14:I$56, MATCH($U110, ListGridLevel, 0))), 0)</f>
        <v>0</v>
      </c>
      <c r="Y110" s="342">
        <f>IFERROR(IF(AND($A110="Layered-Over", OR($U110="14-P",$U110="15-P",$U110="16-P",$U110="17-P",$U110="18-P",$U110="19-P",$U110="20-P")),
      INDEX('Wage Grid'!P$14:P$20, MATCH($U110, ListLayeredOverParaproGridLevel, 0)),
      INDEX('Wage Grid'!J$14:J$56, MATCH($U110, ListGridLevel, 0))), 0)</f>
        <v>0</v>
      </c>
      <c r="Z110" s="342">
        <f t="shared" si="8"/>
        <v>0</v>
      </c>
      <c r="AA110" s="342">
        <f t="shared" si="9"/>
        <v>0</v>
      </c>
    </row>
    <row r="111" spans="1:27" ht="15" customHeight="1" x14ac:dyDescent="0.25">
      <c r="A111" s="241"/>
      <c r="B111" s="59"/>
      <c r="C111" s="242"/>
      <c r="D111" s="65"/>
      <c r="E111" s="243"/>
      <c r="F111" s="990" t="str">
        <f t="shared" si="10"/>
        <v/>
      </c>
      <c r="G111" s="242"/>
      <c r="H111" s="811"/>
      <c r="I111" s="243"/>
      <c r="J111" s="190"/>
      <c r="K111" s="232"/>
      <c r="L111" s="248" t="str">
        <f t="shared" si="11"/>
        <v/>
      </c>
      <c r="M111" s="215"/>
      <c r="N111" s="216"/>
      <c r="O111" s="216"/>
      <c r="P111" s="217"/>
      <c r="Q111" s="190"/>
      <c r="R111" s="177"/>
      <c r="S111" s="873">
        <f>_xlfn.IFNA(IF($A111="Layered-Over",INDEX('Wage Grid'!$D$14:$D$80,MATCH($B111,ListBargainingUnit,0)),IF($C111=0,INDEX('Wage Grid'!$C$14:$C$80,MATCH($B111,ListBargainingUnit,0)),$C111)),0)</f>
        <v>0</v>
      </c>
      <c r="T111" s="774">
        <f>_xlfn.IFNA(IF($A111="Layered-Over",INDEX('Wage Grid'!$D$14:$D$80,MATCH($D111,ListBargainingUnit,0)),IF($E111=0,INDEX('Wage Grid'!$C$14:$C$80,MATCH($D111,ListBargainingUnit,0)),$E111)),0)</f>
        <v>0</v>
      </c>
      <c r="U111" s="774">
        <f t="shared" si="12"/>
        <v>0</v>
      </c>
      <c r="V111" s="342">
        <f>IFERROR(IF(AND($A111="Layered-Over", OR($U111="14-P",$U111="15-P",$U111="16-P",$U111="17-P",$U111="18-P",$U111="19-P",$U111="20-P")),
      INDEX('Wage Grid'!M$14:M$20, MATCH(U111, ListLayeredOverParaproGridLevel, 0)),
      INDEX('Wage Grid'!G$14:G$56, MATCH(U111, ListGridLevel, 0))), 0)</f>
        <v>0</v>
      </c>
      <c r="W111" s="342">
        <f>IFERROR(IF(AND($A111="Layered-Over", OR($U111="14-P",$U111="15-P",$U111="16-P",$U111="17-P",$U111="18-P",$U111="19-P",$U111="20-P")),
      INDEX('Wage Grid'!N$14:N$20, MATCH($U111, ListLayeredOverParaproGridLevel, 0)),
      INDEX('Wage Grid'!H$14:H$56, MATCH($U111, ListGridLevel, 0))), 0)</f>
        <v>0</v>
      </c>
      <c r="X111" s="342">
        <f>IFERROR(IF(AND($A111="Layered-Over", OR($U111="14-P",$U111="15-P",$U111="16-P",$U111="17-P",$U111="18-P",$U111="19-P",$U111="20-P")),
      INDEX('Wage Grid'!O$14:O$20, MATCH($U111, ListLayeredOverParaproGridLevel, 0)),
      INDEX('Wage Grid'!I$14:I$56, MATCH($U111, ListGridLevel, 0))), 0)</f>
        <v>0</v>
      </c>
      <c r="Y111" s="342">
        <f>IFERROR(IF(AND($A111="Layered-Over", OR($U111="14-P",$U111="15-P",$U111="16-P",$U111="17-P",$U111="18-P",$U111="19-P",$U111="20-P")),
      INDEX('Wage Grid'!P$14:P$20, MATCH($U111, ListLayeredOverParaproGridLevel, 0)),
      INDEX('Wage Grid'!J$14:J$56, MATCH($U111, ListGridLevel, 0))), 0)</f>
        <v>0</v>
      </c>
      <c r="Z111" s="342">
        <f t="shared" si="8"/>
        <v>0</v>
      </c>
      <c r="AA111" s="342">
        <f t="shared" si="9"/>
        <v>0</v>
      </c>
    </row>
    <row r="112" spans="1:27" ht="15" customHeight="1" x14ac:dyDescent="0.25">
      <c r="A112" s="241"/>
      <c r="B112" s="59"/>
      <c r="C112" s="242"/>
      <c r="D112" s="65"/>
      <c r="E112" s="243"/>
      <c r="F112" s="990" t="str">
        <f t="shared" si="10"/>
        <v/>
      </c>
      <c r="G112" s="242"/>
      <c r="H112" s="811"/>
      <c r="I112" s="243"/>
      <c r="J112" s="190"/>
      <c r="K112" s="232"/>
      <c r="L112" s="248" t="str">
        <f t="shared" si="11"/>
        <v/>
      </c>
      <c r="M112" s="215"/>
      <c r="N112" s="216"/>
      <c r="O112" s="216"/>
      <c r="P112" s="217"/>
      <c r="Q112" s="190"/>
      <c r="R112" s="177"/>
      <c r="S112" s="873">
        <f>_xlfn.IFNA(IF($A112="Layered-Over",INDEX('Wage Grid'!$D$14:$D$80,MATCH($B112,ListBargainingUnit,0)),IF($C112=0,INDEX('Wage Grid'!$C$14:$C$80,MATCH($B112,ListBargainingUnit,0)),$C112)),0)</f>
        <v>0</v>
      </c>
      <c r="T112" s="774">
        <f>_xlfn.IFNA(IF($A112="Layered-Over",INDEX('Wage Grid'!$D$14:$D$80,MATCH($D112,ListBargainingUnit,0)),IF($E112=0,INDEX('Wage Grid'!$C$14:$C$80,MATCH($D112,ListBargainingUnit,0)),$E112)),0)</f>
        <v>0</v>
      </c>
      <c r="U112" s="774">
        <f t="shared" si="12"/>
        <v>0</v>
      </c>
      <c r="V112" s="342">
        <f>IFERROR(IF(AND($A112="Layered-Over", OR($U112="14-P",$U112="15-P",$U112="16-P",$U112="17-P",$U112="18-P",$U112="19-P",$U112="20-P")),
      INDEX('Wage Grid'!M$14:M$20, MATCH(U112, ListLayeredOverParaproGridLevel, 0)),
      INDEX('Wage Grid'!G$14:G$56, MATCH(U112, ListGridLevel, 0))), 0)</f>
        <v>0</v>
      </c>
      <c r="W112" s="342">
        <f>IFERROR(IF(AND($A112="Layered-Over", OR($U112="14-P",$U112="15-P",$U112="16-P",$U112="17-P",$U112="18-P",$U112="19-P",$U112="20-P")),
      INDEX('Wage Grid'!N$14:N$20, MATCH($U112, ListLayeredOverParaproGridLevel, 0)),
      INDEX('Wage Grid'!H$14:H$56, MATCH($U112, ListGridLevel, 0))), 0)</f>
        <v>0</v>
      </c>
      <c r="X112" s="342">
        <f>IFERROR(IF(AND($A112="Layered-Over", OR($U112="14-P",$U112="15-P",$U112="16-P",$U112="17-P",$U112="18-P",$U112="19-P",$U112="20-P")),
      INDEX('Wage Grid'!O$14:O$20, MATCH($U112, ListLayeredOverParaproGridLevel, 0)),
      INDEX('Wage Grid'!I$14:I$56, MATCH($U112, ListGridLevel, 0))), 0)</f>
        <v>0</v>
      </c>
      <c r="Y112" s="342">
        <f>IFERROR(IF(AND($A112="Layered-Over", OR($U112="14-P",$U112="15-P",$U112="16-P",$U112="17-P",$U112="18-P",$U112="19-P",$U112="20-P")),
      INDEX('Wage Grid'!P$14:P$20, MATCH($U112, ListLayeredOverParaproGridLevel, 0)),
      INDEX('Wage Grid'!J$14:J$56, MATCH($U112, ListGridLevel, 0))), 0)</f>
        <v>0</v>
      </c>
      <c r="Z112" s="342">
        <f t="shared" si="8"/>
        <v>0</v>
      </c>
      <c r="AA112" s="342">
        <f t="shared" si="9"/>
        <v>0</v>
      </c>
    </row>
    <row r="113" spans="1:27" ht="15" customHeight="1" x14ac:dyDescent="0.25">
      <c r="A113" s="241"/>
      <c r="B113" s="59"/>
      <c r="C113" s="242"/>
      <c r="D113" s="65"/>
      <c r="E113" s="243"/>
      <c r="F113" s="990" t="str">
        <f t="shared" si="10"/>
        <v/>
      </c>
      <c r="G113" s="242"/>
      <c r="H113" s="811"/>
      <c r="I113" s="243"/>
      <c r="J113" s="190"/>
      <c r="K113" s="232"/>
      <c r="L113" s="248" t="str">
        <f t="shared" si="11"/>
        <v/>
      </c>
      <c r="M113" s="215"/>
      <c r="N113" s="216"/>
      <c r="O113" s="216"/>
      <c r="P113" s="217"/>
      <c r="Q113" s="190"/>
      <c r="R113" s="177"/>
      <c r="S113" s="873">
        <f>_xlfn.IFNA(IF($A113="Layered-Over",INDEX('Wage Grid'!$D$14:$D$80,MATCH($B113,ListBargainingUnit,0)),IF($C113=0,INDEX('Wage Grid'!$C$14:$C$80,MATCH($B113,ListBargainingUnit,0)),$C113)),0)</f>
        <v>0</v>
      </c>
      <c r="T113" s="774">
        <f>_xlfn.IFNA(IF($A113="Layered-Over",INDEX('Wage Grid'!$D$14:$D$80,MATCH($D113,ListBargainingUnit,0)),IF($E113=0,INDEX('Wage Grid'!$C$14:$C$80,MATCH($D113,ListBargainingUnit,0)),$E113)),0)</f>
        <v>0</v>
      </c>
      <c r="U113" s="774">
        <f t="shared" si="12"/>
        <v>0</v>
      </c>
      <c r="V113" s="342">
        <f>IFERROR(IF(AND($A113="Layered-Over", OR($U113="14-P",$U113="15-P",$U113="16-P",$U113="17-P",$U113="18-P",$U113="19-P",$U113="20-P")),
      INDEX('Wage Grid'!M$14:M$20, MATCH(U113, ListLayeredOverParaproGridLevel, 0)),
      INDEX('Wage Grid'!G$14:G$56, MATCH(U113, ListGridLevel, 0))), 0)</f>
        <v>0</v>
      </c>
      <c r="W113" s="342">
        <f>IFERROR(IF(AND($A113="Layered-Over", OR($U113="14-P",$U113="15-P",$U113="16-P",$U113="17-P",$U113="18-P",$U113="19-P",$U113="20-P")),
      INDEX('Wage Grid'!N$14:N$20, MATCH($U113, ListLayeredOverParaproGridLevel, 0)),
      INDEX('Wage Grid'!H$14:H$56, MATCH($U113, ListGridLevel, 0))), 0)</f>
        <v>0</v>
      </c>
      <c r="X113" s="342">
        <f>IFERROR(IF(AND($A113="Layered-Over", OR($U113="14-P",$U113="15-P",$U113="16-P",$U113="17-P",$U113="18-P",$U113="19-P",$U113="20-P")),
      INDEX('Wage Grid'!O$14:O$20, MATCH($U113, ListLayeredOverParaproGridLevel, 0)),
      INDEX('Wage Grid'!I$14:I$56, MATCH($U113, ListGridLevel, 0))), 0)</f>
        <v>0</v>
      </c>
      <c r="Y113" s="342">
        <f>IFERROR(IF(AND($A113="Layered-Over", OR($U113="14-P",$U113="15-P",$U113="16-P",$U113="17-P",$U113="18-P",$U113="19-P",$U113="20-P")),
      INDEX('Wage Grid'!P$14:P$20, MATCH($U113, ListLayeredOverParaproGridLevel, 0)),
      INDEX('Wage Grid'!J$14:J$56, MATCH($U113, ListGridLevel, 0))), 0)</f>
        <v>0</v>
      </c>
      <c r="Z113" s="342">
        <f t="shared" ref="Z113:Z144" si="13">J113*K113</f>
        <v>0</v>
      </c>
      <c r="AA113" s="342">
        <f t="shared" ref="AA113:AA144" si="14">SUM(M113*V113,N113*W113,O113*X113,P113*Y113+Q113*R113)</f>
        <v>0</v>
      </c>
    </row>
    <row r="114" spans="1:27" ht="15" customHeight="1" x14ac:dyDescent="0.25">
      <c r="A114" s="241"/>
      <c r="B114" s="59"/>
      <c r="C114" s="242"/>
      <c r="D114" s="65"/>
      <c r="E114" s="243"/>
      <c r="F114" s="990" t="str">
        <f t="shared" si="10"/>
        <v/>
      </c>
      <c r="G114" s="242"/>
      <c r="H114" s="811"/>
      <c r="I114" s="243"/>
      <c r="J114" s="190"/>
      <c r="K114" s="232"/>
      <c r="L114" s="248" t="str">
        <f t="shared" si="11"/>
        <v/>
      </c>
      <c r="M114" s="215"/>
      <c r="N114" s="216"/>
      <c r="O114" s="216"/>
      <c r="P114" s="217"/>
      <c r="Q114" s="190"/>
      <c r="R114" s="177"/>
      <c r="S114" s="873">
        <f>_xlfn.IFNA(IF($A114="Layered-Over",INDEX('Wage Grid'!$D$14:$D$80,MATCH($B114,ListBargainingUnit,0)),IF($C114=0,INDEX('Wage Grid'!$C$14:$C$80,MATCH($B114,ListBargainingUnit,0)),$C114)),0)</f>
        <v>0</v>
      </c>
      <c r="T114" s="774">
        <f>_xlfn.IFNA(IF($A114="Layered-Over",INDEX('Wage Grid'!$D$14:$D$80,MATCH($D114,ListBargainingUnit,0)),IF($E114=0,INDEX('Wage Grid'!$C$14:$C$80,MATCH($D114,ListBargainingUnit,0)),$E114)),0)</f>
        <v>0</v>
      </c>
      <c r="U114" s="774">
        <f t="shared" si="12"/>
        <v>0</v>
      </c>
      <c r="V114" s="342">
        <f>IFERROR(IF(AND($A114="Layered-Over", OR($U114="14-P",$U114="15-P",$U114="16-P",$U114="17-P",$U114="18-P",$U114="19-P",$U114="20-P")),
      INDEX('Wage Grid'!M$14:M$20, MATCH(U114, ListLayeredOverParaproGridLevel, 0)),
      INDEX('Wage Grid'!G$14:G$56, MATCH(U114, ListGridLevel, 0))), 0)</f>
        <v>0</v>
      </c>
      <c r="W114" s="342">
        <f>IFERROR(IF(AND($A114="Layered-Over", OR($U114="14-P",$U114="15-P",$U114="16-P",$U114="17-P",$U114="18-P",$U114="19-P",$U114="20-P")),
      INDEX('Wage Grid'!N$14:N$20, MATCH($U114, ListLayeredOverParaproGridLevel, 0)),
      INDEX('Wage Grid'!H$14:H$56, MATCH($U114, ListGridLevel, 0))), 0)</f>
        <v>0</v>
      </c>
      <c r="X114" s="342">
        <f>IFERROR(IF(AND($A114="Layered-Over", OR($U114="14-P",$U114="15-P",$U114="16-P",$U114="17-P",$U114="18-P",$U114="19-P",$U114="20-P")),
      INDEX('Wage Grid'!O$14:O$20, MATCH($U114, ListLayeredOverParaproGridLevel, 0)),
      INDEX('Wage Grid'!I$14:I$56, MATCH($U114, ListGridLevel, 0))), 0)</f>
        <v>0</v>
      </c>
      <c r="Y114" s="342">
        <f>IFERROR(IF(AND($A114="Layered-Over", OR($U114="14-P",$U114="15-P",$U114="16-P",$U114="17-P",$U114="18-P",$U114="19-P",$U114="20-P")),
      INDEX('Wage Grid'!P$14:P$20, MATCH($U114, ListLayeredOverParaproGridLevel, 0)),
      INDEX('Wage Grid'!J$14:J$56, MATCH($U114, ListGridLevel, 0))), 0)</f>
        <v>0</v>
      </c>
      <c r="Z114" s="342">
        <f t="shared" si="13"/>
        <v>0</v>
      </c>
      <c r="AA114" s="342">
        <f t="shared" si="14"/>
        <v>0</v>
      </c>
    </row>
    <row r="115" spans="1:27" ht="15" customHeight="1" x14ac:dyDescent="0.25">
      <c r="A115" s="241"/>
      <c r="B115" s="59"/>
      <c r="C115" s="242"/>
      <c r="D115" s="65"/>
      <c r="E115" s="243"/>
      <c r="F115" s="990" t="str">
        <f t="shared" si="10"/>
        <v/>
      </c>
      <c r="G115" s="242"/>
      <c r="H115" s="811"/>
      <c r="I115" s="243"/>
      <c r="J115" s="190"/>
      <c r="K115" s="232"/>
      <c r="L115" s="248" t="str">
        <f t="shared" si="11"/>
        <v/>
      </c>
      <c r="M115" s="215"/>
      <c r="N115" s="216"/>
      <c r="O115" s="216"/>
      <c r="P115" s="217"/>
      <c r="Q115" s="190"/>
      <c r="R115" s="177"/>
      <c r="S115" s="873">
        <f>_xlfn.IFNA(IF($A115="Layered-Over",INDEX('Wage Grid'!$D$14:$D$80,MATCH($B115,ListBargainingUnit,0)),IF($C115=0,INDEX('Wage Grid'!$C$14:$C$80,MATCH($B115,ListBargainingUnit,0)),$C115)),0)</f>
        <v>0</v>
      </c>
      <c r="T115" s="774">
        <f>_xlfn.IFNA(IF($A115="Layered-Over",INDEX('Wage Grid'!$D$14:$D$80,MATCH($D115,ListBargainingUnit,0)),IF($E115=0,INDEX('Wage Grid'!$C$14:$C$80,MATCH($D115,ListBargainingUnit,0)),$E115)),0)</f>
        <v>0</v>
      </c>
      <c r="U115" s="774">
        <f t="shared" si="12"/>
        <v>0</v>
      </c>
      <c r="V115" s="342">
        <f>IFERROR(IF(AND($A115="Layered-Over", OR($U115="14-P",$U115="15-P",$U115="16-P",$U115="17-P",$U115="18-P",$U115="19-P",$U115="20-P")),
      INDEX('Wage Grid'!M$14:M$20, MATCH(U115, ListLayeredOverParaproGridLevel, 0)),
      INDEX('Wage Grid'!G$14:G$56, MATCH(U115, ListGridLevel, 0))), 0)</f>
        <v>0</v>
      </c>
      <c r="W115" s="342">
        <f>IFERROR(IF(AND($A115="Layered-Over", OR($U115="14-P",$U115="15-P",$U115="16-P",$U115="17-P",$U115="18-P",$U115="19-P",$U115="20-P")),
      INDEX('Wage Grid'!N$14:N$20, MATCH($U115, ListLayeredOverParaproGridLevel, 0)),
      INDEX('Wage Grid'!H$14:H$56, MATCH($U115, ListGridLevel, 0))), 0)</f>
        <v>0</v>
      </c>
      <c r="X115" s="342">
        <f>IFERROR(IF(AND($A115="Layered-Over", OR($U115="14-P",$U115="15-P",$U115="16-P",$U115="17-P",$U115="18-P",$U115="19-P",$U115="20-P")),
      INDEX('Wage Grid'!O$14:O$20, MATCH($U115, ListLayeredOverParaproGridLevel, 0)),
      INDEX('Wage Grid'!I$14:I$56, MATCH($U115, ListGridLevel, 0))), 0)</f>
        <v>0</v>
      </c>
      <c r="Y115" s="342">
        <f>IFERROR(IF(AND($A115="Layered-Over", OR($U115="14-P",$U115="15-P",$U115="16-P",$U115="17-P",$U115="18-P",$U115="19-P",$U115="20-P")),
      INDEX('Wage Grid'!P$14:P$20, MATCH($U115, ListLayeredOverParaproGridLevel, 0)),
      INDEX('Wage Grid'!J$14:J$56, MATCH($U115, ListGridLevel, 0))), 0)</f>
        <v>0</v>
      </c>
      <c r="Z115" s="342">
        <f t="shared" si="13"/>
        <v>0</v>
      </c>
      <c r="AA115" s="342">
        <f t="shared" si="14"/>
        <v>0</v>
      </c>
    </row>
    <row r="116" spans="1:27" ht="15" customHeight="1" x14ac:dyDescent="0.25">
      <c r="A116" s="241"/>
      <c r="B116" s="59"/>
      <c r="C116" s="242"/>
      <c r="D116" s="65"/>
      <c r="E116" s="243"/>
      <c r="F116" s="990" t="str">
        <f t="shared" si="10"/>
        <v/>
      </c>
      <c r="G116" s="242"/>
      <c r="H116" s="811"/>
      <c r="I116" s="243"/>
      <c r="J116" s="190"/>
      <c r="K116" s="232"/>
      <c r="L116" s="248" t="str">
        <f t="shared" si="11"/>
        <v/>
      </c>
      <c r="M116" s="215"/>
      <c r="N116" s="216"/>
      <c r="O116" s="216"/>
      <c r="P116" s="217"/>
      <c r="Q116" s="190"/>
      <c r="R116" s="177"/>
      <c r="S116" s="873">
        <f>_xlfn.IFNA(IF($A116="Layered-Over",INDEX('Wage Grid'!$D$14:$D$80,MATCH($B116,ListBargainingUnit,0)),IF($C116=0,INDEX('Wage Grid'!$C$14:$C$80,MATCH($B116,ListBargainingUnit,0)),$C116)),0)</f>
        <v>0</v>
      </c>
      <c r="T116" s="774">
        <f>_xlfn.IFNA(IF($A116="Layered-Over",INDEX('Wage Grid'!$D$14:$D$80,MATCH($D116,ListBargainingUnit,0)),IF($E116=0,INDEX('Wage Grid'!$C$14:$C$80,MATCH($D116,ListBargainingUnit,0)),$E116)),0)</f>
        <v>0</v>
      </c>
      <c r="U116" s="774">
        <f t="shared" si="12"/>
        <v>0</v>
      </c>
      <c r="V116" s="342">
        <f>IFERROR(IF(AND($A116="Layered-Over", OR($U116="14-P",$U116="15-P",$U116="16-P",$U116="17-P",$U116="18-P",$U116="19-P",$U116="20-P")),
      INDEX('Wage Grid'!M$14:M$20, MATCH(U116, ListLayeredOverParaproGridLevel, 0)),
      INDEX('Wage Grid'!G$14:G$56, MATCH(U116, ListGridLevel, 0))), 0)</f>
        <v>0</v>
      </c>
      <c r="W116" s="342">
        <f>IFERROR(IF(AND($A116="Layered-Over", OR($U116="14-P",$U116="15-P",$U116="16-P",$U116="17-P",$U116="18-P",$U116="19-P",$U116="20-P")),
      INDEX('Wage Grid'!N$14:N$20, MATCH($U116, ListLayeredOverParaproGridLevel, 0)),
      INDEX('Wage Grid'!H$14:H$56, MATCH($U116, ListGridLevel, 0))), 0)</f>
        <v>0</v>
      </c>
      <c r="X116" s="342">
        <f>IFERROR(IF(AND($A116="Layered-Over", OR($U116="14-P",$U116="15-P",$U116="16-P",$U116="17-P",$U116="18-P",$U116="19-P",$U116="20-P")),
      INDEX('Wage Grid'!O$14:O$20, MATCH($U116, ListLayeredOverParaproGridLevel, 0)),
      INDEX('Wage Grid'!I$14:I$56, MATCH($U116, ListGridLevel, 0))), 0)</f>
        <v>0</v>
      </c>
      <c r="Y116" s="342">
        <f>IFERROR(IF(AND($A116="Layered-Over", OR($U116="14-P",$U116="15-P",$U116="16-P",$U116="17-P",$U116="18-P",$U116="19-P",$U116="20-P")),
      INDEX('Wage Grid'!P$14:P$20, MATCH($U116, ListLayeredOverParaproGridLevel, 0)),
      INDEX('Wage Grid'!J$14:J$56, MATCH($U116, ListGridLevel, 0))), 0)</f>
        <v>0</v>
      </c>
      <c r="Z116" s="342">
        <f t="shared" si="13"/>
        <v>0</v>
      </c>
      <c r="AA116" s="342">
        <f t="shared" si="14"/>
        <v>0</v>
      </c>
    </row>
    <row r="117" spans="1:27" ht="15" customHeight="1" x14ac:dyDescent="0.25">
      <c r="A117" s="241"/>
      <c r="B117" s="59"/>
      <c r="C117" s="242"/>
      <c r="D117" s="65"/>
      <c r="E117" s="243"/>
      <c r="F117" s="990" t="str">
        <f t="shared" si="10"/>
        <v/>
      </c>
      <c r="G117" s="242"/>
      <c r="H117" s="811"/>
      <c r="I117" s="243"/>
      <c r="J117" s="190"/>
      <c r="K117" s="232"/>
      <c r="L117" s="248" t="str">
        <f t="shared" si="11"/>
        <v/>
      </c>
      <c r="M117" s="215"/>
      <c r="N117" s="216"/>
      <c r="O117" s="216"/>
      <c r="P117" s="217"/>
      <c r="Q117" s="190"/>
      <c r="R117" s="177"/>
      <c r="S117" s="873">
        <f>_xlfn.IFNA(IF($A117="Layered-Over",INDEX('Wage Grid'!$D$14:$D$80,MATCH($B117,ListBargainingUnit,0)),IF($C117=0,INDEX('Wage Grid'!$C$14:$C$80,MATCH($B117,ListBargainingUnit,0)),$C117)),0)</f>
        <v>0</v>
      </c>
      <c r="T117" s="774">
        <f>_xlfn.IFNA(IF($A117="Layered-Over",INDEX('Wage Grid'!$D$14:$D$80,MATCH($D117,ListBargainingUnit,0)),IF($E117=0,INDEX('Wage Grid'!$C$14:$C$80,MATCH($D117,ListBargainingUnit,0)),$E117)),0)</f>
        <v>0</v>
      </c>
      <c r="U117" s="774">
        <f t="shared" si="12"/>
        <v>0</v>
      </c>
      <c r="V117" s="342">
        <f>IFERROR(IF(AND($A117="Layered-Over", OR($U117="14-P",$U117="15-P",$U117="16-P",$U117="17-P",$U117="18-P",$U117="19-P",$U117="20-P")),
      INDEX('Wage Grid'!M$14:M$20, MATCH(U117, ListLayeredOverParaproGridLevel, 0)),
      INDEX('Wage Grid'!G$14:G$56, MATCH(U117, ListGridLevel, 0))), 0)</f>
        <v>0</v>
      </c>
      <c r="W117" s="342">
        <f>IFERROR(IF(AND($A117="Layered-Over", OR($U117="14-P",$U117="15-P",$U117="16-P",$U117="17-P",$U117="18-P",$U117="19-P",$U117="20-P")),
      INDEX('Wage Grid'!N$14:N$20, MATCH($U117, ListLayeredOverParaproGridLevel, 0)),
      INDEX('Wage Grid'!H$14:H$56, MATCH($U117, ListGridLevel, 0))), 0)</f>
        <v>0</v>
      </c>
      <c r="X117" s="342">
        <f>IFERROR(IF(AND($A117="Layered-Over", OR($U117="14-P",$U117="15-P",$U117="16-P",$U117="17-P",$U117="18-P",$U117="19-P",$U117="20-P")),
      INDEX('Wage Grid'!O$14:O$20, MATCH($U117, ListLayeredOverParaproGridLevel, 0)),
      INDEX('Wage Grid'!I$14:I$56, MATCH($U117, ListGridLevel, 0))), 0)</f>
        <v>0</v>
      </c>
      <c r="Y117" s="342">
        <f>IFERROR(IF(AND($A117="Layered-Over", OR($U117="14-P",$U117="15-P",$U117="16-P",$U117="17-P",$U117="18-P",$U117="19-P",$U117="20-P")),
      INDEX('Wage Grid'!P$14:P$20, MATCH($U117, ListLayeredOverParaproGridLevel, 0)),
      INDEX('Wage Grid'!J$14:J$56, MATCH($U117, ListGridLevel, 0))), 0)</f>
        <v>0</v>
      </c>
      <c r="Z117" s="342">
        <f t="shared" si="13"/>
        <v>0</v>
      </c>
      <c r="AA117" s="342">
        <f t="shared" si="14"/>
        <v>0</v>
      </c>
    </row>
    <row r="118" spans="1:27" ht="15" customHeight="1" x14ac:dyDescent="0.25">
      <c r="A118" s="241"/>
      <c r="B118" s="59"/>
      <c r="C118" s="242"/>
      <c r="D118" s="65"/>
      <c r="E118" s="243"/>
      <c r="F118" s="990" t="str">
        <f t="shared" si="10"/>
        <v/>
      </c>
      <c r="G118" s="242"/>
      <c r="H118" s="811"/>
      <c r="I118" s="243"/>
      <c r="J118" s="190"/>
      <c r="K118" s="232"/>
      <c r="L118" s="248" t="str">
        <f t="shared" si="11"/>
        <v/>
      </c>
      <c r="M118" s="215"/>
      <c r="N118" s="216"/>
      <c r="O118" s="216"/>
      <c r="P118" s="217"/>
      <c r="Q118" s="190"/>
      <c r="R118" s="177"/>
      <c r="S118" s="873">
        <f>_xlfn.IFNA(IF($A118="Layered-Over",INDEX('Wage Grid'!$D$14:$D$80,MATCH($B118,ListBargainingUnit,0)),IF($C118=0,INDEX('Wage Grid'!$C$14:$C$80,MATCH($B118,ListBargainingUnit,0)),$C118)),0)</f>
        <v>0</v>
      </c>
      <c r="T118" s="774">
        <f>_xlfn.IFNA(IF($A118="Layered-Over",INDEX('Wage Grid'!$D$14:$D$80,MATCH($D118,ListBargainingUnit,0)),IF($E118=0,INDEX('Wage Grid'!$C$14:$C$80,MATCH($D118,ListBargainingUnit,0)),$E118)),0)</f>
        <v>0</v>
      </c>
      <c r="U118" s="774">
        <f t="shared" si="12"/>
        <v>0</v>
      </c>
      <c r="V118" s="342">
        <f>IFERROR(IF(AND($A118="Layered-Over", OR($U118="14-P",$U118="15-P",$U118="16-P",$U118="17-P",$U118="18-P",$U118="19-P",$U118="20-P")),
      INDEX('Wage Grid'!M$14:M$20, MATCH(U118, ListLayeredOverParaproGridLevel, 0)),
      INDEX('Wage Grid'!G$14:G$56, MATCH(U118, ListGridLevel, 0))), 0)</f>
        <v>0</v>
      </c>
      <c r="W118" s="342">
        <f>IFERROR(IF(AND($A118="Layered-Over", OR($U118="14-P",$U118="15-P",$U118="16-P",$U118="17-P",$U118="18-P",$U118="19-P",$U118="20-P")),
      INDEX('Wage Grid'!N$14:N$20, MATCH($U118, ListLayeredOverParaproGridLevel, 0)),
      INDEX('Wage Grid'!H$14:H$56, MATCH($U118, ListGridLevel, 0))), 0)</f>
        <v>0</v>
      </c>
      <c r="X118" s="342">
        <f>IFERROR(IF(AND($A118="Layered-Over", OR($U118="14-P",$U118="15-P",$U118="16-P",$U118="17-P",$U118="18-P",$U118="19-P",$U118="20-P")),
      INDEX('Wage Grid'!O$14:O$20, MATCH($U118, ListLayeredOverParaproGridLevel, 0)),
      INDEX('Wage Grid'!I$14:I$56, MATCH($U118, ListGridLevel, 0))), 0)</f>
        <v>0</v>
      </c>
      <c r="Y118" s="342">
        <f>IFERROR(IF(AND($A118="Layered-Over", OR($U118="14-P",$U118="15-P",$U118="16-P",$U118="17-P",$U118="18-P",$U118="19-P",$U118="20-P")),
      INDEX('Wage Grid'!P$14:P$20, MATCH($U118, ListLayeredOverParaproGridLevel, 0)),
      INDEX('Wage Grid'!J$14:J$56, MATCH($U118, ListGridLevel, 0))), 0)</f>
        <v>0</v>
      </c>
      <c r="Z118" s="342">
        <f t="shared" si="13"/>
        <v>0</v>
      </c>
      <c r="AA118" s="342">
        <f t="shared" si="14"/>
        <v>0</v>
      </c>
    </row>
    <row r="119" spans="1:27" ht="15" customHeight="1" x14ac:dyDescent="0.25">
      <c r="A119" s="241"/>
      <c r="B119" s="59"/>
      <c r="C119" s="242"/>
      <c r="D119" s="65"/>
      <c r="E119" s="243"/>
      <c r="F119" s="990" t="str">
        <f t="shared" si="10"/>
        <v/>
      </c>
      <c r="G119" s="242"/>
      <c r="H119" s="811"/>
      <c r="I119" s="243"/>
      <c r="J119" s="190"/>
      <c r="K119" s="232"/>
      <c r="L119" s="248" t="str">
        <f t="shared" si="11"/>
        <v/>
      </c>
      <c r="M119" s="215"/>
      <c r="N119" s="216"/>
      <c r="O119" s="216"/>
      <c r="P119" s="217"/>
      <c r="Q119" s="190"/>
      <c r="R119" s="177"/>
      <c r="S119" s="873">
        <f>_xlfn.IFNA(IF($A119="Layered-Over",INDEX('Wage Grid'!$D$14:$D$80,MATCH($B119,ListBargainingUnit,0)),IF($C119=0,INDEX('Wage Grid'!$C$14:$C$80,MATCH($B119,ListBargainingUnit,0)),$C119)),0)</f>
        <v>0</v>
      </c>
      <c r="T119" s="774">
        <f>_xlfn.IFNA(IF($A119="Layered-Over",INDEX('Wage Grid'!$D$14:$D$80,MATCH($D119,ListBargainingUnit,0)),IF($E119=0,INDEX('Wage Grid'!$C$14:$C$80,MATCH($D119,ListBargainingUnit,0)),$E119)),0)</f>
        <v>0</v>
      </c>
      <c r="U119" s="774">
        <f t="shared" si="12"/>
        <v>0</v>
      </c>
      <c r="V119" s="342">
        <f>IFERROR(IF(AND($A119="Layered-Over", OR($U119="14-P",$U119="15-P",$U119="16-P",$U119="17-P",$U119="18-P",$U119="19-P",$U119="20-P")),
      INDEX('Wage Grid'!M$14:M$20, MATCH(U119, ListLayeredOverParaproGridLevel, 0)),
      INDEX('Wage Grid'!G$14:G$56, MATCH(U119, ListGridLevel, 0))), 0)</f>
        <v>0</v>
      </c>
      <c r="W119" s="342">
        <f>IFERROR(IF(AND($A119="Layered-Over", OR($U119="14-P",$U119="15-P",$U119="16-P",$U119="17-P",$U119="18-P",$U119="19-P",$U119="20-P")),
      INDEX('Wage Grid'!N$14:N$20, MATCH($U119, ListLayeredOverParaproGridLevel, 0)),
      INDEX('Wage Grid'!H$14:H$56, MATCH($U119, ListGridLevel, 0))), 0)</f>
        <v>0</v>
      </c>
      <c r="X119" s="342">
        <f>IFERROR(IF(AND($A119="Layered-Over", OR($U119="14-P",$U119="15-P",$U119="16-P",$U119="17-P",$U119="18-P",$U119="19-P",$U119="20-P")),
      INDEX('Wage Grid'!O$14:O$20, MATCH($U119, ListLayeredOverParaproGridLevel, 0)),
      INDEX('Wage Grid'!I$14:I$56, MATCH($U119, ListGridLevel, 0))), 0)</f>
        <v>0</v>
      </c>
      <c r="Y119" s="342">
        <f>IFERROR(IF(AND($A119="Layered-Over", OR($U119="14-P",$U119="15-P",$U119="16-P",$U119="17-P",$U119="18-P",$U119="19-P",$U119="20-P")),
      INDEX('Wage Grid'!P$14:P$20, MATCH($U119, ListLayeredOverParaproGridLevel, 0)),
      INDEX('Wage Grid'!J$14:J$56, MATCH($U119, ListGridLevel, 0))), 0)</f>
        <v>0</v>
      </c>
      <c r="Z119" s="342">
        <f t="shared" si="13"/>
        <v>0</v>
      </c>
      <c r="AA119" s="342">
        <f t="shared" si="14"/>
        <v>0</v>
      </c>
    </row>
    <row r="120" spans="1:27" ht="15" customHeight="1" x14ac:dyDescent="0.25">
      <c r="A120" s="241"/>
      <c r="B120" s="59"/>
      <c r="C120" s="242"/>
      <c r="D120" s="65"/>
      <c r="E120" s="243"/>
      <c r="F120" s="990" t="str">
        <f t="shared" si="10"/>
        <v/>
      </c>
      <c r="G120" s="242"/>
      <c r="H120" s="811"/>
      <c r="I120" s="243"/>
      <c r="J120" s="190"/>
      <c r="K120" s="232"/>
      <c r="L120" s="248" t="str">
        <f t="shared" si="11"/>
        <v/>
      </c>
      <c r="M120" s="215"/>
      <c r="N120" s="216"/>
      <c r="O120" s="216"/>
      <c r="P120" s="217"/>
      <c r="Q120" s="190"/>
      <c r="R120" s="177"/>
      <c r="S120" s="873">
        <f>_xlfn.IFNA(IF($A120="Layered-Over",INDEX('Wage Grid'!$D$14:$D$80,MATCH($B120,ListBargainingUnit,0)),IF($C120=0,INDEX('Wage Grid'!$C$14:$C$80,MATCH($B120,ListBargainingUnit,0)),$C120)),0)</f>
        <v>0</v>
      </c>
      <c r="T120" s="774">
        <f>_xlfn.IFNA(IF($A120="Layered-Over",INDEX('Wage Grid'!$D$14:$D$80,MATCH($D120,ListBargainingUnit,0)),IF($E120=0,INDEX('Wage Grid'!$C$14:$C$80,MATCH($D120,ListBargainingUnit,0)),$E120)),0)</f>
        <v>0</v>
      </c>
      <c r="U120" s="774">
        <f t="shared" si="12"/>
        <v>0</v>
      </c>
      <c r="V120" s="342">
        <f>IFERROR(IF(AND($A120="Layered-Over", OR($U120="14-P",$U120="15-P",$U120="16-P",$U120="17-P",$U120="18-P",$U120="19-P",$U120="20-P")),
      INDEX('Wage Grid'!M$14:M$20, MATCH(U120, ListLayeredOverParaproGridLevel, 0)),
      INDEX('Wage Grid'!G$14:G$56, MATCH(U120, ListGridLevel, 0))), 0)</f>
        <v>0</v>
      </c>
      <c r="W120" s="342">
        <f>IFERROR(IF(AND($A120="Layered-Over", OR($U120="14-P",$U120="15-P",$U120="16-P",$U120="17-P",$U120="18-P",$U120="19-P",$U120="20-P")),
      INDEX('Wage Grid'!N$14:N$20, MATCH($U120, ListLayeredOverParaproGridLevel, 0)),
      INDEX('Wage Grid'!H$14:H$56, MATCH($U120, ListGridLevel, 0))), 0)</f>
        <v>0</v>
      </c>
      <c r="X120" s="342">
        <f>IFERROR(IF(AND($A120="Layered-Over", OR($U120="14-P",$U120="15-P",$U120="16-P",$U120="17-P",$U120="18-P",$U120="19-P",$U120="20-P")),
      INDEX('Wage Grid'!O$14:O$20, MATCH($U120, ListLayeredOverParaproGridLevel, 0)),
      INDEX('Wage Grid'!I$14:I$56, MATCH($U120, ListGridLevel, 0))), 0)</f>
        <v>0</v>
      </c>
      <c r="Y120" s="342">
        <f>IFERROR(IF(AND($A120="Layered-Over", OR($U120="14-P",$U120="15-P",$U120="16-P",$U120="17-P",$U120="18-P",$U120="19-P",$U120="20-P")),
      INDEX('Wage Grid'!P$14:P$20, MATCH($U120, ListLayeredOverParaproGridLevel, 0)),
      INDEX('Wage Grid'!J$14:J$56, MATCH($U120, ListGridLevel, 0))), 0)</f>
        <v>0</v>
      </c>
      <c r="Z120" s="342">
        <f t="shared" si="13"/>
        <v>0</v>
      </c>
      <c r="AA120" s="342">
        <f t="shared" si="14"/>
        <v>0</v>
      </c>
    </row>
    <row r="121" spans="1:27" ht="15" customHeight="1" x14ac:dyDescent="0.25">
      <c r="A121" s="241"/>
      <c r="B121" s="59"/>
      <c r="C121" s="242"/>
      <c r="D121" s="65"/>
      <c r="E121" s="243"/>
      <c r="F121" s="990" t="str">
        <f t="shared" si="10"/>
        <v/>
      </c>
      <c r="G121" s="242"/>
      <c r="H121" s="811"/>
      <c r="I121" s="243"/>
      <c r="J121" s="190"/>
      <c r="K121" s="232"/>
      <c r="L121" s="248" t="str">
        <f t="shared" si="11"/>
        <v/>
      </c>
      <c r="M121" s="215"/>
      <c r="N121" s="216"/>
      <c r="O121" s="216"/>
      <c r="P121" s="217"/>
      <c r="Q121" s="190"/>
      <c r="R121" s="177"/>
      <c r="S121" s="873">
        <f>_xlfn.IFNA(IF($A121="Layered-Over",INDEX('Wage Grid'!$D$14:$D$80,MATCH($B121,ListBargainingUnit,0)),IF($C121=0,INDEX('Wage Grid'!$C$14:$C$80,MATCH($B121,ListBargainingUnit,0)),$C121)),0)</f>
        <v>0</v>
      </c>
      <c r="T121" s="774">
        <f>_xlfn.IFNA(IF($A121="Layered-Over",INDEX('Wage Grid'!$D$14:$D$80,MATCH($D121,ListBargainingUnit,0)),IF($E121=0,INDEX('Wage Grid'!$C$14:$C$80,MATCH($D121,ListBargainingUnit,0)),$E121)),0)</f>
        <v>0</v>
      </c>
      <c r="U121" s="774">
        <f t="shared" si="12"/>
        <v>0</v>
      </c>
      <c r="V121" s="342">
        <f>IFERROR(IF(AND($A121="Layered-Over", OR($U121="14-P",$U121="15-P",$U121="16-P",$U121="17-P",$U121="18-P",$U121="19-P",$U121="20-P")),
      INDEX('Wage Grid'!M$14:M$20, MATCH(U121, ListLayeredOverParaproGridLevel, 0)),
      INDEX('Wage Grid'!G$14:G$56, MATCH(U121, ListGridLevel, 0))), 0)</f>
        <v>0</v>
      </c>
      <c r="W121" s="342">
        <f>IFERROR(IF(AND($A121="Layered-Over", OR($U121="14-P",$U121="15-P",$U121="16-P",$U121="17-P",$U121="18-P",$U121="19-P",$U121="20-P")),
      INDEX('Wage Grid'!N$14:N$20, MATCH($U121, ListLayeredOverParaproGridLevel, 0)),
      INDEX('Wage Grid'!H$14:H$56, MATCH($U121, ListGridLevel, 0))), 0)</f>
        <v>0</v>
      </c>
      <c r="X121" s="342">
        <f>IFERROR(IF(AND($A121="Layered-Over", OR($U121="14-P",$U121="15-P",$U121="16-P",$U121="17-P",$U121="18-P",$U121="19-P",$U121="20-P")),
      INDEX('Wage Grid'!O$14:O$20, MATCH($U121, ListLayeredOverParaproGridLevel, 0)),
      INDEX('Wage Grid'!I$14:I$56, MATCH($U121, ListGridLevel, 0))), 0)</f>
        <v>0</v>
      </c>
      <c r="Y121" s="342">
        <f>IFERROR(IF(AND($A121="Layered-Over", OR($U121="14-P",$U121="15-P",$U121="16-P",$U121="17-P",$U121="18-P",$U121="19-P",$U121="20-P")),
      INDEX('Wage Grid'!P$14:P$20, MATCH($U121, ListLayeredOverParaproGridLevel, 0)),
      INDEX('Wage Grid'!J$14:J$56, MATCH($U121, ListGridLevel, 0))), 0)</f>
        <v>0</v>
      </c>
      <c r="Z121" s="342">
        <f t="shared" si="13"/>
        <v>0</v>
      </c>
      <c r="AA121" s="342">
        <f t="shared" si="14"/>
        <v>0</v>
      </c>
    </row>
    <row r="122" spans="1:27" ht="15" customHeight="1" x14ac:dyDescent="0.25">
      <c r="A122" s="241"/>
      <c r="B122" s="59"/>
      <c r="C122" s="242"/>
      <c r="D122" s="65"/>
      <c r="E122" s="243"/>
      <c r="F122" s="990" t="str">
        <f t="shared" si="10"/>
        <v/>
      </c>
      <c r="G122" s="242"/>
      <c r="H122" s="811"/>
      <c r="I122" s="243"/>
      <c r="J122" s="190"/>
      <c r="K122" s="232"/>
      <c r="L122" s="248" t="str">
        <f t="shared" si="11"/>
        <v/>
      </c>
      <c r="M122" s="215"/>
      <c r="N122" s="216"/>
      <c r="O122" s="216"/>
      <c r="P122" s="217"/>
      <c r="Q122" s="190"/>
      <c r="R122" s="177"/>
      <c r="S122" s="873">
        <f>_xlfn.IFNA(IF($A122="Layered-Over",INDEX('Wage Grid'!$D$14:$D$80,MATCH($B122,ListBargainingUnit,0)),IF($C122=0,INDEX('Wage Grid'!$C$14:$C$80,MATCH($B122,ListBargainingUnit,0)),$C122)),0)</f>
        <v>0</v>
      </c>
      <c r="T122" s="774">
        <f>_xlfn.IFNA(IF($A122="Layered-Over",INDEX('Wage Grid'!$D$14:$D$80,MATCH($D122,ListBargainingUnit,0)),IF($E122=0,INDEX('Wage Grid'!$C$14:$C$80,MATCH($D122,ListBargainingUnit,0)),$E122)),0)</f>
        <v>0</v>
      </c>
      <c r="U122" s="774">
        <f t="shared" si="12"/>
        <v>0</v>
      </c>
      <c r="V122" s="342">
        <f>IFERROR(IF(AND($A122="Layered-Over", OR($U122="14-P",$U122="15-P",$U122="16-P",$U122="17-P",$U122="18-P",$U122="19-P",$U122="20-P")),
      INDEX('Wage Grid'!M$14:M$20, MATCH(U122, ListLayeredOverParaproGridLevel, 0)),
      INDEX('Wage Grid'!G$14:G$56, MATCH(U122, ListGridLevel, 0))), 0)</f>
        <v>0</v>
      </c>
      <c r="W122" s="342">
        <f>IFERROR(IF(AND($A122="Layered-Over", OR($U122="14-P",$U122="15-P",$U122="16-P",$U122="17-P",$U122="18-P",$U122="19-P",$U122="20-P")),
      INDEX('Wage Grid'!N$14:N$20, MATCH($U122, ListLayeredOverParaproGridLevel, 0)),
      INDEX('Wage Grid'!H$14:H$56, MATCH($U122, ListGridLevel, 0))), 0)</f>
        <v>0</v>
      </c>
      <c r="X122" s="342">
        <f>IFERROR(IF(AND($A122="Layered-Over", OR($U122="14-P",$U122="15-P",$U122="16-P",$U122="17-P",$U122="18-P",$U122="19-P",$U122="20-P")),
      INDEX('Wage Grid'!O$14:O$20, MATCH($U122, ListLayeredOverParaproGridLevel, 0)),
      INDEX('Wage Grid'!I$14:I$56, MATCH($U122, ListGridLevel, 0))), 0)</f>
        <v>0</v>
      </c>
      <c r="Y122" s="342">
        <f>IFERROR(IF(AND($A122="Layered-Over", OR($U122="14-P",$U122="15-P",$U122="16-P",$U122="17-P",$U122="18-P",$U122="19-P",$U122="20-P")),
      INDEX('Wage Grid'!P$14:P$20, MATCH($U122, ListLayeredOverParaproGridLevel, 0)),
      INDEX('Wage Grid'!J$14:J$56, MATCH($U122, ListGridLevel, 0))), 0)</f>
        <v>0</v>
      </c>
      <c r="Z122" s="342">
        <f t="shared" si="13"/>
        <v>0</v>
      </c>
      <c r="AA122" s="342">
        <f t="shared" si="14"/>
        <v>0</v>
      </c>
    </row>
    <row r="123" spans="1:27" ht="15" customHeight="1" x14ac:dyDescent="0.25">
      <c r="A123" s="241"/>
      <c r="B123" s="59"/>
      <c r="C123" s="242"/>
      <c r="D123" s="65"/>
      <c r="E123" s="243"/>
      <c r="F123" s="990" t="str">
        <f t="shared" si="10"/>
        <v/>
      </c>
      <c r="G123" s="242"/>
      <c r="H123" s="811"/>
      <c r="I123" s="243"/>
      <c r="J123" s="190"/>
      <c r="K123" s="232"/>
      <c r="L123" s="248" t="str">
        <f t="shared" si="11"/>
        <v/>
      </c>
      <c r="M123" s="215"/>
      <c r="N123" s="216"/>
      <c r="O123" s="216"/>
      <c r="P123" s="217"/>
      <c r="Q123" s="190"/>
      <c r="R123" s="177"/>
      <c r="S123" s="873">
        <f>_xlfn.IFNA(IF($A123="Layered-Over",INDEX('Wage Grid'!$D$14:$D$80,MATCH($B123,ListBargainingUnit,0)),IF($C123=0,INDEX('Wage Grid'!$C$14:$C$80,MATCH($B123,ListBargainingUnit,0)),$C123)),0)</f>
        <v>0</v>
      </c>
      <c r="T123" s="774">
        <f>_xlfn.IFNA(IF($A123="Layered-Over",INDEX('Wage Grid'!$D$14:$D$80,MATCH($D123,ListBargainingUnit,0)),IF($E123=0,INDEX('Wage Grid'!$C$14:$C$80,MATCH($D123,ListBargainingUnit,0)),$E123)),0)</f>
        <v>0</v>
      </c>
      <c r="U123" s="774">
        <f t="shared" si="12"/>
        <v>0</v>
      </c>
      <c r="V123" s="342">
        <f>IFERROR(IF(AND($A123="Layered-Over", OR($U123="14-P",$U123="15-P",$U123="16-P",$U123="17-P",$U123="18-P",$U123="19-P",$U123="20-P")),
      INDEX('Wage Grid'!M$14:M$20, MATCH(U123, ListLayeredOverParaproGridLevel, 0)),
      INDEX('Wage Grid'!G$14:G$56, MATCH(U123, ListGridLevel, 0))), 0)</f>
        <v>0</v>
      </c>
      <c r="W123" s="342">
        <f>IFERROR(IF(AND($A123="Layered-Over", OR($U123="14-P",$U123="15-P",$U123="16-P",$U123="17-P",$U123="18-P",$U123="19-P",$U123="20-P")),
      INDEX('Wage Grid'!N$14:N$20, MATCH($U123, ListLayeredOverParaproGridLevel, 0)),
      INDEX('Wage Grid'!H$14:H$56, MATCH($U123, ListGridLevel, 0))), 0)</f>
        <v>0</v>
      </c>
      <c r="X123" s="342">
        <f>IFERROR(IF(AND($A123="Layered-Over", OR($U123="14-P",$U123="15-P",$U123="16-P",$U123="17-P",$U123="18-P",$U123="19-P",$U123="20-P")),
      INDEX('Wage Grid'!O$14:O$20, MATCH($U123, ListLayeredOverParaproGridLevel, 0)),
      INDEX('Wage Grid'!I$14:I$56, MATCH($U123, ListGridLevel, 0))), 0)</f>
        <v>0</v>
      </c>
      <c r="Y123" s="342">
        <f>IFERROR(IF(AND($A123="Layered-Over", OR($U123="14-P",$U123="15-P",$U123="16-P",$U123="17-P",$U123="18-P",$U123="19-P",$U123="20-P")),
      INDEX('Wage Grid'!P$14:P$20, MATCH($U123, ListLayeredOverParaproGridLevel, 0)),
      INDEX('Wage Grid'!J$14:J$56, MATCH($U123, ListGridLevel, 0))), 0)</f>
        <v>0</v>
      </c>
      <c r="Z123" s="342">
        <f t="shared" si="13"/>
        <v>0</v>
      </c>
      <c r="AA123" s="342">
        <f t="shared" si="14"/>
        <v>0</v>
      </c>
    </row>
    <row r="124" spans="1:27" ht="15" customHeight="1" x14ac:dyDescent="0.25">
      <c r="A124" s="241"/>
      <c r="B124" s="59"/>
      <c r="C124" s="242"/>
      <c r="D124" s="65"/>
      <c r="E124" s="243"/>
      <c r="F124" s="990" t="str">
        <f t="shared" si="10"/>
        <v/>
      </c>
      <c r="G124" s="242"/>
      <c r="H124" s="811"/>
      <c r="I124" s="243"/>
      <c r="J124" s="190"/>
      <c r="K124" s="232"/>
      <c r="L124" s="248" t="str">
        <f t="shared" si="11"/>
        <v/>
      </c>
      <c r="M124" s="215"/>
      <c r="N124" s="216"/>
      <c r="O124" s="216"/>
      <c r="P124" s="217"/>
      <c r="Q124" s="190"/>
      <c r="R124" s="177"/>
      <c r="S124" s="873">
        <f>_xlfn.IFNA(IF($A124="Layered-Over",INDEX('Wage Grid'!$D$14:$D$80,MATCH($B124,ListBargainingUnit,0)),IF($C124=0,INDEX('Wage Grid'!$C$14:$C$80,MATCH($B124,ListBargainingUnit,0)),$C124)),0)</f>
        <v>0</v>
      </c>
      <c r="T124" s="774">
        <f>_xlfn.IFNA(IF($A124="Layered-Over",INDEX('Wage Grid'!$D$14:$D$80,MATCH($D124,ListBargainingUnit,0)),IF($E124=0,INDEX('Wage Grid'!$C$14:$C$80,MATCH($D124,ListBargainingUnit,0)),$E124)),0)</f>
        <v>0</v>
      </c>
      <c r="U124" s="774">
        <f t="shared" si="12"/>
        <v>0</v>
      </c>
      <c r="V124" s="342">
        <f>IFERROR(IF(AND($A124="Layered-Over", OR($U124="14-P",$U124="15-P",$U124="16-P",$U124="17-P",$U124="18-P",$U124="19-P",$U124="20-P")),
      INDEX('Wage Grid'!M$14:M$20, MATCH(U124, ListLayeredOverParaproGridLevel, 0)),
      INDEX('Wage Grid'!G$14:G$56, MATCH(U124, ListGridLevel, 0))), 0)</f>
        <v>0</v>
      </c>
      <c r="W124" s="342">
        <f>IFERROR(IF(AND($A124="Layered-Over", OR($U124="14-P",$U124="15-P",$U124="16-P",$U124="17-P",$U124="18-P",$U124="19-P",$U124="20-P")),
      INDEX('Wage Grid'!N$14:N$20, MATCH($U124, ListLayeredOverParaproGridLevel, 0)),
      INDEX('Wage Grid'!H$14:H$56, MATCH($U124, ListGridLevel, 0))), 0)</f>
        <v>0</v>
      </c>
      <c r="X124" s="342">
        <f>IFERROR(IF(AND($A124="Layered-Over", OR($U124="14-P",$U124="15-P",$U124="16-P",$U124="17-P",$U124="18-P",$U124="19-P",$U124="20-P")),
      INDEX('Wage Grid'!O$14:O$20, MATCH($U124, ListLayeredOverParaproGridLevel, 0)),
      INDEX('Wage Grid'!I$14:I$56, MATCH($U124, ListGridLevel, 0))), 0)</f>
        <v>0</v>
      </c>
      <c r="Y124" s="342">
        <f>IFERROR(IF(AND($A124="Layered-Over", OR($U124="14-P",$U124="15-P",$U124="16-P",$U124="17-P",$U124="18-P",$U124="19-P",$U124="20-P")),
      INDEX('Wage Grid'!P$14:P$20, MATCH($U124, ListLayeredOverParaproGridLevel, 0)),
      INDEX('Wage Grid'!J$14:J$56, MATCH($U124, ListGridLevel, 0))), 0)</f>
        <v>0</v>
      </c>
      <c r="Z124" s="342">
        <f t="shared" si="13"/>
        <v>0</v>
      </c>
      <c r="AA124" s="342">
        <f t="shared" si="14"/>
        <v>0</v>
      </c>
    </row>
    <row r="125" spans="1:27" ht="15" customHeight="1" x14ac:dyDescent="0.25">
      <c r="A125" s="241"/>
      <c r="B125" s="59"/>
      <c r="C125" s="242"/>
      <c r="D125" s="65"/>
      <c r="E125" s="243"/>
      <c r="F125" s="990" t="str">
        <f t="shared" si="10"/>
        <v/>
      </c>
      <c r="G125" s="242"/>
      <c r="H125" s="811"/>
      <c r="I125" s="243"/>
      <c r="J125" s="190"/>
      <c r="K125" s="232"/>
      <c r="L125" s="248" t="str">
        <f t="shared" si="11"/>
        <v/>
      </c>
      <c r="M125" s="215"/>
      <c r="N125" s="216"/>
      <c r="O125" s="216"/>
      <c r="P125" s="217"/>
      <c r="Q125" s="190"/>
      <c r="R125" s="177"/>
      <c r="S125" s="873">
        <f>_xlfn.IFNA(IF($A125="Layered-Over",INDEX('Wage Grid'!$D$14:$D$80,MATCH($B125,ListBargainingUnit,0)),IF($C125=0,INDEX('Wage Grid'!$C$14:$C$80,MATCH($B125,ListBargainingUnit,0)),$C125)),0)</f>
        <v>0</v>
      </c>
      <c r="T125" s="774">
        <f>_xlfn.IFNA(IF($A125="Layered-Over",INDEX('Wage Grid'!$D$14:$D$80,MATCH($D125,ListBargainingUnit,0)),IF($E125=0,INDEX('Wage Grid'!$C$14:$C$80,MATCH($D125,ListBargainingUnit,0)),$E125)),0)</f>
        <v>0</v>
      </c>
      <c r="U125" s="774">
        <f t="shared" si="12"/>
        <v>0</v>
      </c>
      <c r="V125" s="342">
        <f>IFERROR(IF(AND($A125="Layered-Over", OR($U125="14-P",$U125="15-P",$U125="16-P",$U125="17-P",$U125="18-P",$U125="19-P",$U125="20-P")),
      INDEX('Wage Grid'!M$14:M$20, MATCH(U125, ListLayeredOverParaproGridLevel, 0)),
      INDEX('Wage Grid'!G$14:G$56, MATCH(U125, ListGridLevel, 0))), 0)</f>
        <v>0</v>
      </c>
      <c r="W125" s="342">
        <f>IFERROR(IF(AND($A125="Layered-Over", OR($U125="14-P",$U125="15-P",$U125="16-P",$U125="17-P",$U125="18-P",$U125="19-P",$U125="20-P")),
      INDEX('Wage Grid'!N$14:N$20, MATCH($U125, ListLayeredOverParaproGridLevel, 0)),
      INDEX('Wage Grid'!H$14:H$56, MATCH($U125, ListGridLevel, 0))), 0)</f>
        <v>0</v>
      </c>
      <c r="X125" s="342">
        <f>IFERROR(IF(AND($A125="Layered-Over", OR($U125="14-P",$U125="15-P",$U125="16-P",$U125="17-P",$U125="18-P",$U125="19-P",$U125="20-P")),
      INDEX('Wage Grid'!O$14:O$20, MATCH($U125, ListLayeredOverParaproGridLevel, 0)),
      INDEX('Wage Grid'!I$14:I$56, MATCH($U125, ListGridLevel, 0))), 0)</f>
        <v>0</v>
      </c>
      <c r="Y125" s="342">
        <f>IFERROR(IF(AND($A125="Layered-Over", OR($U125="14-P",$U125="15-P",$U125="16-P",$U125="17-P",$U125="18-P",$U125="19-P",$U125="20-P")),
      INDEX('Wage Grid'!P$14:P$20, MATCH($U125, ListLayeredOverParaproGridLevel, 0)),
      INDEX('Wage Grid'!J$14:J$56, MATCH($U125, ListGridLevel, 0))), 0)</f>
        <v>0</v>
      </c>
      <c r="Z125" s="342">
        <f t="shared" si="13"/>
        <v>0</v>
      </c>
      <c r="AA125" s="342">
        <f t="shared" si="14"/>
        <v>0</v>
      </c>
    </row>
    <row r="126" spans="1:27" ht="15" customHeight="1" x14ac:dyDescent="0.25">
      <c r="A126" s="241"/>
      <c r="B126" s="59"/>
      <c r="C126" s="242"/>
      <c r="D126" s="65"/>
      <c r="E126" s="243"/>
      <c r="F126" s="990" t="str">
        <f t="shared" si="10"/>
        <v/>
      </c>
      <c r="G126" s="242"/>
      <c r="H126" s="811"/>
      <c r="I126" s="243"/>
      <c r="J126" s="190"/>
      <c r="K126" s="232"/>
      <c r="L126" s="248" t="str">
        <f t="shared" si="11"/>
        <v/>
      </c>
      <c r="M126" s="215"/>
      <c r="N126" s="216"/>
      <c r="O126" s="216"/>
      <c r="P126" s="217"/>
      <c r="Q126" s="190"/>
      <c r="R126" s="177"/>
      <c r="S126" s="873">
        <f>_xlfn.IFNA(IF($A126="Layered-Over",INDEX('Wage Grid'!$D$14:$D$80,MATCH($B126,ListBargainingUnit,0)),IF($C126=0,INDEX('Wage Grid'!$C$14:$C$80,MATCH($B126,ListBargainingUnit,0)),$C126)),0)</f>
        <v>0</v>
      </c>
      <c r="T126" s="774">
        <f>_xlfn.IFNA(IF($A126="Layered-Over",INDEX('Wage Grid'!$D$14:$D$80,MATCH($D126,ListBargainingUnit,0)),IF($E126=0,INDEX('Wage Grid'!$C$14:$C$80,MATCH($D126,ListBargainingUnit,0)),$E126)),0)</f>
        <v>0</v>
      </c>
      <c r="U126" s="774">
        <f t="shared" si="12"/>
        <v>0</v>
      </c>
      <c r="V126" s="342">
        <f>IFERROR(IF(AND($A126="Layered-Over", OR($U126="14-P",$U126="15-P",$U126="16-P",$U126="17-P",$U126="18-P",$U126="19-P",$U126="20-P")),
      INDEX('Wage Grid'!M$14:M$20, MATCH(U126, ListLayeredOverParaproGridLevel, 0)),
      INDEX('Wage Grid'!G$14:G$56, MATCH(U126, ListGridLevel, 0))), 0)</f>
        <v>0</v>
      </c>
      <c r="W126" s="342">
        <f>IFERROR(IF(AND($A126="Layered-Over", OR($U126="14-P",$U126="15-P",$U126="16-P",$U126="17-P",$U126="18-P",$U126="19-P",$U126="20-P")),
      INDEX('Wage Grid'!N$14:N$20, MATCH($U126, ListLayeredOverParaproGridLevel, 0)),
      INDEX('Wage Grid'!H$14:H$56, MATCH($U126, ListGridLevel, 0))), 0)</f>
        <v>0</v>
      </c>
      <c r="X126" s="342">
        <f>IFERROR(IF(AND($A126="Layered-Over", OR($U126="14-P",$U126="15-P",$U126="16-P",$U126="17-P",$U126="18-P",$U126="19-P",$U126="20-P")),
      INDEX('Wage Grid'!O$14:O$20, MATCH($U126, ListLayeredOverParaproGridLevel, 0)),
      INDEX('Wage Grid'!I$14:I$56, MATCH($U126, ListGridLevel, 0))), 0)</f>
        <v>0</v>
      </c>
      <c r="Y126" s="342">
        <f>IFERROR(IF(AND($A126="Layered-Over", OR($U126="14-P",$U126="15-P",$U126="16-P",$U126="17-P",$U126="18-P",$U126="19-P",$U126="20-P")),
      INDEX('Wage Grid'!P$14:P$20, MATCH($U126, ListLayeredOverParaproGridLevel, 0)),
      INDEX('Wage Grid'!J$14:J$56, MATCH($U126, ListGridLevel, 0))), 0)</f>
        <v>0</v>
      </c>
      <c r="Z126" s="342">
        <f t="shared" si="13"/>
        <v>0</v>
      </c>
      <c r="AA126" s="342">
        <f t="shared" si="14"/>
        <v>0</v>
      </c>
    </row>
    <row r="127" spans="1:27" ht="15" customHeight="1" x14ac:dyDescent="0.25">
      <c r="A127" s="241"/>
      <c r="B127" s="59"/>
      <c r="C127" s="242"/>
      <c r="D127" s="65"/>
      <c r="E127" s="243"/>
      <c r="F127" s="990" t="str">
        <f t="shared" si="10"/>
        <v/>
      </c>
      <c r="G127" s="242"/>
      <c r="H127" s="811"/>
      <c r="I127" s="243"/>
      <c r="J127" s="190"/>
      <c r="K127" s="232"/>
      <c r="L127" s="248" t="str">
        <f t="shared" si="11"/>
        <v/>
      </c>
      <c r="M127" s="215"/>
      <c r="N127" s="216"/>
      <c r="O127" s="216"/>
      <c r="P127" s="217"/>
      <c r="Q127" s="190"/>
      <c r="R127" s="177"/>
      <c r="S127" s="873">
        <f>_xlfn.IFNA(IF($A127="Layered-Over",INDEX('Wage Grid'!$D$14:$D$80,MATCH($B127,ListBargainingUnit,0)),IF($C127=0,INDEX('Wage Grid'!$C$14:$C$80,MATCH($B127,ListBargainingUnit,0)),$C127)),0)</f>
        <v>0</v>
      </c>
      <c r="T127" s="774">
        <f>_xlfn.IFNA(IF($A127="Layered-Over",INDEX('Wage Grid'!$D$14:$D$80,MATCH($D127,ListBargainingUnit,0)),IF($E127=0,INDEX('Wage Grid'!$C$14:$C$80,MATCH($D127,ListBargainingUnit,0)),$E127)),0)</f>
        <v>0</v>
      </c>
      <c r="U127" s="774">
        <f t="shared" si="12"/>
        <v>0</v>
      </c>
      <c r="V127" s="342">
        <f>IFERROR(IF(AND($A127="Layered-Over", OR($U127="14-P",$U127="15-P",$U127="16-P",$U127="17-P",$U127="18-P",$U127="19-P",$U127="20-P")),
      INDEX('Wage Grid'!M$14:M$20, MATCH(U127, ListLayeredOverParaproGridLevel, 0)),
      INDEX('Wage Grid'!G$14:G$56, MATCH(U127, ListGridLevel, 0))), 0)</f>
        <v>0</v>
      </c>
      <c r="W127" s="342">
        <f>IFERROR(IF(AND($A127="Layered-Over", OR($U127="14-P",$U127="15-P",$U127="16-P",$U127="17-P",$U127="18-P",$U127="19-P",$U127="20-P")),
      INDEX('Wage Grid'!N$14:N$20, MATCH($U127, ListLayeredOverParaproGridLevel, 0)),
      INDEX('Wage Grid'!H$14:H$56, MATCH($U127, ListGridLevel, 0))), 0)</f>
        <v>0</v>
      </c>
      <c r="X127" s="342">
        <f>IFERROR(IF(AND($A127="Layered-Over", OR($U127="14-P",$U127="15-P",$U127="16-P",$U127="17-P",$U127="18-P",$U127="19-P",$U127="20-P")),
      INDEX('Wage Grid'!O$14:O$20, MATCH($U127, ListLayeredOverParaproGridLevel, 0)),
      INDEX('Wage Grid'!I$14:I$56, MATCH($U127, ListGridLevel, 0))), 0)</f>
        <v>0</v>
      </c>
      <c r="Y127" s="342">
        <f>IFERROR(IF(AND($A127="Layered-Over", OR($U127="14-P",$U127="15-P",$U127="16-P",$U127="17-P",$U127="18-P",$U127="19-P",$U127="20-P")),
      INDEX('Wage Grid'!P$14:P$20, MATCH($U127, ListLayeredOverParaproGridLevel, 0)),
      INDEX('Wage Grid'!J$14:J$56, MATCH($U127, ListGridLevel, 0))), 0)</f>
        <v>0</v>
      </c>
      <c r="Z127" s="342">
        <f t="shared" si="13"/>
        <v>0</v>
      </c>
      <c r="AA127" s="342">
        <f t="shared" si="14"/>
        <v>0</v>
      </c>
    </row>
    <row r="128" spans="1:27" ht="15" customHeight="1" x14ac:dyDescent="0.25">
      <c r="A128" s="241"/>
      <c r="B128" s="59"/>
      <c r="C128" s="242"/>
      <c r="D128" s="65"/>
      <c r="E128" s="243"/>
      <c r="F128" s="990" t="str">
        <f t="shared" si="10"/>
        <v/>
      </c>
      <c r="G128" s="242"/>
      <c r="H128" s="811"/>
      <c r="I128" s="243"/>
      <c r="J128" s="190"/>
      <c r="K128" s="232"/>
      <c r="L128" s="248" t="str">
        <f t="shared" si="11"/>
        <v/>
      </c>
      <c r="M128" s="215"/>
      <c r="N128" s="216"/>
      <c r="O128" s="216"/>
      <c r="P128" s="217"/>
      <c r="Q128" s="190"/>
      <c r="R128" s="177"/>
      <c r="S128" s="873">
        <f>_xlfn.IFNA(IF($A128="Layered-Over",INDEX('Wage Grid'!$D$14:$D$80,MATCH($B128,ListBargainingUnit,0)),IF($C128=0,INDEX('Wage Grid'!$C$14:$C$80,MATCH($B128,ListBargainingUnit,0)),$C128)),0)</f>
        <v>0</v>
      </c>
      <c r="T128" s="774">
        <f>_xlfn.IFNA(IF($A128="Layered-Over",INDEX('Wage Grid'!$D$14:$D$80,MATCH($D128,ListBargainingUnit,0)),IF($E128=0,INDEX('Wage Grid'!$C$14:$C$80,MATCH($D128,ListBargainingUnit,0)),$E128)),0)</f>
        <v>0</v>
      </c>
      <c r="U128" s="774">
        <f t="shared" si="12"/>
        <v>0</v>
      </c>
      <c r="V128" s="342">
        <f>IFERROR(IF(AND($A128="Layered-Over", OR($U128="14-P",$U128="15-P",$U128="16-P",$U128="17-P",$U128="18-P",$U128="19-P",$U128="20-P")),
      INDEX('Wage Grid'!M$14:M$20, MATCH(U128, ListLayeredOverParaproGridLevel, 0)),
      INDEX('Wage Grid'!G$14:G$56, MATCH(U128, ListGridLevel, 0))), 0)</f>
        <v>0</v>
      </c>
      <c r="W128" s="342">
        <f>IFERROR(IF(AND($A128="Layered-Over", OR($U128="14-P",$U128="15-P",$U128="16-P",$U128="17-P",$U128="18-P",$U128="19-P",$U128="20-P")),
      INDEX('Wage Grid'!N$14:N$20, MATCH($U128, ListLayeredOverParaproGridLevel, 0)),
      INDEX('Wage Grid'!H$14:H$56, MATCH($U128, ListGridLevel, 0))), 0)</f>
        <v>0</v>
      </c>
      <c r="X128" s="342">
        <f>IFERROR(IF(AND($A128="Layered-Over", OR($U128="14-P",$U128="15-P",$U128="16-P",$U128="17-P",$U128="18-P",$U128="19-P",$U128="20-P")),
      INDEX('Wage Grid'!O$14:O$20, MATCH($U128, ListLayeredOverParaproGridLevel, 0)),
      INDEX('Wage Grid'!I$14:I$56, MATCH($U128, ListGridLevel, 0))), 0)</f>
        <v>0</v>
      </c>
      <c r="Y128" s="342">
        <f>IFERROR(IF(AND($A128="Layered-Over", OR($U128="14-P",$U128="15-P",$U128="16-P",$U128="17-P",$U128="18-P",$U128="19-P",$U128="20-P")),
      INDEX('Wage Grid'!P$14:P$20, MATCH($U128, ListLayeredOverParaproGridLevel, 0)),
      INDEX('Wage Grid'!J$14:J$56, MATCH($U128, ListGridLevel, 0))), 0)</f>
        <v>0</v>
      </c>
      <c r="Z128" s="342">
        <f t="shared" si="13"/>
        <v>0</v>
      </c>
      <c r="AA128" s="342">
        <f t="shared" si="14"/>
        <v>0</v>
      </c>
    </row>
    <row r="129" spans="1:27" ht="15" customHeight="1" x14ac:dyDescent="0.25">
      <c r="A129" s="241"/>
      <c r="B129" s="59"/>
      <c r="C129" s="242"/>
      <c r="D129" s="65"/>
      <c r="E129" s="243"/>
      <c r="F129" s="990" t="str">
        <f t="shared" si="10"/>
        <v/>
      </c>
      <c r="G129" s="242"/>
      <c r="H129" s="811"/>
      <c r="I129" s="243"/>
      <c r="J129" s="190"/>
      <c r="K129" s="232"/>
      <c r="L129" s="248" t="str">
        <f t="shared" si="11"/>
        <v/>
      </c>
      <c r="M129" s="215"/>
      <c r="N129" s="216"/>
      <c r="O129" s="216"/>
      <c r="P129" s="217"/>
      <c r="Q129" s="190"/>
      <c r="R129" s="177"/>
      <c r="S129" s="873">
        <f>_xlfn.IFNA(IF($A129="Layered-Over",INDEX('Wage Grid'!$D$14:$D$80,MATCH($B129,ListBargainingUnit,0)),IF($C129=0,INDEX('Wage Grid'!$C$14:$C$80,MATCH($B129,ListBargainingUnit,0)),$C129)),0)</f>
        <v>0</v>
      </c>
      <c r="T129" s="774">
        <f>_xlfn.IFNA(IF($A129="Layered-Over",INDEX('Wage Grid'!$D$14:$D$80,MATCH($D129,ListBargainingUnit,0)),IF($E129=0,INDEX('Wage Grid'!$C$14:$C$80,MATCH($D129,ListBargainingUnit,0)),$E129)),0)</f>
        <v>0</v>
      </c>
      <c r="U129" s="774">
        <f t="shared" si="12"/>
        <v>0</v>
      </c>
      <c r="V129" s="342">
        <f>IFERROR(IF(AND($A129="Layered-Over", OR($U129="14-P",$U129="15-P",$U129="16-P",$U129="17-P",$U129="18-P",$U129="19-P",$U129="20-P")),
      INDEX('Wage Grid'!M$14:M$20, MATCH(U129, ListLayeredOverParaproGridLevel, 0)),
      INDEX('Wage Grid'!G$14:G$56, MATCH(U129, ListGridLevel, 0))), 0)</f>
        <v>0</v>
      </c>
      <c r="W129" s="342">
        <f>IFERROR(IF(AND($A129="Layered-Over", OR($U129="14-P",$U129="15-P",$U129="16-P",$U129="17-P",$U129="18-P",$U129="19-P",$U129="20-P")),
      INDEX('Wage Grid'!N$14:N$20, MATCH($U129, ListLayeredOverParaproGridLevel, 0)),
      INDEX('Wage Grid'!H$14:H$56, MATCH($U129, ListGridLevel, 0))), 0)</f>
        <v>0</v>
      </c>
      <c r="X129" s="342">
        <f>IFERROR(IF(AND($A129="Layered-Over", OR($U129="14-P",$U129="15-P",$U129="16-P",$U129="17-P",$U129="18-P",$U129="19-P",$U129="20-P")),
      INDEX('Wage Grid'!O$14:O$20, MATCH($U129, ListLayeredOverParaproGridLevel, 0)),
      INDEX('Wage Grid'!I$14:I$56, MATCH($U129, ListGridLevel, 0))), 0)</f>
        <v>0</v>
      </c>
      <c r="Y129" s="342">
        <f>IFERROR(IF(AND($A129="Layered-Over", OR($U129="14-P",$U129="15-P",$U129="16-P",$U129="17-P",$U129="18-P",$U129="19-P",$U129="20-P")),
      INDEX('Wage Grid'!P$14:P$20, MATCH($U129, ListLayeredOverParaproGridLevel, 0)),
      INDEX('Wage Grid'!J$14:J$56, MATCH($U129, ListGridLevel, 0))), 0)</f>
        <v>0</v>
      </c>
      <c r="Z129" s="342">
        <f t="shared" si="13"/>
        <v>0</v>
      </c>
      <c r="AA129" s="342">
        <f t="shared" si="14"/>
        <v>0</v>
      </c>
    </row>
    <row r="130" spans="1:27" ht="15" customHeight="1" x14ac:dyDescent="0.25">
      <c r="A130" s="241"/>
      <c r="B130" s="59"/>
      <c r="C130" s="242"/>
      <c r="D130" s="65"/>
      <c r="E130" s="243"/>
      <c r="F130" s="990" t="str">
        <f t="shared" si="10"/>
        <v/>
      </c>
      <c r="G130" s="242"/>
      <c r="H130" s="811"/>
      <c r="I130" s="243"/>
      <c r="J130" s="190"/>
      <c r="K130" s="232"/>
      <c r="L130" s="248" t="str">
        <f t="shared" si="11"/>
        <v/>
      </c>
      <c r="M130" s="215"/>
      <c r="N130" s="216"/>
      <c r="O130" s="216"/>
      <c r="P130" s="217"/>
      <c r="Q130" s="190"/>
      <c r="R130" s="177"/>
      <c r="S130" s="873">
        <f>_xlfn.IFNA(IF($A130="Layered-Over",INDEX('Wage Grid'!$D$14:$D$80,MATCH($B130,ListBargainingUnit,0)),IF($C130=0,INDEX('Wage Grid'!$C$14:$C$80,MATCH($B130,ListBargainingUnit,0)),$C130)),0)</f>
        <v>0</v>
      </c>
      <c r="T130" s="774">
        <f>_xlfn.IFNA(IF($A130="Layered-Over",INDEX('Wage Grid'!$D$14:$D$80,MATCH($D130,ListBargainingUnit,0)),IF($E130=0,INDEX('Wage Grid'!$C$14:$C$80,MATCH($D130,ListBargainingUnit,0)),$E130)),0)</f>
        <v>0</v>
      </c>
      <c r="U130" s="774">
        <f t="shared" si="12"/>
        <v>0</v>
      </c>
      <c r="V130" s="342">
        <f>IFERROR(IF(AND($A130="Layered-Over", OR($U130="14-P",$U130="15-P",$U130="16-P",$U130="17-P",$U130="18-P",$U130="19-P",$U130="20-P")),
      INDEX('Wage Grid'!M$14:M$20, MATCH(U130, ListLayeredOverParaproGridLevel, 0)),
      INDEX('Wage Grid'!G$14:G$56, MATCH(U130, ListGridLevel, 0))), 0)</f>
        <v>0</v>
      </c>
      <c r="W130" s="342">
        <f>IFERROR(IF(AND($A130="Layered-Over", OR($U130="14-P",$U130="15-P",$U130="16-P",$U130="17-P",$U130="18-P",$U130="19-P",$U130="20-P")),
      INDEX('Wage Grid'!N$14:N$20, MATCH($U130, ListLayeredOverParaproGridLevel, 0)),
      INDEX('Wage Grid'!H$14:H$56, MATCH($U130, ListGridLevel, 0))), 0)</f>
        <v>0</v>
      </c>
      <c r="X130" s="342">
        <f>IFERROR(IF(AND($A130="Layered-Over", OR($U130="14-P",$U130="15-P",$U130="16-P",$U130="17-P",$U130="18-P",$U130="19-P",$U130="20-P")),
      INDEX('Wage Grid'!O$14:O$20, MATCH($U130, ListLayeredOverParaproGridLevel, 0)),
      INDEX('Wage Grid'!I$14:I$56, MATCH($U130, ListGridLevel, 0))), 0)</f>
        <v>0</v>
      </c>
      <c r="Y130" s="342">
        <f>IFERROR(IF(AND($A130="Layered-Over", OR($U130="14-P",$U130="15-P",$U130="16-P",$U130="17-P",$U130="18-P",$U130="19-P",$U130="20-P")),
      INDEX('Wage Grid'!P$14:P$20, MATCH($U130, ListLayeredOverParaproGridLevel, 0)),
      INDEX('Wage Grid'!J$14:J$56, MATCH($U130, ListGridLevel, 0))), 0)</f>
        <v>0</v>
      </c>
      <c r="Z130" s="342">
        <f t="shared" si="13"/>
        <v>0</v>
      </c>
      <c r="AA130" s="342">
        <f t="shared" si="14"/>
        <v>0</v>
      </c>
    </row>
    <row r="131" spans="1:27" ht="15" customHeight="1" x14ac:dyDescent="0.25">
      <c r="A131" s="241"/>
      <c r="B131" s="59"/>
      <c r="C131" s="242"/>
      <c r="D131" s="65"/>
      <c r="E131" s="243"/>
      <c r="F131" s="990" t="str">
        <f t="shared" si="10"/>
        <v/>
      </c>
      <c r="G131" s="242"/>
      <c r="H131" s="811"/>
      <c r="I131" s="243"/>
      <c r="J131" s="190"/>
      <c r="K131" s="232"/>
      <c r="L131" s="248" t="str">
        <f t="shared" si="11"/>
        <v/>
      </c>
      <c r="M131" s="215"/>
      <c r="N131" s="216"/>
      <c r="O131" s="216"/>
      <c r="P131" s="217"/>
      <c r="Q131" s="190"/>
      <c r="R131" s="177"/>
      <c r="S131" s="873">
        <f>_xlfn.IFNA(IF($A131="Layered-Over",INDEX('Wage Grid'!$D$14:$D$80,MATCH($B131,ListBargainingUnit,0)),IF($C131=0,INDEX('Wage Grid'!$C$14:$C$80,MATCH($B131,ListBargainingUnit,0)),$C131)),0)</f>
        <v>0</v>
      </c>
      <c r="T131" s="774">
        <f>_xlfn.IFNA(IF($A131="Layered-Over",INDEX('Wage Grid'!$D$14:$D$80,MATCH($D131,ListBargainingUnit,0)),IF($E131=0,INDEX('Wage Grid'!$C$14:$C$80,MATCH($D131,ListBargainingUnit,0)),$E131)),0)</f>
        <v>0</v>
      </c>
      <c r="U131" s="774">
        <f t="shared" si="12"/>
        <v>0</v>
      </c>
      <c r="V131" s="342">
        <f>IFERROR(IF(AND($A131="Layered-Over", OR($U131="14-P",$U131="15-P",$U131="16-P",$U131="17-P",$U131="18-P",$U131="19-P",$U131="20-P")),
      INDEX('Wage Grid'!M$14:M$20, MATCH(U131, ListLayeredOverParaproGridLevel, 0)),
      INDEX('Wage Grid'!G$14:G$56, MATCH(U131, ListGridLevel, 0))), 0)</f>
        <v>0</v>
      </c>
      <c r="W131" s="342">
        <f>IFERROR(IF(AND($A131="Layered-Over", OR($U131="14-P",$U131="15-P",$U131="16-P",$U131="17-P",$U131="18-P",$U131="19-P",$U131="20-P")),
      INDEX('Wage Grid'!N$14:N$20, MATCH($U131, ListLayeredOverParaproGridLevel, 0)),
      INDEX('Wage Grid'!H$14:H$56, MATCH($U131, ListGridLevel, 0))), 0)</f>
        <v>0</v>
      </c>
      <c r="X131" s="342">
        <f>IFERROR(IF(AND($A131="Layered-Over", OR($U131="14-P",$U131="15-P",$U131="16-P",$U131="17-P",$U131="18-P",$U131="19-P",$U131="20-P")),
      INDEX('Wage Grid'!O$14:O$20, MATCH($U131, ListLayeredOverParaproGridLevel, 0)),
      INDEX('Wage Grid'!I$14:I$56, MATCH($U131, ListGridLevel, 0))), 0)</f>
        <v>0</v>
      </c>
      <c r="Y131" s="342">
        <f>IFERROR(IF(AND($A131="Layered-Over", OR($U131="14-P",$U131="15-P",$U131="16-P",$U131="17-P",$U131="18-P",$U131="19-P",$U131="20-P")),
      INDEX('Wage Grid'!P$14:P$20, MATCH($U131, ListLayeredOverParaproGridLevel, 0)),
      INDEX('Wage Grid'!J$14:J$56, MATCH($U131, ListGridLevel, 0))), 0)</f>
        <v>0</v>
      </c>
      <c r="Z131" s="342">
        <f t="shared" si="13"/>
        <v>0</v>
      </c>
      <c r="AA131" s="342">
        <f t="shared" si="14"/>
        <v>0</v>
      </c>
    </row>
    <row r="132" spans="1:27" ht="15" customHeight="1" x14ac:dyDescent="0.25">
      <c r="A132" s="241"/>
      <c r="B132" s="59"/>
      <c r="C132" s="242"/>
      <c r="D132" s="65"/>
      <c r="E132" s="243"/>
      <c r="F132" s="990" t="str">
        <f t="shared" si="10"/>
        <v/>
      </c>
      <c r="G132" s="242"/>
      <c r="H132" s="811"/>
      <c r="I132" s="243"/>
      <c r="J132" s="190"/>
      <c r="K132" s="232"/>
      <c r="L132" s="248" t="str">
        <f t="shared" si="11"/>
        <v/>
      </c>
      <c r="M132" s="215"/>
      <c r="N132" s="216"/>
      <c r="O132" s="216"/>
      <c r="P132" s="217"/>
      <c r="Q132" s="190"/>
      <c r="R132" s="177"/>
      <c r="S132" s="873">
        <f>_xlfn.IFNA(IF($A132="Layered-Over",INDEX('Wage Grid'!$D$14:$D$80,MATCH($B132,ListBargainingUnit,0)),IF($C132=0,INDEX('Wage Grid'!$C$14:$C$80,MATCH($B132,ListBargainingUnit,0)),$C132)),0)</f>
        <v>0</v>
      </c>
      <c r="T132" s="774">
        <f>_xlfn.IFNA(IF($A132="Layered-Over",INDEX('Wage Grid'!$D$14:$D$80,MATCH($D132,ListBargainingUnit,0)),IF($E132=0,INDEX('Wage Grid'!$C$14:$C$80,MATCH($D132,ListBargainingUnit,0)),$E132)),0)</f>
        <v>0</v>
      </c>
      <c r="U132" s="774">
        <f t="shared" si="12"/>
        <v>0</v>
      </c>
      <c r="V132" s="342">
        <f>IFERROR(IF(AND($A132="Layered-Over", OR($U132="14-P",$U132="15-P",$U132="16-P",$U132="17-P",$U132="18-P",$U132="19-P",$U132="20-P")),
      INDEX('Wage Grid'!M$14:M$20, MATCH(U132, ListLayeredOverParaproGridLevel, 0)),
      INDEX('Wage Grid'!G$14:G$56, MATCH(U132, ListGridLevel, 0))), 0)</f>
        <v>0</v>
      </c>
      <c r="W132" s="342">
        <f>IFERROR(IF(AND($A132="Layered-Over", OR($U132="14-P",$U132="15-P",$U132="16-P",$U132="17-P",$U132="18-P",$U132="19-P",$U132="20-P")),
      INDEX('Wage Grid'!N$14:N$20, MATCH($U132, ListLayeredOverParaproGridLevel, 0)),
      INDEX('Wage Grid'!H$14:H$56, MATCH($U132, ListGridLevel, 0))), 0)</f>
        <v>0</v>
      </c>
      <c r="X132" s="342">
        <f>IFERROR(IF(AND($A132="Layered-Over", OR($U132="14-P",$U132="15-P",$U132="16-P",$U132="17-P",$U132="18-P",$U132="19-P",$U132="20-P")),
      INDEX('Wage Grid'!O$14:O$20, MATCH($U132, ListLayeredOverParaproGridLevel, 0)),
      INDEX('Wage Grid'!I$14:I$56, MATCH($U132, ListGridLevel, 0))), 0)</f>
        <v>0</v>
      </c>
      <c r="Y132" s="342">
        <f>IFERROR(IF(AND($A132="Layered-Over", OR($U132="14-P",$U132="15-P",$U132="16-P",$U132="17-P",$U132="18-P",$U132="19-P",$U132="20-P")),
      INDEX('Wage Grid'!P$14:P$20, MATCH($U132, ListLayeredOverParaproGridLevel, 0)),
      INDEX('Wage Grid'!J$14:J$56, MATCH($U132, ListGridLevel, 0))), 0)</f>
        <v>0</v>
      </c>
      <c r="Z132" s="342">
        <f t="shared" si="13"/>
        <v>0</v>
      </c>
      <c r="AA132" s="342">
        <f t="shared" si="14"/>
        <v>0</v>
      </c>
    </row>
    <row r="133" spans="1:27" ht="15" customHeight="1" x14ac:dyDescent="0.25">
      <c r="A133" s="241"/>
      <c r="B133" s="59"/>
      <c r="C133" s="242"/>
      <c r="D133" s="65"/>
      <c r="E133" s="243"/>
      <c r="F133" s="990" t="str">
        <f t="shared" si="10"/>
        <v/>
      </c>
      <c r="G133" s="242"/>
      <c r="H133" s="811"/>
      <c r="I133" s="243"/>
      <c r="J133" s="190"/>
      <c r="K133" s="232"/>
      <c r="L133" s="248" t="str">
        <f t="shared" si="11"/>
        <v/>
      </c>
      <c r="M133" s="215"/>
      <c r="N133" s="216"/>
      <c r="O133" s="216"/>
      <c r="P133" s="217"/>
      <c r="Q133" s="190"/>
      <c r="R133" s="177"/>
      <c r="S133" s="873">
        <f>_xlfn.IFNA(IF($A133="Layered-Over",INDEX('Wage Grid'!$D$14:$D$80,MATCH($B133,ListBargainingUnit,0)),IF($C133=0,INDEX('Wage Grid'!$C$14:$C$80,MATCH($B133,ListBargainingUnit,0)),$C133)),0)</f>
        <v>0</v>
      </c>
      <c r="T133" s="774">
        <f>_xlfn.IFNA(IF($A133="Layered-Over",INDEX('Wage Grid'!$D$14:$D$80,MATCH($D133,ListBargainingUnit,0)),IF($E133=0,INDEX('Wage Grid'!$C$14:$C$80,MATCH($D133,ListBargainingUnit,0)),$E133)),0)</f>
        <v>0</v>
      </c>
      <c r="U133" s="774">
        <f t="shared" si="12"/>
        <v>0</v>
      </c>
      <c r="V133" s="342">
        <f>IFERROR(IF(AND($A133="Layered-Over", OR($U133="14-P",$U133="15-P",$U133="16-P",$U133="17-P",$U133="18-P",$U133="19-P",$U133="20-P")),
      INDEX('Wage Grid'!M$14:M$20, MATCH(U133, ListLayeredOverParaproGridLevel, 0)),
      INDEX('Wage Grid'!G$14:G$56, MATCH(U133, ListGridLevel, 0))), 0)</f>
        <v>0</v>
      </c>
      <c r="W133" s="342">
        <f>IFERROR(IF(AND($A133="Layered-Over", OR($U133="14-P",$U133="15-P",$U133="16-P",$U133="17-P",$U133="18-P",$U133="19-P",$U133="20-P")),
      INDEX('Wage Grid'!N$14:N$20, MATCH($U133, ListLayeredOverParaproGridLevel, 0)),
      INDEX('Wage Grid'!H$14:H$56, MATCH($U133, ListGridLevel, 0))), 0)</f>
        <v>0</v>
      </c>
      <c r="X133" s="342">
        <f>IFERROR(IF(AND($A133="Layered-Over", OR($U133="14-P",$U133="15-P",$U133="16-P",$U133="17-P",$U133="18-P",$U133="19-P",$U133="20-P")),
      INDEX('Wage Grid'!O$14:O$20, MATCH($U133, ListLayeredOverParaproGridLevel, 0)),
      INDEX('Wage Grid'!I$14:I$56, MATCH($U133, ListGridLevel, 0))), 0)</f>
        <v>0</v>
      </c>
      <c r="Y133" s="342">
        <f>IFERROR(IF(AND($A133="Layered-Over", OR($U133="14-P",$U133="15-P",$U133="16-P",$U133="17-P",$U133="18-P",$U133="19-P",$U133="20-P")),
      INDEX('Wage Grid'!P$14:P$20, MATCH($U133, ListLayeredOverParaproGridLevel, 0)),
      INDEX('Wage Grid'!J$14:J$56, MATCH($U133, ListGridLevel, 0))), 0)</f>
        <v>0</v>
      </c>
      <c r="Z133" s="342">
        <f t="shared" si="13"/>
        <v>0</v>
      </c>
      <c r="AA133" s="342">
        <f t="shared" si="14"/>
        <v>0</v>
      </c>
    </row>
    <row r="134" spans="1:27" ht="15" customHeight="1" x14ac:dyDescent="0.25">
      <c r="A134" s="241"/>
      <c r="B134" s="59"/>
      <c r="C134" s="242"/>
      <c r="D134" s="65"/>
      <c r="E134" s="243"/>
      <c r="F134" s="990" t="str">
        <f t="shared" si="10"/>
        <v/>
      </c>
      <c r="G134" s="242"/>
      <c r="H134" s="811"/>
      <c r="I134" s="243"/>
      <c r="J134" s="190"/>
      <c r="K134" s="232"/>
      <c r="L134" s="248" t="str">
        <f t="shared" si="11"/>
        <v/>
      </c>
      <c r="M134" s="215"/>
      <c r="N134" s="216"/>
      <c r="O134" s="216"/>
      <c r="P134" s="217"/>
      <c r="Q134" s="190"/>
      <c r="R134" s="177"/>
      <c r="S134" s="873">
        <f>_xlfn.IFNA(IF($A134="Layered-Over",INDEX('Wage Grid'!$D$14:$D$80,MATCH($B134,ListBargainingUnit,0)),IF($C134=0,INDEX('Wage Grid'!$C$14:$C$80,MATCH($B134,ListBargainingUnit,0)),$C134)),0)</f>
        <v>0</v>
      </c>
      <c r="T134" s="774">
        <f>_xlfn.IFNA(IF($A134="Layered-Over",INDEX('Wage Grid'!$D$14:$D$80,MATCH($D134,ListBargainingUnit,0)),IF($E134=0,INDEX('Wage Grid'!$C$14:$C$80,MATCH($D134,ListBargainingUnit,0)),$E134)),0)</f>
        <v>0</v>
      </c>
      <c r="U134" s="774">
        <f t="shared" si="12"/>
        <v>0</v>
      </c>
      <c r="V134" s="342">
        <f>IFERROR(IF(AND($A134="Layered-Over", OR($U134="14-P",$U134="15-P",$U134="16-P",$U134="17-P",$U134="18-P",$U134="19-P",$U134="20-P")),
      INDEX('Wage Grid'!M$14:M$20, MATCH(U134, ListLayeredOverParaproGridLevel, 0)),
      INDEX('Wage Grid'!G$14:G$56, MATCH(U134, ListGridLevel, 0))), 0)</f>
        <v>0</v>
      </c>
      <c r="W134" s="342">
        <f>IFERROR(IF(AND($A134="Layered-Over", OR($U134="14-P",$U134="15-P",$U134="16-P",$U134="17-P",$U134="18-P",$U134="19-P",$U134="20-P")),
      INDEX('Wage Grid'!N$14:N$20, MATCH($U134, ListLayeredOverParaproGridLevel, 0)),
      INDEX('Wage Grid'!H$14:H$56, MATCH($U134, ListGridLevel, 0))), 0)</f>
        <v>0</v>
      </c>
      <c r="X134" s="342">
        <f>IFERROR(IF(AND($A134="Layered-Over", OR($U134="14-P",$U134="15-P",$U134="16-P",$U134="17-P",$U134="18-P",$U134="19-P",$U134="20-P")),
      INDEX('Wage Grid'!O$14:O$20, MATCH($U134, ListLayeredOverParaproGridLevel, 0)),
      INDEX('Wage Grid'!I$14:I$56, MATCH($U134, ListGridLevel, 0))), 0)</f>
        <v>0</v>
      </c>
      <c r="Y134" s="342">
        <f>IFERROR(IF(AND($A134="Layered-Over", OR($U134="14-P",$U134="15-P",$U134="16-P",$U134="17-P",$U134="18-P",$U134="19-P",$U134="20-P")),
      INDEX('Wage Grid'!P$14:P$20, MATCH($U134, ListLayeredOverParaproGridLevel, 0)),
      INDEX('Wage Grid'!J$14:J$56, MATCH($U134, ListGridLevel, 0))), 0)</f>
        <v>0</v>
      </c>
      <c r="Z134" s="342">
        <f t="shared" si="13"/>
        <v>0</v>
      </c>
      <c r="AA134" s="342">
        <f t="shared" si="14"/>
        <v>0</v>
      </c>
    </row>
    <row r="135" spans="1:27" ht="15" customHeight="1" x14ac:dyDescent="0.25">
      <c r="A135" s="241"/>
      <c r="B135" s="59"/>
      <c r="C135" s="242"/>
      <c r="D135" s="65"/>
      <c r="E135" s="243"/>
      <c r="F135" s="990" t="str">
        <f t="shared" si="10"/>
        <v/>
      </c>
      <c r="G135" s="242"/>
      <c r="H135" s="811"/>
      <c r="I135" s="243"/>
      <c r="J135" s="190"/>
      <c r="K135" s="232"/>
      <c r="L135" s="248" t="str">
        <f t="shared" si="11"/>
        <v/>
      </c>
      <c r="M135" s="215"/>
      <c r="N135" s="216"/>
      <c r="O135" s="216"/>
      <c r="P135" s="217"/>
      <c r="Q135" s="190"/>
      <c r="R135" s="177"/>
      <c r="S135" s="873">
        <f>_xlfn.IFNA(IF($A135="Layered-Over",INDEX('Wage Grid'!$D$14:$D$80,MATCH($B135,ListBargainingUnit,0)),IF($C135=0,INDEX('Wage Grid'!$C$14:$C$80,MATCH($B135,ListBargainingUnit,0)),$C135)),0)</f>
        <v>0</v>
      </c>
      <c r="T135" s="774">
        <f>_xlfn.IFNA(IF($A135="Layered-Over",INDEX('Wage Grid'!$D$14:$D$80,MATCH($D135,ListBargainingUnit,0)),IF($E135=0,INDEX('Wage Grid'!$C$14:$C$80,MATCH($D135,ListBargainingUnit,0)),$E135)),0)</f>
        <v>0</v>
      </c>
      <c r="U135" s="774">
        <f t="shared" si="12"/>
        <v>0</v>
      </c>
      <c r="V135" s="342">
        <f>IFERROR(IF(AND($A135="Layered-Over", OR($U135="14-P",$U135="15-P",$U135="16-P",$U135="17-P",$U135="18-P",$U135="19-P",$U135="20-P")),
      INDEX('Wage Grid'!M$14:M$20, MATCH(U135, ListLayeredOverParaproGridLevel, 0)),
      INDEX('Wage Grid'!G$14:G$56, MATCH(U135, ListGridLevel, 0))), 0)</f>
        <v>0</v>
      </c>
      <c r="W135" s="342">
        <f>IFERROR(IF(AND($A135="Layered-Over", OR($U135="14-P",$U135="15-P",$U135="16-P",$U135="17-P",$U135="18-P",$U135="19-P",$U135="20-P")),
      INDEX('Wage Grid'!N$14:N$20, MATCH($U135, ListLayeredOverParaproGridLevel, 0)),
      INDEX('Wage Grid'!H$14:H$56, MATCH($U135, ListGridLevel, 0))), 0)</f>
        <v>0</v>
      </c>
      <c r="X135" s="342">
        <f>IFERROR(IF(AND($A135="Layered-Over", OR($U135="14-P",$U135="15-P",$U135="16-P",$U135="17-P",$U135="18-P",$U135="19-P",$U135="20-P")),
      INDEX('Wage Grid'!O$14:O$20, MATCH($U135, ListLayeredOverParaproGridLevel, 0)),
      INDEX('Wage Grid'!I$14:I$56, MATCH($U135, ListGridLevel, 0))), 0)</f>
        <v>0</v>
      </c>
      <c r="Y135" s="342">
        <f>IFERROR(IF(AND($A135="Layered-Over", OR($U135="14-P",$U135="15-P",$U135="16-P",$U135="17-P",$U135="18-P",$U135="19-P",$U135="20-P")),
      INDEX('Wage Grid'!P$14:P$20, MATCH($U135, ListLayeredOverParaproGridLevel, 0)),
      INDEX('Wage Grid'!J$14:J$56, MATCH($U135, ListGridLevel, 0))), 0)</f>
        <v>0</v>
      </c>
      <c r="Z135" s="342">
        <f t="shared" si="13"/>
        <v>0</v>
      </c>
      <c r="AA135" s="342">
        <f t="shared" si="14"/>
        <v>0</v>
      </c>
    </row>
    <row r="136" spans="1:27" ht="15" customHeight="1" x14ac:dyDescent="0.25">
      <c r="A136" s="241"/>
      <c r="B136" s="59"/>
      <c r="C136" s="242"/>
      <c r="D136" s="65"/>
      <c r="E136" s="243"/>
      <c r="F136" s="990" t="str">
        <f t="shared" si="10"/>
        <v/>
      </c>
      <c r="G136" s="242"/>
      <c r="H136" s="811"/>
      <c r="I136" s="243"/>
      <c r="J136" s="190"/>
      <c r="K136" s="232"/>
      <c r="L136" s="248" t="str">
        <f t="shared" si="11"/>
        <v/>
      </c>
      <c r="M136" s="215"/>
      <c r="N136" s="216"/>
      <c r="O136" s="216"/>
      <c r="P136" s="217"/>
      <c r="Q136" s="190"/>
      <c r="R136" s="177"/>
      <c r="S136" s="873">
        <f>_xlfn.IFNA(IF($A136="Layered-Over",INDEX('Wage Grid'!$D$14:$D$80,MATCH($B136,ListBargainingUnit,0)),IF($C136=0,INDEX('Wage Grid'!$C$14:$C$80,MATCH($B136,ListBargainingUnit,0)),$C136)),0)</f>
        <v>0</v>
      </c>
      <c r="T136" s="774">
        <f>_xlfn.IFNA(IF($A136="Layered-Over",INDEX('Wage Grid'!$D$14:$D$80,MATCH($D136,ListBargainingUnit,0)),IF($E136=0,INDEX('Wage Grid'!$C$14:$C$80,MATCH($D136,ListBargainingUnit,0)),$E136)),0)</f>
        <v>0</v>
      </c>
      <c r="U136" s="774">
        <f t="shared" si="12"/>
        <v>0</v>
      </c>
      <c r="V136" s="342">
        <f>IFERROR(IF(AND($A136="Layered-Over", OR($U136="14-P",$U136="15-P",$U136="16-P",$U136="17-P",$U136="18-P",$U136="19-P",$U136="20-P")),
      INDEX('Wage Grid'!M$14:M$20, MATCH(U136, ListLayeredOverParaproGridLevel, 0)),
      INDEX('Wage Grid'!G$14:G$56, MATCH(U136, ListGridLevel, 0))), 0)</f>
        <v>0</v>
      </c>
      <c r="W136" s="342">
        <f>IFERROR(IF(AND($A136="Layered-Over", OR($U136="14-P",$U136="15-P",$U136="16-P",$U136="17-P",$U136="18-P",$U136="19-P",$U136="20-P")),
      INDEX('Wage Grid'!N$14:N$20, MATCH($U136, ListLayeredOverParaproGridLevel, 0)),
      INDEX('Wage Grid'!H$14:H$56, MATCH($U136, ListGridLevel, 0))), 0)</f>
        <v>0</v>
      </c>
      <c r="X136" s="342">
        <f>IFERROR(IF(AND($A136="Layered-Over", OR($U136="14-P",$U136="15-P",$U136="16-P",$U136="17-P",$U136="18-P",$U136="19-P",$U136="20-P")),
      INDEX('Wage Grid'!O$14:O$20, MATCH($U136, ListLayeredOverParaproGridLevel, 0)),
      INDEX('Wage Grid'!I$14:I$56, MATCH($U136, ListGridLevel, 0))), 0)</f>
        <v>0</v>
      </c>
      <c r="Y136" s="342">
        <f>IFERROR(IF(AND($A136="Layered-Over", OR($U136="14-P",$U136="15-P",$U136="16-P",$U136="17-P",$U136="18-P",$U136="19-P",$U136="20-P")),
      INDEX('Wage Grid'!P$14:P$20, MATCH($U136, ListLayeredOverParaproGridLevel, 0)),
      INDEX('Wage Grid'!J$14:J$56, MATCH($U136, ListGridLevel, 0))), 0)</f>
        <v>0</v>
      </c>
      <c r="Z136" s="342">
        <f t="shared" si="13"/>
        <v>0</v>
      </c>
      <c r="AA136" s="342">
        <f t="shared" si="14"/>
        <v>0</v>
      </c>
    </row>
    <row r="137" spans="1:27" ht="15" customHeight="1" x14ac:dyDescent="0.25">
      <c r="A137" s="241"/>
      <c r="B137" s="59"/>
      <c r="C137" s="242"/>
      <c r="D137" s="65"/>
      <c r="E137" s="243"/>
      <c r="F137" s="990" t="str">
        <f t="shared" si="10"/>
        <v/>
      </c>
      <c r="G137" s="242"/>
      <c r="H137" s="811"/>
      <c r="I137" s="243"/>
      <c r="J137" s="190"/>
      <c r="K137" s="232"/>
      <c r="L137" s="248" t="str">
        <f t="shared" si="11"/>
        <v/>
      </c>
      <c r="M137" s="215"/>
      <c r="N137" s="216"/>
      <c r="O137" s="216"/>
      <c r="P137" s="217"/>
      <c r="Q137" s="190"/>
      <c r="R137" s="177"/>
      <c r="S137" s="873">
        <f>_xlfn.IFNA(IF($A137="Layered-Over",INDEX('Wage Grid'!$D$14:$D$80,MATCH($B137,ListBargainingUnit,0)),IF($C137=0,INDEX('Wage Grid'!$C$14:$C$80,MATCH($B137,ListBargainingUnit,0)),$C137)),0)</f>
        <v>0</v>
      </c>
      <c r="T137" s="774">
        <f>_xlfn.IFNA(IF($A137="Layered-Over",INDEX('Wage Grid'!$D$14:$D$80,MATCH($D137,ListBargainingUnit,0)),IF($E137=0,INDEX('Wage Grid'!$C$14:$C$80,MATCH($D137,ListBargainingUnit,0)),$E137)),0)</f>
        <v>0</v>
      </c>
      <c r="U137" s="774">
        <f t="shared" si="12"/>
        <v>0</v>
      </c>
      <c r="V137" s="342">
        <f>IFERROR(IF(AND($A137="Layered-Over", OR($U137="14-P",$U137="15-P",$U137="16-P",$U137="17-P",$U137="18-P",$U137="19-P",$U137="20-P")),
      INDEX('Wage Grid'!M$14:M$20, MATCH(U137, ListLayeredOverParaproGridLevel, 0)),
      INDEX('Wage Grid'!G$14:G$56, MATCH(U137, ListGridLevel, 0))), 0)</f>
        <v>0</v>
      </c>
      <c r="W137" s="342">
        <f>IFERROR(IF(AND($A137="Layered-Over", OR($U137="14-P",$U137="15-P",$U137="16-P",$U137="17-P",$U137="18-P",$U137="19-P",$U137="20-P")),
      INDEX('Wage Grid'!N$14:N$20, MATCH($U137, ListLayeredOverParaproGridLevel, 0)),
      INDEX('Wage Grid'!H$14:H$56, MATCH($U137, ListGridLevel, 0))), 0)</f>
        <v>0</v>
      </c>
      <c r="X137" s="342">
        <f>IFERROR(IF(AND($A137="Layered-Over", OR($U137="14-P",$U137="15-P",$U137="16-P",$U137="17-P",$U137="18-P",$U137="19-P",$U137="20-P")),
      INDEX('Wage Grid'!O$14:O$20, MATCH($U137, ListLayeredOverParaproGridLevel, 0)),
      INDEX('Wage Grid'!I$14:I$56, MATCH($U137, ListGridLevel, 0))), 0)</f>
        <v>0</v>
      </c>
      <c r="Y137" s="342">
        <f>IFERROR(IF(AND($A137="Layered-Over", OR($U137="14-P",$U137="15-P",$U137="16-P",$U137="17-P",$U137="18-P",$U137="19-P",$U137="20-P")),
      INDEX('Wage Grid'!P$14:P$20, MATCH($U137, ListLayeredOverParaproGridLevel, 0)),
      INDEX('Wage Grid'!J$14:J$56, MATCH($U137, ListGridLevel, 0))), 0)</f>
        <v>0</v>
      </c>
      <c r="Z137" s="342">
        <f t="shared" si="13"/>
        <v>0</v>
      </c>
      <c r="AA137" s="342">
        <f t="shared" si="14"/>
        <v>0</v>
      </c>
    </row>
    <row r="138" spans="1:27" ht="15" customHeight="1" x14ac:dyDescent="0.25">
      <c r="A138" s="241"/>
      <c r="B138" s="59"/>
      <c r="C138" s="242"/>
      <c r="D138" s="65"/>
      <c r="E138" s="243"/>
      <c r="F138" s="990" t="str">
        <f t="shared" si="10"/>
        <v/>
      </c>
      <c r="G138" s="242"/>
      <c r="H138" s="811"/>
      <c r="I138" s="243"/>
      <c r="J138" s="190"/>
      <c r="K138" s="232"/>
      <c r="L138" s="248" t="str">
        <f t="shared" si="11"/>
        <v/>
      </c>
      <c r="M138" s="215"/>
      <c r="N138" s="216"/>
      <c r="O138" s="216"/>
      <c r="P138" s="217"/>
      <c r="Q138" s="190"/>
      <c r="R138" s="177"/>
      <c r="S138" s="873">
        <f>_xlfn.IFNA(IF($A138="Layered-Over",INDEX('Wage Grid'!$D$14:$D$80,MATCH($B138,ListBargainingUnit,0)),IF($C138=0,INDEX('Wage Grid'!$C$14:$C$80,MATCH($B138,ListBargainingUnit,0)),$C138)),0)</f>
        <v>0</v>
      </c>
      <c r="T138" s="774">
        <f>_xlfn.IFNA(IF($A138="Layered-Over",INDEX('Wage Grid'!$D$14:$D$80,MATCH($D138,ListBargainingUnit,0)),IF($E138=0,INDEX('Wage Grid'!$C$14:$C$80,MATCH($D138,ListBargainingUnit,0)),$E138)),0)</f>
        <v>0</v>
      </c>
      <c r="U138" s="774">
        <f t="shared" si="12"/>
        <v>0</v>
      </c>
      <c r="V138" s="342">
        <f>IFERROR(IF(AND($A138="Layered-Over", OR($U138="14-P",$U138="15-P",$U138="16-P",$U138="17-P",$U138="18-P",$U138="19-P",$U138="20-P")),
      INDEX('Wage Grid'!M$14:M$20, MATCH(U138, ListLayeredOverParaproGridLevel, 0)),
      INDEX('Wage Grid'!G$14:G$56, MATCH(U138, ListGridLevel, 0))), 0)</f>
        <v>0</v>
      </c>
      <c r="W138" s="342">
        <f>IFERROR(IF(AND($A138="Layered-Over", OR($U138="14-P",$U138="15-P",$U138="16-P",$U138="17-P",$U138="18-P",$U138="19-P",$U138="20-P")),
      INDEX('Wage Grid'!N$14:N$20, MATCH($U138, ListLayeredOverParaproGridLevel, 0)),
      INDEX('Wage Grid'!H$14:H$56, MATCH($U138, ListGridLevel, 0))), 0)</f>
        <v>0</v>
      </c>
      <c r="X138" s="342">
        <f>IFERROR(IF(AND($A138="Layered-Over", OR($U138="14-P",$U138="15-P",$U138="16-P",$U138="17-P",$U138="18-P",$U138="19-P",$U138="20-P")),
      INDEX('Wage Grid'!O$14:O$20, MATCH($U138, ListLayeredOverParaproGridLevel, 0)),
      INDEX('Wage Grid'!I$14:I$56, MATCH($U138, ListGridLevel, 0))), 0)</f>
        <v>0</v>
      </c>
      <c r="Y138" s="342">
        <f>IFERROR(IF(AND($A138="Layered-Over", OR($U138="14-P",$U138="15-P",$U138="16-P",$U138="17-P",$U138="18-P",$U138="19-P",$U138="20-P")),
      INDEX('Wage Grid'!P$14:P$20, MATCH($U138, ListLayeredOverParaproGridLevel, 0)),
      INDEX('Wage Grid'!J$14:J$56, MATCH($U138, ListGridLevel, 0))), 0)</f>
        <v>0</v>
      </c>
      <c r="Z138" s="342">
        <f t="shared" si="13"/>
        <v>0</v>
      </c>
      <c r="AA138" s="342">
        <f t="shared" si="14"/>
        <v>0</v>
      </c>
    </row>
    <row r="139" spans="1:27" ht="15" customHeight="1" x14ac:dyDescent="0.25">
      <c r="A139" s="241"/>
      <c r="B139" s="59"/>
      <c r="C139" s="242"/>
      <c r="D139" s="65"/>
      <c r="E139" s="243"/>
      <c r="F139" s="990" t="str">
        <f t="shared" si="10"/>
        <v/>
      </c>
      <c r="G139" s="242"/>
      <c r="H139" s="811"/>
      <c r="I139" s="243"/>
      <c r="J139" s="190"/>
      <c r="K139" s="232"/>
      <c r="L139" s="248" t="str">
        <f t="shared" si="11"/>
        <v/>
      </c>
      <c r="M139" s="215"/>
      <c r="N139" s="216"/>
      <c r="O139" s="216"/>
      <c r="P139" s="217"/>
      <c r="Q139" s="190"/>
      <c r="R139" s="177"/>
      <c r="S139" s="873">
        <f>_xlfn.IFNA(IF($A139="Layered-Over",INDEX('Wage Grid'!$D$14:$D$80,MATCH($B139,ListBargainingUnit,0)),IF($C139=0,INDEX('Wage Grid'!$C$14:$C$80,MATCH($B139,ListBargainingUnit,0)),$C139)),0)</f>
        <v>0</v>
      </c>
      <c r="T139" s="774">
        <f>_xlfn.IFNA(IF($A139="Layered-Over",INDEX('Wage Grid'!$D$14:$D$80,MATCH($D139,ListBargainingUnit,0)),IF($E139=0,INDEX('Wage Grid'!$C$14:$C$80,MATCH($D139,ListBargainingUnit,0)),$E139)),0)</f>
        <v>0</v>
      </c>
      <c r="U139" s="774">
        <f t="shared" si="12"/>
        <v>0</v>
      </c>
      <c r="V139" s="342">
        <f>IFERROR(IF(AND($A139="Layered-Over", OR($U139="14-P",$U139="15-P",$U139="16-P",$U139="17-P",$U139="18-P",$U139="19-P",$U139="20-P")),
      INDEX('Wage Grid'!M$14:M$20, MATCH(U139, ListLayeredOverParaproGridLevel, 0)),
      INDEX('Wage Grid'!G$14:G$56, MATCH(U139, ListGridLevel, 0))), 0)</f>
        <v>0</v>
      </c>
      <c r="W139" s="342">
        <f>IFERROR(IF(AND($A139="Layered-Over", OR($U139="14-P",$U139="15-P",$U139="16-P",$U139="17-P",$U139="18-P",$U139="19-P",$U139="20-P")),
      INDEX('Wage Grid'!N$14:N$20, MATCH($U139, ListLayeredOverParaproGridLevel, 0)),
      INDEX('Wage Grid'!H$14:H$56, MATCH($U139, ListGridLevel, 0))), 0)</f>
        <v>0</v>
      </c>
      <c r="X139" s="342">
        <f>IFERROR(IF(AND($A139="Layered-Over", OR($U139="14-P",$U139="15-P",$U139="16-P",$U139="17-P",$U139="18-P",$U139="19-P",$U139="20-P")),
      INDEX('Wage Grid'!O$14:O$20, MATCH($U139, ListLayeredOverParaproGridLevel, 0)),
      INDEX('Wage Grid'!I$14:I$56, MATCH($U139, ListGridLevel, 0))), 0)</f>
        <v>0</v>
      </c>
      <c r="Y139" s="342">
        <f>IFERROR(IF(AND($A139="Layered-Over", OR($U139="14-P",$U139="15-P",$U139="16-P",$U139="17-P",$U139="18-P",$U139="19-P",$U139="20-P")),
      INDEX('Wage Grid'!P$14:P$20, MATCH($U139, ListLayeredOverParaproGridLevel, 0)),
      INDEX('Wage Grid'!J$14:J$56, MATCH($U139, ListGridLevel, 0))), 0)</f>
        <v>0</v>
      </c>
      <c r="Z139" s="342">
        <f t="shared" si="13"/>
        <v>0</v>
      </c>
      <c r="AA139" s="342">
        <f t="shared" si="14"/>
        <v>0</v>
      </c>
    </row>
    <row r="140" spans="1:27" ht="15" customHeight="1" x14ac:dyDescent="0.25">
      <c r="A140" s="241"/>
      <c r="B140" s="59"/>
      <c r="C140" s="242"/>
      <c r="D140" s="65"/>
      <c r="E140" s="243"/>
      <c r="F140" s="990" t="str">
        <f t="shared" si="10"/>
        <v/>
      </c>
      <c r="G140" s="242"/>
      <c r="H140" s="811"/>
      <c r="I140" s="243"/>
      <c r="J140" s="190"/>
      <c r="K140" s="232"/>
      <c r="L140" s="248" t="str">
        <f t="shared" si="11"/>
        <v/>
      </c>
      <c r="M140" s="215"/>
      <c r="N140" s="216"/>
      <c r="O140" s="216"/>
      <c r="P140" s="217"/>
      <c r="Q140" s="190"/>
      <c r="R140" s="177"/>
      <c r="S140" s="873">
        <f>_xlfn.IFNA(IF($A140="Layered-Over",INDEX('Wage Grid'!$D$14:$D$80,MATCH($B140,ListBargainingUnit,0)),IF($C140=0,INDEX('Wage Grid'!$C$14:$C$80,MATCH($B140,ListBargainingUnit,0)),$C140)),0)</f>
        <v>0</v>
      </c>
      <c r="T140" s="774">
        <f>_xlfn.IFNA(IF($A140="Layered-Over",INDEX('Wage Grid'!$D$14:$D$80,MATCH($D140,ListBargainingUnit,0)),IF($E140=0,INDEX('Wage Grid'!$C$14:$C$80,MATCH($D140,ListBargainingUnit,0)),$E140)),0)</f>
        <v>0</v>
      </c>
      <c r="U140" s="774">
        <f t="shared" si="12"/>
        <v>0</v>
      </c>
      <c r="V140" s="342">
        <f>IFERROR(IF(AND($A140="Layered-Over", OR($U140="14-P",$U140="15-P",$U140="16-P",$U140="17-P",$U140="18-P",$U140="19-P",$U140="20-P")),
      INDEX('Wage Grid'!M$14:M$20, MATCH(U140, ListLayeredOverParaproGridLevel, 0)),
      INDEX('Wage Grid'!G$14:G$56, MATCH(U140, ListGridLevel, 0))), 0)</f>
        <v>0</v>
      </c>
      <c r="W140" s="342">
        <f>IFERROR(IF(AND($A140="Layered-Over", OR($U140="14-P",$U140="15-P",$U140="16-P",$U140="17-P",$U140="18-P",$U140="19-P",$U140="20-P")),
      INDEX('Wage Grid'!N$14:N$20, MATCH($U140, ListLayeredOverParaproGridLevel, 0)),
      INDEX('Wage Grid'!H$14:H$56, MATCH($U140, ListGridLevel, 0))), 0)</f>
        <v>0</v>
      </c>
      <c r="X140" s="342">
        <f>IFERROR(IF(AND($A140="Layered-Over", OR($U140="14-P",$U140="15-P",$U140="16-P",$U140="17-P",$U140="18-P",$U140="19-P",$U140="20-P")),
      INDEX('Wage Grid'!O$14:O$20, MATCH($U140, ListLayeredOverParaproGridLevel, 0)),
      INDEX('Wage Grid'!I$14:I$56, MATCH($U140, ListGridLevel, 0))), 0)</f>
        <v>0</v>
      </c>
      <c r="Y140" s="342">
        <f>IFERROR(IF(AND($A140="Layered-Over", OR($U140="14-P",$U140="15-P",$U140="16-P",$U140="17-P",$U140="18-P",$U140="19-P",$U140="20-P")),
      INDEX('Wage Grid'!P$14:P$20, MATCH($U140, ListLayeredOverParaproGridLevel, 0)),
      INDEX('Wage Grid'!J$14:J$56, MATCH($U140, ListGridLevel, 0))), 0)</f>
        <v>0</v>
      </c>
      <c r="Z140" s="342">
        <f t="shared" si="13"/>
        <v>0</v>
      </c>
      <c r="AA140" s="342">
        <f t="shared" si="14"/>
        <v>0</v>
      </c>
    </row>
    <row r="141" spans="1:27" ht="15" customHeight="1" x14ac:dyDescent="0.25">
      <c r="A141" s="241"/>
      <c r="B141" s="59"/>
      <c r="C141" s="242"/>
      <c r="D141" s="65"/>
      <c r="E141" s="243"/>
      <c r="F141" s="990" t="str">
        <f t="shared" si="10"/>
        <v/>
      </c>
      <c r="G141" s="242"/>
      <c r="H141" s="811"/>
      <c r="I141" s="243"/>
      <c r="J141" s="190"/>
      <c r="K141" s="232"/>
      <c r="L141" s="248" t="str">
        <f t="shared" si="11"/>
        <v/>
      </c>
      <c r="M141" s="215"/>
      <c r="N141" s="216"/>
      <c r="O141" s="216"/>
      <c r="P141" s="217"/>
      <c r="Q141" s="190"/>
      <c r="R141" s="177"/>
      <c r="S141" s="873">
        <f>_xlfn.IFNA(IF($A141="Layered-Over",INDEX('Wage Grid'!$D$14:$D$80,MATCH($B141,ListBargainingUnit,0)),IF($C141=0,INDEX('Wage Grid'!$C$14:$C$80,MATCH($B141,ListBargainingUnit,0)),$C141)),0)</f>
        <v>0</v>
      </c>
      <c r="T141" s="774">
        <f>_xlfn.IFNA(IF($A141="Layered-Over",INDEX('Wage Grid'!$D$14:$D$80,MATCH($D141,ListBargainingUnit,0)),IF($E141=0,INDEX('Wage Grid'!$C$14:$C$80,MATCH($D141,ListBargainingUnit,0)),$E141)),0)</f>
        <v>0</v>
      </c>
      <c r="U141" s="774">
        <f t="shared" si="12"/>
        <v>0</v>
      </c>
      <c r="V141" s="342">
        <f>IFERROR(IF(AND($A141="Layered-Over", OR($U141="14-P",$U141="15-P",$U141="16-P",$U141="17-P",$U141="18-P",$U141="19-P",$U141="20-P")),
      INDEX('Wage Grid'!M$14:M$20, MATCH(U141, ListLayeredOverParaproGridLevel, 0)),
      INDEX('Wage Grid'!G$14:G$56, MATCH(U141, ListGridLevel, 0))), 0)</f>
        <v>0</v>
      </c>
      <c r="W141" s="342">
        <f>IFERROR(IF(AND($A141="Layered-Over", OR($U141="14-P",$U141="15-P",$U141="16-P",$U141="17-P",$U141="18-P",$U141="19-P",$U141="20-P")),
      INDEX('Wage Grid'!N$14:N$20, MATCH($U141, ListLayeredOverParaproGridLevel, 0)),
      INDEX('Wage Grid'!H$14:H$56, MATCH($U141, ListGridLevel, 0))), 0)</f>
        <v>0</v>
      </c>
      <c r="X141" s="342">
        <f>IFERROR(IF(AND($A141="Layered-Over", OR($U141="14-P",$U141="15-P",$U141="16-P",$U141="17-P",$U141="18-P",$U141="19-P",$U141="20-P")),
      INDEX('Wage Grid'!O$14:O$20, MATCH($U141, ListLayeredOverParaproGridLevel, 0)),
      INDEX('Wage Grid'!I$14:I$56, MATCH($U141, ListGridLevel, 0))), 0)</f>
        <v>0</v>
      </c>
      <c r="Y141" s="342">
        <f>IFERROR(IF(AND($A141="Layered-Over", OR($U141="14-P",$U141="15-P",$U141="16-P",$U141="17-P",$U141="18-P",$U141="19-P",$U141="20-P")),
      INDEX('Wage Grid'!P$14:P$20, MATCH($U141, ListLayeredOverParaproGridLevel, 0)),
      INDEX('Wage Grid'!J$14:J$56, MATCH($U141, ListGridLevel, 0))), 0)</f>
        <v>0</v>
      </c>
      <c r="Z141" s="342">
        <f t="shared" si="13"/>
        <v>0</v>
      </c>
      <c r="AA141" s="342">
        <f t="shared" si="14"/>
        <v>0</v>
      </c>
    </row>
    <row r="142" spans="1:27" ht="15" customHeight="1" x14ac:dyDescent="0.25">
      <c r="A142" s="241"/>
      <c r="B142" s="59"/>
      <c r="C142" s="242"/>
      <c r="D142" s="65"/>
      <c r="E142" s="243"/>
      <c r="F142" s="990" t="str">
        <f t="shared" si="10"/>
        <v/>
      </c>
      <c r="G142" s="242"/>
      <c r="H142" s="811"/>
      <c r="I142" s="243"/>
      <c r="J142" s="190"/>
      <c r="K142" s="232"/>
      <c r="L142" s="248" t="str">
        <f t="shared" si="11"/>
        <v/>
      </c>
      <c r="M142" s="215"/>
      <c r="N142" s="216"/>
      <c r="O142" s="216"/>
      <c r="P142" s="217"/>
      <c r="Q142" s="190"/>
      <c r="R142" s="177"/>
      <c r="S142" s="873">
        <f>_xlfn.IFNA(IF($A142="Layered-Over",INDEX('Wage Grid'!$D$14:$D$80,MATCH($B142,ListBargainingUnit,0)),IF($C142=0,INDEX('Wage Grid'!$C$14:$C$80,MATCH($B142,ListBargainingUnit,0)),$C142)),0)</f>
        <v>0</v>
      </c>
      <c r="T142" s="774">
        <f>_xlfn.IFNA(IF($A142="Layered-Over",INDEX('Wage Grid'!$D$14:$D$80,MATCH($D142,ListBargainingUnit,0)),IF($E142=0,INDEX('Wage Grid'!$C$14:$C$80,MATCH($D142,ListBargainingUnit,0)),$E142)),0)</f>
        <v>0</v>
      </c>
      <c r="U142" s="774">
        <f t="shared" si="12"/>
        <v>0</v>
      </c>
      <c r="V142" s="342">
        <f>IFERROR(IF(AND($A142="Layered-Over", OR($U142="14-P",$U142="15-P",$U142="16-P",$U142="17-P",$U142="18-P",$U142="19-P",$U142="20-P")),
      INDEX('Wage Grid'!M$14:M$20, MATCH(U142, ListLayeredOverParaproGridLevel, 0)),
      INDEX('Wage Grid'!G$14:G$56, MATCH(U142, ListGridLevel, 0))), 0)</f>
        <v>0</v>
      </c>
      <c r="W142" s="342">
        <f>IFERROR(IF(AND($A142="Layered-Over", OR($U142="14-P",$U142="15-P",$U142="16-P",$U142="17-P",$U142="18-P",$U142="19-P",$U142="20-P")),
      INDEX('Wage Grid'!N$14:N$20, MATCH($U142, ListLayeredOverParaproGridLevel, 0)),
      INDEX('Wage Grid'!H$14:H$56, MATCH($U142, ListGridLevel, 0))), 0)</f>
        <v>0</v>
      </c>
      <c r="X142" s="342">
        <f>IFERROR(IF(AND($A142="Layered-Over", OR($U142="14-P",$U142="15-P",$U142="16-P",$U142="17-P",$U142="18-P",$U142="19-P",$U142="20-P")),
      INDEX('Wage Grid'!O$14:O$20, MATCH($U142, ListLayeredOverParaproGridLevel, 0)),
      INDEX('Wage Grid'!I$14:I$56, MATCH($U142, ListGridLevel, 0))), 0)</f>
        <v>0</v>
      </c>
      <c r="Y142" s="342">
        <f>IFERROR(IF(AND($A142="Layered-Over", OR($U142="14-P",$U142="15-P",$U142="16-P",$U142="17-P",$U142="18-P",$U142="19-P",$U142="20-P")),
      INDEX('Wage Grid'!P$14:P$20, MATCH($U142, ListLayeredOverParaproGridLevel, 0)),
      INDEX('Wage Grid'!J$14:J$56, MATCH($U142, ListGridLevel, 0))), 0)</f>
        <v>0</v>
      </c>
      <c r="Z142" s="342">
        <f t="shared" si="13"/>
        <v>0</v>
      </c>
      <c r="AA142" s="342">
        <f t="shared" si="14"/>
        <v>0</v>
      </c>
    </row>
    <row r="143" spans="1:27" ht="15" customHeight="1" x14ac:dyDescent="0.25">
      <c r="A143" s="241"/>
      <c r="B143" s="59"/>
      <c r="C143" s="242"/>
      <c r="D143" s="65"/>
      <c r="E143" s="243"/>
      <c r="F143" s="990" t="str">
        <f t="shared" si="10"/>
        <v/>
      </c>
      <c r="G143" s="242"/>
      <c r="H143" s="811"/>
      <c r="I143" s="243"/>
      <c r="J143" s="190"/>
      <c r="K143" s="232"/>
      <c r="L143" s="248" t="str">
        <f t="shared" si="11"/>
        <v/>
      </c>
      <c r="M143" s="215"/>
      <c r="N143" s="216"/>
      <c r="O143" s="216"/>
      <c r="P143" s="217"/>
      <c r="Q143" s="190"/>
      <c r="R143" s="177"/>
      <c r="S143" s="873">
        <f>_xlfn.IFNA(IF($A143="Layered-Over",INDEX('Wage Grid'!$D$14:$D$80,MATCH($B143,ListBargainingUnit,0)),IF($C143=0,INDEX('Wage Grid'!$C$14:$C$80,MATCH($B143,ListBargainingUnit,0)),$C143)),0)</f>
        <v>0</v>
      </c>
      <c r="T143" s="774">
        <f>_xlfn.IFNA(IF($A143="Layered-Over",INDEX('Wage Grid'!$D$14:$D$80,MATCH($D143,ListBargainingUnit,0)),IF($E143=0,INDEX('Wage Grid'!$C$14:$C$80,MATCH($D143,ListBargainingUnit,0)),$E143)),0)</f>
        <v>0</v>
      </c>
      <c r="U143" s="774">
        <f t="shared" si="12"/>
        <v>0</v>
      </c>
      <c r="V143" s="342">
        <f>IFERROR(IF(AND($A143="Layered-Over", OR($U143="14-P",$U143="15-P",$U143="16-P",$U143="17-P",$U143="18-P",$U143="19-P",$U143="20-P")),
      INDEX('Wage Grid'!M$14:M$20, MATCH(U143, ListLayeredOverParaproGridLevel, 0)),
      INDEX('Wage Grid'!G$14:G$56, MATCH(U143, ListGridLevel, 0))), 0)</f>
        <v>0</v>
      </c>
      <c r="W143" s="342">
        <f>IFERROR(IF(AND($A143="Layered-Over", OR($U143="14-P",$U143="15-P",$U143="16-P",$U143="17-P",$U143="18-P",$U143="19-P",$U143="20-P")),
      INDEX('Wage Grid'!N$14:N$20, MATCH($U143, ListLayeredOverParaproGridLevel, 0)),
      INDEX('Wage Grid'!H$14:H$56, MATCH($U143, ListGridLevel, 0))), 0)</f>
        <v>0</v>
      </c>
      <c r="X143" s="342">
        <f>IFERROR(IF(AND($A143="Layered-Over", OR($U143="14-P",$U143="15-P",$U143="16-P",$U143="17-P",$U143="18-P",$U143="19-P",$U143="20-P")),
      INDEX('Wage Grid'!O$14:O$20, MATCH($U143, ListLayeredOverParaproGridLevel, 0)),
      INDEX('Wage Grid'!I$14:I$56, MATCH($U143, ListGridLevel, 0))), 0)</f>
        <v>0</v>
      </c>
      <c r="Y143" s="342">
        <f>IFERROR(IF(AND($A143="Layered-Over", OR($U143="14-P",$U143="15-P",$U143="16-P",$U143="17-P",$U143="18-P",$U143="19-P",$U143="20-P")),
      INDEX('Wage Grid'!P$14:P$20, MATCH($U143, ListLayeredOverParaproGridLevel, 0)),
      INDEX('Wage Grid'!J$14:J$56, MATCH($U143, ListGridLevel, 0))), 0)</f>
        <v>0</v>
      </c>
      <c r="Z143" s="342">
        <f t="shared" si="13"/>
        <v>0</v>
      </c>
      <c r="AA143" s="342">
        <f t="shared" si="14"/>
        <v>0</v>
      </c>
    </row>
    <row r="144" spans="1:27" ht="15" customHeight="1" x14ac:dyDescent="0.25">
      <c r="A144" s="241"/>
      <c r="B144" s="59"/>
      <c r="C144" s="242"/>
      <c r="D144" s="65"/>
      <c r="E144" s="243"/>
      <c r="F144" s="990" t="str">
        <f t="shared" si="10"/>
        <v/>
      </c>
      <c r="G144" s="242"/>
      <c r="H144" s="811"/>
      <c r="I144" s="243"/>
      <c r="J144" s="190"/>
      <c r="K144" s="232"/>
      <c r="L144" s="248" t="str">
        <f t="shared" si="11"/>
        <v/>
      </c>
      <c r="M144" s="215"/>
      <c r="N144" s="216"/>
      <c r="O144" s="216"/>
      <c r="P144" s="217"/>
      <c r="Q144" s="190"/>
      <c r="R144" s="177"/>
      <c r="S144" s="873">
        <f>_xlfn.IFNA(IF($A144="Layered-Over",INDEX('Wage Grid'!$D$14:$D$80,MATCH($B144,ListBargainingUnit,0)),IF($C144=0,INDEX('Wage Grid'!$C$14:$C$80,MATCH($B144,ListBargainingUnit,0)),$C144)),0)</f>
        <v>0</v>
      </c>
      <c r="T144" s="774">
        <f>_xlfn.IFNA(IF($A144="Layered-Over",INDEX('Wage Grid'!$D$14:$D$80,MATCH($D144,ListBargainingUnit,0)),IF($E144=0,INDEX('Wage Grid'!$C$14:$C$80,MATCH($D144,ListBargainingUnit,0)),$E144)),0)</f>
        <v>0</v>
      </c>
      <c r="U144" s="774">
        <f t="shared" si="12"/>
        <v>0</v>
      </c>
      <c r="V144" s="342">
        <f>IFERROR(IF(AND($A144="Layered-Over", OR($U144="14-P",$U144="15-P",$U144="16-P",$U144="17-P",$U144="18-P",$U144="19-P",$U144="20-P")),
      INDEX('Wage Grid'!M$14:M$20, MATCH(U144, ListLayeredOverParaproGridLevel, 0)),
      INDEX('Wage Grid'!G$14:G$56, MATCH(U144, ListGridLevel, 0))), 0)</f>
        <v>0</v>
      </c>
      <c r="W144" s="342">
        <f>IFERROR(IF(AND($A144="Layered-Over", OR($U144="14-P",$U144="15-P",$U144="16-P",$U144="17-P",$U144="18-P",$U144="19-P",$U144="20-P")),
      INDEX('Wage Grid'!N$14:N$20, MATCH($U144, ListLayeredOverParaproGridLevel, 0)),
      INDEX('Wage Grid'!H$14:H$56, MATCH($U144, ListGridLevel, 0))), 0)</f>
        <v>0</v>
      </c>
      <c r="X144" s="342">
        <f>IFERROR(IF(AND($A144="Layered-Over", OR($U144="14-P",$U144="15-P",$U144="16-P",$U144="17-P",$U144="18-P",$U144="19-P",$U144="20-P")),
      INDEX('Wage Grid'!O$14:O$20, MATCH($U144, ListLayeredOverParaproGridLevel, 0)),
      INDEX('Wage Grid'!I$14:I$56, MATCH($U144, ListGridLevel, 0))), 0)</f>
        <v>0</v>
      </c>
      <c r="Y144" s="342">
        <f>IFERROR(IF(AND($A144="Layered-Over", OR($U144="14-P",$U144="15-P",$U144="16-P",$U144="17-P",$U144="18-P",$U144="19-P",$U144="20-P")),
      INDEX('Wage Grid'!P$14:P$20, MATCH($U144, ListLayeredOverParaproGridLevel, 0)),
      INDEX('Wage Grid'!J$14:J$56, MATCH($U144, ListGridLevel, 0))), 0)</f>
        <v>0</v>
      </c>
      <c r="Z144" s="342">
        <f t="shared" si="13"/>
        <v>0</v>
      </c>
      <c r="AA144" s="342">
        <f t="shared" si="14"/>
        <v>0</v>
      </c>
    </row>
    <row r="145" spans="1:27" ht="15" customHeight="1" x14ac:dyDescent="0.25">
      <c r="A145" s="241"/>
      <c r="B145" s="59"/>
      <c r="C145" s="242"/>
      <c r="D145" s="65"/>
      <c r="E145" s="243"/>
      <c r="F145" s="990" t="str">
        <f t="shared" si="10"/>
        <v/>
      </c>
      <c r="G145" s="242"/>
      <c r="H145" s="811"/>
      <c r="I145" s="243"/>
      <c r="J145" s="190"/>
      <c r="K145" s="232"/>
      <c r="L145" s="248" t="str">
        <f t="shared" si="11"/>
        <v/>
      </c>
      <c r="M145" s="215"/>
      <c r="N145" s="216"/>
      <c r="O145" s="216"/>
      <c r="P145" s="217"/>
      <c r="Q145" s="190"/>
      <c r="R145" s="177"/>
      <c r="S145" s="873">
        <f>_xlfn.IFNA(IF($A145="Layered-Over",INDEX('Wage Grid'!$D$14:$D$80,MATCH($B145,ListBargainingUnit,0)),IF($C145=0,INDEX('Wage Grid'!$C$14:$C$80,MATCH($B145,ListBargainingUnit,0)),$C145)),0)</f>
        <v>0</v>
      </c>
      <c r="T145" s="774">
        <f>_xlfn.IFNA(IF($A145="Layered-Over",INDEX('Wage Grid'!$D$14:$D$80,MATCH($D145,ListBargainingUnit,0)),IF($E145=0,INDEX('Wage Grid'!$C$14:$C$80,MATCH($D145,ListBargainingUnit,0)),$E145)),0)</f>
        <v>0</v>
      </c>
      <c r="U145" s="774">
        <f t="shared" si="12"/>
        <v>0</v>
      </c>
      <c r="V145" s="342">
        <f>IFERROR(IF(AND($A145="Layered-Over", OR($U145="14-P",$U145="15-P",$U145="16-P",$U145="17-P",$U145="18-P",$U145="19-P",$U145="20-P")),
      INDEX('Wage Grid'!M$14:M$20, MATCH(U145, ListLayeredOverParaproGridLevel, 0)),
      INDEX('Wage Grid'!G$14:G$56, MATCH(U145, ListGridLevel, 0))), 0)</f>
        <v>0</v>
      </c>
      <c r="W145" s="342">
        <f>IFERROR(IF(AND($A145="Layered-Over", OR($U145="14-P",$U145="15-P",$U145="16-P",$U145="17-P",$U145="18-P",$U145="19-P",$U145="20-P")),
      INDEX('Wage Grid'!N$14:N$20, MATCH($U145, ListLayeredOverParaproGridLevel, 0)),
      INDEX('Wage Grid'!H$14:H$56, MATCH($U145, ListGridLevel, 0))), 0)</f>
        <v>0</v>
      </c>
      <c r="X145" s="342">
        <f>IFERROR(IF(AND($A145="Layered-Over", OR($U145="14-P",$U145="15-P",$U145="16-P",$U145="17-P",$U145="18-P",$U145="19-P",$U145="20-P")),
      INDEX('Wage Grid'!O$14:O$20, MATCH($U145, ListLayeredOverParaproGridLevel, 0)),
      INDEX('Wage Grid'!I$14:I$56, MATCH($U145, ListGridLevel, 0))), 0)</f>
        <v>0</v>
      </c>
      <c r="Y145" s="342">
        <f>IFERROR(IF(AND($A145="Layered-Over", OR($U145="14-P",$U145="15-P",$U145="16-P",$U145="17-P",$U145="18-P",$U145="19-P",$U145="20-P")),
      INDEX('Wage Grid'!P$14:P$20, MATCH($U145, ListLayeredOverParaproGridLevel, 0)),
      INDEX('Wage Grid'!J$14:J$56, MATCH($U145, ListGridLevel, 0))), 0)</f>
        <v>0</v>
      </c>
      <c r="Z145" s="342">
        <f t="shared" ref="Z145:Z176" si="15">J145*K145</f>
        <v>0</v>
      </c>
      <c r="AA145" s="342">
        <f t="shared" ref="AA145:AA176" si="16">SUM(M145*V145,N145*W145,O145*X145,P145*Y145+Q145*R145)</f>
        <v>0</v>
      </c>
    </row>
    <row r="146" spans="1:27" ht="15" customHeight="1" x14ac:dyDescent="0.25">
      <c r="A146" s="241"/>
      <c r="B146" s="59"/>
      <c r="C146" s="242"/>
      <c r="D146" s="65"/>
      <c r="E146" s="243"/>
      <c r="F146" s="990" t="str">
        <f t="shared" ref="F146:F209" si="17">IF(U146=0,"",U146)</f>
        <v/>
      </c>
      <c r="G146" s="242"/>
      <c r="H146" s="811"/>
      <c r="I146" s="243"/>
      <c r="J146" s="190"/>
      <c r="K146" s="232"/>
      <c r="L146" s="248" t="str">
        <f t="shared" ref="L146:L209" si="18">IF(SUM(M146:Q146)=0,"",SUM(M146:Q146))</f>
        <v/>
      </c>
      <c r="M146" s="215"/>
      <c r="N146" s="216"/>
      <c r="O146" s="216"/>
      <c r="P146" s="217"/>
      <c r="Q146" s="190"/>
      <c r="R146" s="177"/>
      <c r="S146" s="873">
        <f>_xlfn.IFNA(IF($A146="Layered-Over",INDEX('Wage Grid'!$D$14:$D$80,MATCH($B146,ListBargainingUnit,0)),IF($C146=0,INDEX('Wage Grid'!$C$14:$C$80,MATCH($B146,ListBargainingUnit,0)),$C146)),0)</f>
        <v>0</v>
      </c>
      <c r="T146" s="774">
        <f>_xlfn.IFNA(IF($A146="Layered-Over",INDEX('Wage Grid'!$D$14:$D$80,MATCH($D146,ListBargainingUnit,0)),IF($E146=0,INDEX('Wage Grid'!$C$14:$C$80,MATCH($D146,ListBargainingUnit,0)),$E146)),0)</f>
        <v>0</v>
      </c>
      <c r="U146" s="774">
        <f t="shared" ref="U146:U196" si="19">IF(IFERROR(--LEFT(S146, FIND("-", S146 &amp; "-")-1), 0) &gt;= IFERROR(--LEFT(T146, FIND("-", T146 &amp; "-")-1), 0), S146, T146)</f>
        <v>0</v>
      </c>
      <c r="V146" s="342">
        <f>IFERROR(IF(AND($A146="Layered-Over", OR($U146="14-P",$U146="15-P",$U146="16-P",$U146="17-P",$U146="18-P",$U146="19-P",$U146="20-P")),
      INDEX('Wage Grid'!M$14:M$20, MATCH(U146, ListLayeredOverParaproGridLevel, 0)),
      INDEX('Wage Grid'!G$14:G$56, MATCH(U146, ListGridLevel, 0))), 0)</f>
        <v>0</v>
      </c>
      <c r="W146" s="342">
        <f>IFERROR(IF(AND($A146="Layered-Over", OR($U146="14-P",$U146="15-P",$U146="16-P",$U146="17-P",$U146="18-P",$U146="19-P",$U146="20-P")),
      INDEX('Wage Grid'!N$14:N$20, MATCH($U146, ListLayeredOverParaproGridLevel, 0)),
      INDEX('Wage Grid'!H$14:H$56, MATCH($U146, ListGridLevel, 0))), 0)</f>
        <v>0</v>
      </c>
      <c r="X146" s="342">
        <f>IFERROR(IF(AND($A146="Layered-Over", OR($U146="14-P",$U146="15-P",$U146="16-P",$U146="17-P",$U146="18-P",$U146="19-P",$U146="20-P")),
      INDEX('Wage Grid'!O$14:O$20, MATCH($U146, ListLayeredOverParaproGridLevel, 0)),
      INDEX('Wage Grid'!I$14:I$56, MATCH($U146, ListGridLevel, 0))), 0)</f>
        <v>0</v>
      </c>
      <c r="Y146" s="342">
        <f>IFERROR(IF(AND($A146="Layered-Over", OR($U146="14-P",$U146="15-P",$U146="16-P",$U146="17-P",$U146="18-P",$U146="19-P",$U146="20-P")),
      INDEX('Wage Grid'!P$14:P$20, MATCH($U146, ListLayeredOverParaproGridLevel, 0)),
      INDEX('Wage Grid'!J$14:J$56, MATCH($U146, ListGridLevel, 0))), 0)</f>
        <v>0</v>
      </c>
      <c r="Z146" s="342">
        <f t="shared" si="15"/>
        <v>0</v>
      </c>
      <c r="AA146" s="342">
        <f t="shared" si="16"/>
        <v>0</v>
      </c>
    </row>
    <row r="147" spans="1:27" ht="15" customHeight="1" x14ac:dyDescent="0.25">
      <c r="A147" s="241"/>
      <c r="B147" s="59"/>
      <c r="C147" s="242"/>
      <c r="D147" s="65"/>
      <c r="E147" s="243"/>
      <c r="F147" s="990" t="str">
        <f t="shared" si="17"/>
        <v/>
      </c>
      <c r="G147" s="242"/>
      <c r="H147" s="811"/>
      <c r="I147" s="243"/>
      <c r="J147" s="190"/>
      <c r="K147" s="232"/>
      <c r="L147" s="248" t="str">
        <f t="shared" si="18"/>
        <v/>
      </c>
      <c r="M147" s="215"/>
      <c r="N147" s="216"/>
      <c r="O147" s="216"/>
      <c r="P147" s="217"/>
      <c r="Q147" s="190"/>
      <c r="R147" s="177"/>
      <c r="S147" s="873">
        <f>_xlfn.IFNA(IF($A147="Layered-Over",INDEX('Wage Grid'!$D$14:$D$80,MATCH($B147,ListBargainingUnit,0)),IF($C147=0,INDEX('Wage Grid'!$C$14:$C$80,MATCH($B147,ListBargainingUnit,0)),$C147)),0)</f>
        <v>0</v>
      </c>
      <c r="T147" s="774">
        <f>_xlfn.IFNA(IF($A147="Layered-Over",INDEX('Wage Grid'!$D$14:$D$80,MATCH($D147,ListBargainingUnit,0)),IF($E147=0,INDEX('Wage Grid'!$C$14:$C$80,MATCH($D147,ListBargainingUnit,0)),$E147)),0)</f>
        <v>0</v>
      </c>
      <c r="U147" s="774">
        <f t="shared" si="19"/>
        <v>0</v>
      </c>
      <c r="V147" s="342">
        <f>IFERROR(IF(AND($A147="Layered-Over", OR($U147="14-P",$U147="15-P",$U147="16-P",$U147="17-P",$U147="18-P",$U147="19-P",$U147="20-P")),
      INDEX('Wage Grid'!M$14:M$20, MATCH(U147, ListLayeredOverParaproGridLevel, 0)),
      INDEX('Wage Grid'!G$14:G$56, MATCH(U147, ListGridLevel, 0))), 0)</f>
        <v>0</v>
      </c>
      <c r="W147" s="342">
        <f>IFERROR(IF(AND($A147="Layered-Over", OR($U147="14-P",$U147="15-P",$U147="16-P",$U147="17-P",$U147="18-P",$U147="19-P",$U147="20-P")),
      INDEX('Wage Grid'!N$14:N$20, MATCH($U147, ListLayeredOverParaproGridLevel, 0)),
      INDEX('Wage Grid'!H$14:H$56, MATCH($U147, ListGridLevel, 0))), 0)</f>
        <v>0</v>
      </c>
      <c r="X147" s="342">
        <f>IFERROR(IF(AND($A147="Layered-Over", OR($U147="14-P",$U147="15-P",$U147="16-P",$U147="17-P",$U147="18-P",$U147="19-P",$U147="20-P")),
      INDEX('Wage Grid'!O$14:O$20, MATCH($U147, ListLayeredOverParaproGridLevel, 0)),
      INDEX('Wage Grid'!I$14:I$56, MATCH($U147, ListGridLevel, 0))), 0)</f>
        <v>0</v>
      </c>
      <c r="Y147" s="342">
        <f>IFERROR(IF(AND($A147="Layered-Over", OR($U147="14-P",$U147="15-P",$U147="16-P",$U147="17-P",$U147="18-P",$U147="19-P",$U147="20-P")),
      INDEX('Wage Grid'!P$14:P$20, MATCH($U147, ListLayeredOverParaproGridLevel, 0)),
      INDEX('Wage Grid'!J$14:J$56, MATCH($U147, ListGridLevel, 0))), 0)</f>
        <v>0</v>
      </c>
      <c r="Z147" s="342">
        <f t="shared" si="15"/>
        <v>0</v>
      </c>
      <c r="AA147" s="342">
        <f t="shared" si="16"/>
        <v>0</v>
      </c>
    </row>
    <row r="148" spans="1:27" ht="15" customHeight="1" x14ac:dyDescent="0.25">
      <c r="A148" s="241"/>
      <c r="B148" s="59"/>
      <c r="C148" s="242"/>
      <c r="D148" s="65"/>
      <c r="E148" s="243"/>
      <c r="F148" s="990" t="str">
        <f t="shared" si="17"/>
        <v/>
      </c>
      <c r="G148" s="242"/>
      <c r="H148" s="811"/>
      <c r="I148" s="243"/>
      <c r="J148" s="190"/>
      <c r="K148" s="232"/>
      <c r="L148" s="248" t="str">
        <f t="shared" si="18"/>
        <v/>
      </c>
      <c r="M148" s="215"/>
      <c r="N148" s="216"/>
      <c r="O148" s="216"/>
      <c r="P148" s="217"/>
      <c r="Q148" s="190"/>
      <c r="R148" s="177"/>
      <c r="S148" s="873">
        <f>_xlfn.IFNA(IF($A148="Layered-Over",INDEX('Wage Grid'!$D$14:$D$80,MATCH($B148,ListBargainingUnit,0)),IF($C148=0,INDEX('Wage Grid'!$C$14:$C$80,MATCH($B148,ListBargainingUnit,0)),$C148)),0)</f>
        <v>0</v>
      </c>
      <c r="T148" s="774">
        <f>_xlfn.IFNA(IF($A148="Layered-Over",INDEX('Wage Grid'!$D$14:$D$80,MATCH($D148,ListBargainingUnit,0)),IF($E148=0,INDEX('Wage Grid'!$C$14:$C$80,MATCH($D148,ListBargainingUnit,0)),$E148)),0)</f>
        <v>0</v>
      </c>
      <c r="U148" s="774">
        <f t="shared" si="19"/>
        <v>0</v>
      </c>
      <c r="V148" s="342">
        <f>IFERROR(IF(AND($A148="Layered-Over", OR($U148="14-P",$U148="15-P",$U148="16-P",$U148="17-P",$U148="18-P",$U148="19-P",$U148="20-P")),
      INDEX('Wage Grid'!M$14:M$20, MATCH(U148, ListLayeredOverParaproGridLevel, 0)),
      INDEX('Wage Grid'!G$14:G$56, MATCH(U148, ListGridLevel, 0))), 0)</f>
        <v>0</v>
      </c>
      <c r="W148" s="342">
        <f>IFERROR(IF(AND($A148="Layered-Over", OR($U148="14-P",$U148="15-P",$U148="16-P",$U148="17-P",$U148="18-P",$U148="19-P",$U148="20-P")),
      INDEX('Wage Grid'!N$14:N$20, MATCH($U148, ListLayeredOverParaproGridLevel, 0)),
      INDEX('Wage Grid'!H$14:H$56, MATCH($U148, ListGridLevel, 0))), 0)</f>
        <v>0</v>
      </c>
      <c r="X148" s="342">
        <f>IFERROR(IF(AND($A148="Layered-Over", OR($U148="14-P",$U148="15-P",$U148="16-P",$U148="17-P",$U148="18-P",$U148="19-P",$U148="20-P")),
      INDEX('Wage Grid'!O$14:O$20, MATCH($U148, ListLayeredOverParaproGridLevel, 0)),
      INDEX('Wage Grid'!I$14:I$56, MATCH($U148, ListGridLevel, 0))), 0)</f>
        <v>0</v>
      </c>
      <c r="Y148" s="342">
        <f>IFERROR(IF(AND($A148="Layered-Over", OR($U148="14-P",$U148="15-P",$U148="16-P",$U148="17-P",$U148="18-P",$U148="19-P",$U148="20-P")),
      INDEX('Wage Grid'!P$14:P$20, MATCH($U148, ListLayeredOverParaproGridLevel, 0)),
      INDEX('Wage Grid'!J$14:J$56, MATCH($U148, ListGridLevel, 0))), 0)</f>
        <v>0</v>
      </c>
      <c r="Z148" s="342">
        <f t="shared" si="15"/>
        <v>0</v>
      </c>
      <c r="AA148" s="342">
        <f t="shared" si="16"/>
        <v>0</v>
      </c>
    </row>
    <row r="149" spans="1:27" ht="15" customHeight="1" x14ac:dyDescent="0.25">
      <c r="A149" s="241"/>
      <c r="B149" s="59"/>
      <c r="C149" s="242"/>
      <c r="D149" s="65"/>
      <c r="E149" s="243"/>
      <c r="F149" s="990" t="str">
        <f t="shared" si="17"/>
        <v/>
      </c>
      <c r="G149" s="242"/>
      <c r="H149" s="811"/>
      <c r="I149" s="243"/>
      <c r="J149" s="190"/>
      <c r="K149" s="232"/>
      <c r="L149" s="248" t="str">
        <f t="shared" si="18"/>
        <v/>
      </c>
      <c r="M149" s="215"/>
      <c r="N149" s="216"/>
      <c r="O149" s="216"/>
      <c r="P149" s="217"/>
      <c r="Q149" s="190"/>
      <c r="R149" s="177"/>
      <c r="S149" s="873">
        <f>_xlfn.IFNA(IF($A149="Layered-Over",INDEX('Wage Grid'!$D$14:$D$80,MATCH($B149,ListBargainingUnit,0)),IF($C149=0,INDEX('Wage Grid'!$C$14:$C$80,MATCH($B149,ListBargainingUnit,0)),$C149)),0)</f>
        <v>0</v>
      </c>
      <c r="T149" s="774">
        <f>_xlfn.IFNA(IF($A149="Layered-Over",INDEX('Wage Grid'!$D$14:$D$80,MATCH($D149,ListBargainingUnit,0)),IF($E149=0,INDEX('Wage Grid'!$C$14:$C$80,MATCH($D149,ListBargainingUnit,0)),$E149)),0)</f>
        <v>0</v>
      </c>
      <c r="U149" s="774">
        <f t="shared" si="19"/>
        <v>0</v>
      </c>
      <c r="V149" s="342">
        <f>IFERROR(IF(AND($A149="Layered-Over", OR($U149="14-P",$U149="15-P",$U149="16-P",$U149="17-P",$U149="18-P",$U149="19-P",$U149="20-P")),
      INDEX('Wage Grid'!M$14:M$20, MATCH(U149, ListLayeredOverParaproGridLevel, 0)),
      INDEX('Wage Grid'!G$14:G$56, MATCH(U149, ListGridLevel, 0))), 0)</f>
        <v>0</v>
      </c>
      <c r="W149" s="342">
        <f>IFERROR(IF(AND($A149="Layered-Over", OR($U149="14-P",$U149="15-P",$U149="16-P",$U149="17-P",$U149="18-P",$U149="19-P",$U149="20-P")),
      INDEX('Wage Grid'!N$14:N$20, MATCH($U149, ListLayeredOverParaproGridLevel, 0)),
      INDEX('Wage Grid'!H$14:H$56, MATCH($U149, ListGridLevel, 0))), 0)</f>
        <v>0</v>
      </c>
      <c r="X149" s="342">
        <f>IFERROR(IF(AND($A149="Layered-Over", OR($U149="14-P",$U149="15-P",$U149="16-P",$U149="17-P",$U149="18-P",$U149="19-P",$U149="20-P")),
      INDEX('Wage Grid'!O$14:O$20, MATCH($U149, ListLayeredOverParaproGridLevel, 0)),
      INDEX('Wage Grid'!I$14:I$56, MATCH($U149, ListGridLevel, 0))), 0)</f>
        <v>0</v>
      </c>
      <c r="Y149" s="342">
        <f>IFERROR(IF(AND($A149="Layered-Over", OR($U149="14-P",$U149="15-P",$U149="16-P",$U149="17-P",$U149="18-P",$U149="19-P",$U149="20-P")),
      INDEX('Wage Grid'!P$14:P$20, MATCH($U149, ListLayeredOverParaproGridLevel, 0)),
      INDEX('Wage Grid'!J$14:J$56, MATCH($U149, ListGridLevel, 0))), 0)</f>
        <v>0</v>
      </c>
      <c r="Z149" s="342">
        <f t="shared" si="15"/>
        <v>0</v>
      </c>
      <c r="AA149" s="342">
        <f t="shared" si="16"/>
        <v>0</v>
      </c>
    </row>
    <row r="150" spans="1:27" ht="15" customHeight="1" x14ac:dyDescent="0.25">
      <c r="A150" s="241"/>
      <c r="B150" s="59"/>
      <c r="C150" s="242"/>
      <c r="D150" s="65"/>
      <c r="E150" s="243"/>
      <c r="F150" s="990" t="str">
        <f t="shared" si="17"/>
        <v/>
      </c>
      <c r="G150" s="242"/>
      <c r="H150" s="811"/>
      <c r="I150" s="243"/>
      <c r="J150" s="190"/>
      <c r="K150" s="232"/>
      <c r="L150" s="248" t="str">
        <f t="shared" si="18"/>
        <v/>
      </c>
      <c r="M150" s="215"/>
      <c r="N150" s="216"/>
      <c r="O150" s="216"/>
      <c r="P150" s="217"/>
      <c r="Q150" s="190"/>
      <c r="R150" s="177"/>
      <c r="S150" s="873">
        <f>_xlfn.IFNA(IF($A150="Layered-Over",INDEX('Wage Grid'!$D$14:$D$80,MATCH($B150,ListBargainingUnit,0)),IF($C150=0,INDEX('Wage Grid'!$C$14:$C$80,MATCH($B150,ListBargainingUnit,0)),$C150)),0)</f>
        <v>0</v>
      </c>
      <c r="T150" s="774">
        <f>_xlfn.IFNA(IF($A150="Layered-Over",INDEX('Wage Grid'!$D$14:$D$80,MATCH($D150,ListBargainingUnit,0)),IF($E150=0,INDEX('Wage Grid'!$C$14:$C$80,MATCH($D150,ListBargainingUnit,0)),$E150)),0)</f>
        <v>0</v>
      </c>
      <c r="U150" s="774">
        <f t="shared" si="19"/>
        <v>0</v>
      </c>
      <c r="V150" s="342">
        <f>IFERROR(IF(AND($A150="Layered-Over", OR($U150="14-P",$U150="15-P",$U150="16-P",$U150="17-P",$U150="18-P",$U150="19-P",$U150="20-P")),
      INDEX('Wage Grid'!M$14:M$20, MATCH(U150, ListLayeredOverParaproGridLevel, 0)),
      INDEX('Wage Grid'!G$14:G$56, MATCH(U150, ListGridLevel, 0))), 0)</f>
        <v>0</v>
      </c>
      <c r="W150" s="342">
        <f>IFERROR(IF(AND($A150="Layered-Over", OR($U150="14-P",$U150="15-P",$U150="16-P",$U150="17-P",$U150="18-P",$U150="19-P",$U150="20-P")),
      INDEX('Wage Grid'!N$14:N$20, MATCH($U150, ListLayeredOverParaproGridLevel, 0)),
      INDEX('Wage Grid'!H$14:H$56, MATCH($U150, ListGridLevel, 0))), 0)</f>
        <v>0</v>
      </c>
      <c r="X150" s="342">
        <f>IFERROR(IF(AND($A150="Layered-Over", OR($U150="14-P",$U150="15-P",$U150="16-P",$U150="17-P",$U150="18-P",$U150="19-P",$U150="20-P")),
      INDEX('Wage Grid'!O$14:O$20, MATCH($U150, ListLayeredOverParaproGridLevel, 0)),
      INDEX('Wage Grid'!I$14:I$56, MATCH($U150, ListGridLevel, 0))), 0)</f>
        <v>0</v>
      </c>
      <c r="Y150" s="342">
        <f>IFERROR(IF(AND($A150="Layered-Over", OR($U150="14-P",$U150="15-P",$U150="16-P",$U150="17-P",$U150="18-P",$U150="19-P",$U150="20-P")),
      INDEX('Wage Grid'!P$14:P$20, MATCH($U150, ListLayeredOverParaproGridLevel, 0)),
      INDEX('Wage Grid'!J$14:J$56, MATCH($U150, ListGridLevel, 0))), 0)</f>
        <v>0</v>
      </c>
      <c r="Z150" s="342">
        <f t="shared" si="15"/>
        <v>0</v>
      </c>
      <c r="AA150" s="342">
        <f t="shared" si="16"/>
        <v>0</v>
      </c>
    </row>
    <row r="151" spans="1:27" ht="15" customHeight="1" x14ac:dyDescent="0.25">
      <c r="A151" s="241"/>
      <c r="B151" s="59"/>
      <c r="C151" s="242"/>
      <c r="D151" s="65"/>
      <c r="E151" s="243"/>
      <c r="F151" s="990" t="str">
        <f t="shared" si="17"/>
        <v/>
      </c>
      <c r="G151" s="242"/>
      <c r="H151" s="811"/>
      <c r="I151" s="243"/>
      <c r="J151" s="190"/>
      <c r="K151" s="232"/>
      <c r="L151" s="248" t="str">
        <f t="shared" si="18"/>
        <v/>
      </c>
      <c r="M151" s="215"/>
      <c r="N151" s="216"/>
      <c r="O151" s="216"/>
      <c r="P151" s="217"/>
      <c r="Q151" s="190"/>
      <c r="R151" s="177"/>
      <c r="S151" s="873">
        <f>_xlfn.IFNA(IF($A151="Layered-Over",INDEX('Wage Grid'!$D$14:$D$80,MATCH($B151,ListBargainingUnit,0)),IF($C151=0,INDEX('Wage Grid'!$C$14:$C$80,MATCH($B151,ListBargainingUnit,0)),$C151)),0)</f>
        <v>0</v>
      </c>
      <c r="T151" s="774">
        <f>_xlfn.IFNA(IF($A151="Layered-Over",INDEX('Wage Grid'!$D$14:$D$80,MATCH($D151,ListBargainingUnit,0)),IF($E151=0,INDEX('Wage Grid'!$C$14:$C$80,MATCH($D151,ListBargainingUnit,0)),$E151)),0)</f>
        <v>0</v>
      </c>
      <c r="U151" s="774">
        <f t="shared" si="19"/>
        <v>0</v>
      </c>
      <c r="V151" s="342">
        <f>IFERROR(IF(AND($A151="Layered-Over", OR($U151="14-P",$U151="15-P",$U151="16-P",$U151="17-P",$U151="18-P",$U151="19-P",$U151="20-P")),
      INDEX('Wage Grid'!M$14:M$20, MATCH(U151, ListLayeredOverParaproGridLevel, 0)),
      INDEX('Wage Grid'!G$14:G$56, MATCH(U151, ListGridLevel, 0))), 0)</f>
        <v>0</v>
      </c>
      <c r="W151" s="342">
        <f>IFERROR(IF(AND($A151="Layered-Over", OR($U151="14-P",$U151="15-P",$U151="16-P",$U151="17-P",$U151="18-P",$U151="19-P",$U151="20-P")),
      INDEX('Wage Grid'!N$14:N$20, MATCH($U151, ListLayeredOverParaproGridLevel, 0)),
      INDEX('Wage Grid'!H$14:H$56, MATCH($U151, ListGridLevel, 0))), 0)</f>
        <v>0</v>
      </c>
      <c r="X151" s="342">
        <f>IFERROR(IF(AND($A151="Layered-Over", OR($U151="14-P",$U151="15-P",$U151="16-P",$U151="17-P",$U151="18-P",$U151="19-P",$U151="20-P")),
      INDEX('Wage Grid'!O$14:O$20, MATCH($U151, ListLayeredOverParaproGridLevel, 0)),
      INDEX('Wage Grid'!I$14:I$56, MATCH($U151, ListGridLevel, 0))), 0)</f>
        <v>0</v>
      </c>
      <c r="Y151" s="342">
        <f>IFERROR(IF(AND($A151="Layered-Over", OR($U151="14-P",$U151="15-P",$U151="16-P",$U151="17-P",$U151="18-P",$U151="19-P",$U151="20-P")),
      INDEX('Wage Grid'!P$14:P$20, MATCH($U151, ListLayeredOverParaproGridLevel, 0)),
      INDEX('Wage Grid'!J$14:J$56, MATCH($U151, ListGridLevel, 0))), 0)</f>
        <v>0</v>
      </c>
      <c r="Z151" s="342">
        <f t="shared" si="15"/>
        <v>0</v>
      </c>
      <c r="AA151" s="342">
        <f t="shared" si="16"/>
        <v>0</v>
      </c>
    </row>
    <row r="152" spans="1:27" ht="15" customHeight="1" x14ac:dyDescent="0.25">
      <c r="A152" s="241"/>
      <c r="B152" s="59"/>
      <c r="C152" s="242"/>
      <c r="D152" s="65"/>
      <c r="E152" s="243"/>
      <c r="F152" s="990" t="str">
        <f t="shared" si="17"/>
        <v/>
      </c>
      <c r="G152" s="242"/>
      <c r="H152" s="811"/>
      <c r="I152" s="243"/>
      <c r="J152" s="190"/>
      <c r="K152" s="232"/>
      <c r="L152" s="248" t="str">
        <f t="shared" si="18"/>
        <v/>
      </c>
      <c r="M152" s="215"/>
      <c r="N152" s="216"/>
      <c r="O152" s="216"/>
      <c r="P152" s="217"/>
      <c r="Q152" s="190"/>
      <c r="R152" s="177"/>
      <c r="S152" s="873">
        <f>_xlfn.IFNA(IF($A152="Layered-Over",INDEX('Wage Grid'!$D$14:$D$80,MATCH($B152,ListBargainingUnit,0)),IF($C152=0,INDEX('Wage Grid'!$C$14:$C$80,MATCH($B152,ListBargainingUnit,0)),$C152)),0)</f>
        <v>0</v>
      </c>
      <c r="T152" s="774">
        <f>_xlfn.IFNA(IF($A152="Layered-Over",INDEX('Wage Grid'!$D$14:$D$80,MATCH($D152,ListBargainingUnit,0)),IF($E152=0,INDEX('Wage Grid'!$C$14:$C$80,MATCH($D152,ListBargainingUnit,0)),$E152)),0)</f>
        <v>0</v>
      </c>
      <c r="U152" s="774">
        <f t="shared" si="19"/>
        <v>0</v>
      </c>
      <c r="V152" s="342">
        <f>IFERROR(IF(AND($A152="Layered-Over", OR($U152="14-P",$U152="15-P",$U152="16-P",$U152="17-P",$U152="18-P",$U152="19-P",$U152="20-P")),
      INDEX('Wage Grid'!M$14:M$20, MATCH(U152, ListLayeredOverParaproGridLevel, 0)),
      INDEX('Wage Grid'!G$14:G$56, MATCH(U152, ListGridLevel, 0))), 0)</f>
        <v>0</v>
      </c>
      <c r="W152" s="342">
        <f>IFERROR(IF(AND($A152="Layered-Over", OR($U152="14-P",$U152="15-P",$U152="16-P",$U152="17-P",$U152="18-P",$U152="19-P",$U152="20-P")),
      INDEX('Wage Grid'!N$14:N$20, MATCH($U152, ListLayeredOverParaproGridLevel, 0)),
      INDEX('Wage Grid'!H$14:H$56, MATCH($U152, ListGridLevel, 0))), 0)</f>
        <v>0</v>
      </c>
      <c r="X152" s="342">
        <f>IFERROR(IF(AND($A152="Layered-Over", OR($U152="14-P",$U152="15-P",$U152="16-P",$U152="17-P",$U152="18-P",$U152="19-P",$U152="20-P")),
      INDEX('Wage Grid'!O$14:O$20, MATCH($U152, ListLayeredOverParaproGridLevel, 0)),
      INDEX('Wage Grid'!I$14:I$56, MATCH($U152, ListGridLevel, 0))), 0)</f>
        <v>0</v>
      </c>
      <c r="Y152" s="342">
        <f>IFERROR(IF(AND($A152="Layered-Over", OR($U152="14-P",$U152="15-P",$U152="16-P",$U152="17-P",$U152="18-P",$U152="19-P",$U152="20-P")),
      INDEX('Wage Grid'!P$14:P$20, MATCH($U152, ListLayeredOverParaproGridLevel, 0)),
      INDEX('Wage Grid'!J$14:J$56, MATCH($U152, ListGridLevel, 0))), 0)</f>
        <v>0</v>
      </c>
      <c r="Z152" s="342">
        <f t="shared" si="15"/>
        <v>0</v>
      </c>
      <c r="AA152" s="342">
        <f t="shared" si="16"/>
        <v>0</v>
      </c>
    </row>
    <row r="153" spans="1:27" ht="15" customHeight="1" x14ac:dyDescent="0.25">
      <c r="A153" s="241"/>
      <c r="B153" s="59"/>
      <c r="C153" s="242"/>
      <c r="D153" s="65"/>
      <c r="E153" s="243"/>
      <c r="F153" s="990" t="str">
        <f t="shared" si="17"/>
        <v/>
      </c>
      <c r="G153" s="242"/>
      <c r="H153" s="811"/>
      <c r="I153" s="243"/>
      <c r="J153" s="190"/>
      <c r="K153" s="232"/>
      <c r="L153" s="248" t="str">
        <f t="shared" si="18"/>
        <v/>
      </c>
      <c r="M153" s="215"/>
      <c r="N153" s="216"/>
      <c r="O153" s="216"/>
      <c r="P153" s="217"/>
      <c r="Q153" s="190"/>
      <c r="R153" s="177"/>
      <c r="S153" s="873">
        <f>_xlfn.IFNA(IF($A153="Layered-Over",INDEX('Wage Grid'!$D$14:$D$80,MATCH($B153,ListBargainingUnit,0)),IF($C153=0,INDEX('Wage Grid'!$C$14:$C$80,MATCH($B153,ListBargainingUnit,0)),$C153)),0)</f>
        <v>0</v>
      </c>
      <c r="T153" s="774">
        <f>_xlfn.IFNA(IF($A153="Layered-Over",INDEX('Wage Grid'!$D$14:$D$80,MATCH($D153,ListBargainingUnit,0)),IF($E153=0,INDEX('Wage Grid'!$C$14:$C$80,MATCH($D153,ListBargainingUnit,0)),$E153)),0)</f>
        <v>0</v>
      </c>
      <c r="U153" s="774">
        <f t="shared" si="19"/>
        <v>0</v>
      </c>
      <c r="V153" s="342">
        <f>IFERROR(IF(AND($A153="Layered-Over", OR($U153="14-P",$U153="15-P",$U153="16-P",$U153="17-P",$U153="18-P",$U153="19-P",$U153="20-P")),
      INDEX('Wage Grid'!M$14:M$20, MATCH(U153, ListLayeredOverParaproGridLevel, 0)),
      INDEX('Wage Grid'!G$14:G$56, MATCH(U153, ListGridLevel, 0))), 0)</f>
        <v>0</v>
      </c>
      <c r="W153" s="342">
        <f>IFERROR(IF(AND($A153="Layered-Over", OR($U153="14-P",$U153="15-P",$U153="16-P",$U153="17-P",$U153="18-P",$U153="19-P",$U153="20-P")),
      INDEX('Wage Grid'!N$14:N$20, MATCH($U153, ListLayeredOverParaproGridLevel, 0)),
      INDEX('Wage Grid'!H$14:H$56, MATCH($U153, ListGridLevel, 0))), 0)</f>
        <v>0</v>
      </c>
      <c r="X153" s="342">
        <f>IFERROR(IF(AND($A153="Layered-Over", OR($U153="14-P",$U153="15-P",$U153="16-P",$U153="17-P",$U153="18-P",$U153="19-P",$U153="20-P")),
      INDEX('Wage Grid'!O$14:O$20, MATCH($U153, ListLayeredOverParaproGridLevel, 0)),
      INDEX('Wage Grid'!I$14:I$56, MATCH($U153, ListGridLevel, 0))), 0)</f>
        <v>0</v>
      </c>
      <c r="Y153" s="342">
        <f>IFERROR(IF(AND($A153="Layered-Over", OR($U153="14-P",$U153="15-P",$U153="16-P",$U153="17-P",$U153="18-P",$U153="19-P",$U153="20-P")),
      INDEX('Wage Grid'!P$14:P$20, MATCH($U153, ListLayeredOverParaproGridLevel, 0)),
      INDEX('Wage Grid'!J$14:J$56, MATCH($U153, ListGridLevel, 0))), 0)</f>
        <v>0</v>
      </c>
      <c r="Z153" s="342">
        <f t="shared" si="15"/>
        <v>0</v>
      </c>
      <c r="AA153" s="342">
        <f t="shared" si="16"/>
        <v>0</v>
      </c>
    </row>
    <row r="154" spans="1:27" ht="15" customHeight="1" x14ac:dyDescent="0.25">
      <c r="A154" s="241"/>
      <c r="B154" s="59"/>
      <c r="C154" s="242"/>
      <c r="D154" s="65"/>
      <c r="E154" s="243"/>
      <c r="F154" s="990" t="str">
        <f t="shared" si="17"/>
        <v/>
      </c>
      <c r="G154" s="242"/>
      <c r="H154" s="811"/>
      <c r="I154" s="243"/>
      <c r="J154" s="190"/>
      <c r="K154" s="232"/>
      <c r="L154" s="248" t="str">
        <f t="shared" si="18"/>
        <v/>
      </c>
      <c r="M154" s="215"/>
      <c r="N154" s="216"/>
      <c r="O154" s="216"/>
      <c r="P154" s="217"/>
      <c r="Q154" s="190"/>
      <c r="R154" s="177"/>
      <c r="S154" s="873">
        <f>_xlfn.IFNA(IF($A154="Layered-Over",INDEX('Wage Grid'!$D$14:$D$80,MATCH($B154,ListBargainingUnit,0)),IF($C154=0,INDEX('Wage Grid'!$C$14:$C$80,MATCH($B154,ListBargainingUnit,0)),$C154)),0)</f>
        <v>0</v>
      </c>
      <c r="T154" s="774">
        <f>_xlfn.IFNA(IF($A154="Layered-Over",INDEX('Wage Grid'!$D$14:$D$80,MATCH($D154,ListBargainingUnit,0)),IF($E154=0,INDEX('Wage Grid'!$C$14:$C$80,MATCH($D154,ListBargainingUnit,0)),$E154)),0)</f>
        <v>0</v>
      </c>
      <c r="U154" s="774">
        <f t="shared" si="19"/>
        <v>0</v>
      </c>
      <c r="V154" s="342">
        <f>IFERROR(IF(AND($A154="Layered-Over", OR($U154="14-P",$U154="15-P",$U154="16-P",$U154="17-P",$U154="18-P",$U154="19-P",$U154="20-P")),
      INDEX('Wage Grid'!M$14:M$20, MATCH(U154, ListLayeredOverParaproGridLevel, 0)),
      INDEX('Wage Grid'!G$14:G$56, MATCH(U154, ListGridLevel, 0))), 0)</f>
        <v>0</v>
      </c>
      <c r="W154" s="342">
        <f>IFERROR(IF(AND($A154="Layered-Over", OR($U154="14-P",$U154="15-P",$U154="16-P",$U154="17-P",$U154="18-P",$U154="19-P",$U154="20-P")),
      INDEX('Wage Grid'!N$14:N$20, MATCH($U154, ListLayeredOverParaproGridLevel, 0)),
      INDEX('Wage Grid'!H$14:H$56, MATCH($U154, ListGridLevel, 0))), 0)</f>
        <v>0</v>
      </c>
      <c r="X154" s="342">
        <f>IFERROR(IF(AND($A154="Layered-Over", OR($U154="14-P",$U154="15-P",$U154="16-P",$U154="17-P",$U154="18-P",$U154="19-P",$U154="20-P")),
      INDEX('Wage Grid'!O$14:O$20, MATCH($U154, ListLayeredOverParaproGridLevel, 0)),
      INDEX('Wage Grid'!I$14:I$56, MATCH($U154, ListGridLevel, 0))), 0)</f>
        <v>0</v>
      </c>
      <c r="Y154" s="342">
        <f>IFERROR(IF(AND($A154="Layered-Over", OR($U154="14-P",$U154="15-P",$U154="16-P",$U154="17-P",$U154="18-P",$U154="19-P",$U154="20-P")),
      INDEX('Wage Grid'!P$14:P$20, MATCH($U154, ListLayeredOverParaproGridLevel, 0)),
      INDEX('Wage Grid'!J$14:J$56, MATCH($U154, ListGridLevel, 0))), 0)</f>
        <v>0</v>
      </c>
      <c r="Z154" s="342">
        <f t="shared" si="15"/>
        <v>0</v>
      </c>
      <c r="AA154" s="342">
        <f t="shared" si="16"/>
        <v>0</v>
      </c>
    </row>
    <row r="155" spans="1:27" ht="15" customHeight="1" x14ac:dyDescent="0.25">
      <c r="A155" s="241"/>
      <c r="B155" s="59"/>
      <c r="C155" s="242"/>
      <c r="D155" s="65"/>
      <c r="E155" s="243"/>
      <c r="F155" s="990" t="str">
        <f t="shared" si="17"/>
        <v/>
      </c>
      <c r="G155" s="242"/>
      <c r="H155" s="811"/>
      <c r="I155" s="243"/>
      <c r="J155" s="190"/>
      <c r="K155" s="232"/>
      <c r="L155" s="248" t="str">
        <f t="shared" si="18"/>
        <v/>
      </c>
      <c r="M155" s="215"/>
      <c r="N155" s="216"/>
      <c r="O155" s="216"/>
      <c r="P155" s="217"/>
      <c r="Q155" s="190"/>
      <c r="R155" s="177"/>
      <c r="S155" s="873">
        <f>_xlfn.IFNA(IF($A155="Layered-Over",INDEX('Wage Grid'!$D$14:$D$80,MATCH($B155,ListBargainingUnit,0)),IF($C155=0,INDEX('Wage Grid'!$C$14:$C$80,MATCH($B155,ListBargainingUnit,0)),$C155)),0)</f>
        <v>0</v>
      </c>
      <c r="T155" s="774">
        <f>_xlfn.IFNA(IF($A155="Layered-Over",INDEX('Wage Grid'!$D$14:$D$80,MATCH($D155,ListBargainingUnit,0)),IF($E155=0,INDEX('Wage Grid'!$C$14:$C$80,MATCH($D155,ListBargainingUnit,0)),$E155)),0)</f>
        <v>0</v>
      </c>
      <c r="U155" s="774">
        <f t="shared" si="19"/>
        <v>0</v>
      </c>
      <c r="V155" s="342">
        <f>IFERROR(IF(AND($A155="Layered-Over", OR($U155="14-P",$U155="15-P",$U155="16-P",$U155="17-P",$U155="18-P",$U155="19-P",$U155="20-P")),
      INDEX('Wage Grid'!M$14:M$20, MATCH(U155, ListLayeredOverParaproGridLevel, 0)),
      INDEX('Wage Grid'!G$14:G$56, MATCH(U155, ListGridLevel, 0))), 0)</f>
        <v>0</v>
      </c>
      <c r="W155" s="342">
        <f>IFERROR(IF(AND($A155="Layered-Over", OR($U155="14-P",$U155="15-P",$U155="16-P",$U155="17-P",$U155="18-P",$U155="19-P",$U155="20-P")),
      INDEX('Wage Grid'!N$14:N$20, MATCH($U155, ListLayeredOverParaproGridLevel, 0)),
      INDEX('Wage Grid'!H$14:H$56, MATCH($U155, ListGridLevel, 0))), 0)</f>
        <v>0</v>
      </c>
      <c r="X155" s="342">
        <f>IFERROR(IF(AND($A155="Layered-Over", OR($U155="14-P",$U155="15-P",$U155="16-P",$U155="17-P",$U155="18-P",$U155="19-P",$U155="20-P")),
      INDEX('Wage Grid'!O$14:O$20, MATCH($U155, ListLayeredOverParaproGridLevel, 0)),
      INDEX('Wage Grid'!I$14:I$56, MATCH($U155, ListGridLevel, 0))), 0)</f>
        <v>0</v>
      </c>
      <c r="Y155" s="342">
        <f>IFERROR(IF(AND($A155="Layered-Over", OR($U155="14-P",$U155="15-P",$U155="16-P",$U155="17-P",$U155="18-P",$U155="19-P",$U155="20-P")),
      INDEX('Wage Grid'!P$14:P$20, MATCH($U155, ListLayeredOverParaproGridLevel, 0)),
      INDEX('Wage Grid'!J$14:J$56, MATCH($U155, ListGridLevel, 0))), 0)</f>
        <v>0</v>
      </c>
      <c r="Z155" s="342">
        <f t="shared" si="15"/>
        <v>0</v>
      </c>
      <c r="AA155" s="342">
        <f t="shared" si="16"/>
        <v>0</v>
      </c>
    </row>
    <row r="156" spans="1:27" ht="15" customHeight="1" x14ac:dyDescent="0.25">
      <c r="A156" s="241"/>
      <c r="B156" s="59"/>
      <c r="C156" s="242"/>
      <c r="D156" s="65"/>
      <c r="E156" s="243"/>
      <c r="F156" s="990" t="str">
        <f t="shared" si="17"/>
        <v/>
      </c>
      <c r="G156" s="242"/>
      <c r="H156" s="811"/>
      <c r="I156" s="243"/>
      <c r="J156" s="190"/>
      <c r="K156" s="232"/>
      <c r="L156" s="248" t="str">
        <f t="shared" si="18"/>
        <v/>
      </c>
      <c r="M156" s="215"/>
      <c r="N156" s="216"/>
      <c r="O156" s="216"/>
      <c r="P156" s="217"/>
      <c r="Q156" s="190"/>
      <c r="R156" s="177"/>
      <c r="S156" s="873">
        <f>_xlfn.IFNA(IF($A156="Layered-Over",INDEX('Wage Grid'!$D$14:$D$80,MATCH($B156,ListBargainingUnit,0)),IF($C156=0,INDEX('Wage Grid'!$C$14:$C$80,MATCH($B156,ListBargainingUnit,0)),$C156)),0)</f>
        <v>0</v>
      </c>
      <c r="T156" s="774">
        <f>_xlfn.IFNA(IF($A156="Layered-Over",INDEX('Wage Grid'!$D$14:$D$80,MATCH($D156,ListBargainingUnit,0)),IF($E156=0,INDEX('Wage Grid'!$C$14:$C$80,MATCH($D156,ListBargainingUnit,0)),$E156)),0)</f>
        <v>0</v>
      </c>
      <c r="U156" s="774">
        <f t="shared" si="19"/>
        <v>0</v>
      </c>
      <c r="V156" s="342">
        <f>IFERROR(IF(AND($A156="Layered-Over", OR($U156="14-P",$U156="15-P",$U156="16-P",$U156="17-P",$U156="18-P",$U156="19-P",$U156="20-P")),
      INDEX('Wage Grid'!M$14:M$20, MATCH(U156, ListLayeredOverParaproGridLevel, 0)),
      INDEX('Wage Grid'!G$14:G$56, MATCH(U156, ListGridLevel, 0))), 0)</f>
        <v>0</v>
      </c>
      <c r="W156" s="342">
        <f>IFERROR(IF(AND($A156="Layered-Over", OR($U156="14-P",$U156="15-P",$U156="16-P",$U156="17-P",$U156="18-P",$U156="19-P",$U156="20-P")),
      INDEX('Wage Grid'!N$14:N$20, MATCH($U156, ListLayeredOverParaproGridLevel, 0)),
      INDEX('Wage Grid'!H$14:H$56, MATCH($U156, ListGridLevel, 0))), 0)</f>
        <v>0</v>
      </c>
      <c r="X156" s="342">
        <f>IFERROR(IF(AND($A156="Layered-Over", OR($U156="14-P",$U156="15-P",$U156="16-P",$U156="17-P",$U156="18-P",$U156="19-P",$U156="20-P")),
      INDEX('Wage Grid'!O$14:O$20, MATCH($U156, ListLayeredOverParaproGridLevel, 0)),
      INDEX('Wage Grid'!I$14:I$56, MATCH($U156, ListGridLevel, 0))), 0)</f>
        <v>0</v>
      </c>
      <c r="Y156" s="342">
        <f>IFERROR(IF(AND($A156="Layered-Over", OR($U156="14-P",$U156="15-P",$U156="16-P",$U156="17-P",$U156="18-P",$U156="19-P",$U156="20-P")),
      INDEX('Wage Grid'!P$14:P$20, MATCH($U156, ListLayeredOverParaproGridLevel, 0)),
      INDEX('Wage Grid'!J$14:J$56, MATCH($U156, ListGridLevel, 0))), 0)</f>
        <v>0</v>
      </c>
      <c r="Z156" s="342">
        <f t="shared" si="15"/>
        <v>0</v>
      </c>
      <c r="AA156" s="342">
        <f t="shared" si="16"/>
        <v>0</v>
      </c>
    </row>
    <row r="157" spans="1:27" ht="15" customHeight="1" x14ac:dyDescent="0.25">
      <c r="A157" s="241"/>
      <c r="B157" s="59"/>
      <c r="C157" s="242"/>
      <c r="D157" s="65"/>
      <c r="E157" s="243"/>
      <c r="F157" s="990" t="str">
        <f t="shared" si="17"/>
        <v/>
      </c>
      <c r="G157" s="242"/>
      <c r="H157" s="811"/>
      <c r="I157" s="243"/>
      <c r="J157" s="190"/>
      <c r="K157" s="232"/>
      <c r="L157" s="248" t="str">
        <f t="shared" si="18"/>
        <v/>
      </c>
      <c r="M157" s="215"/>
      <c r="N157" s="216"/>
      <c r="O157" s="216"/>
      <c r="P157" s="217"/>
      <c r="Q157" s="190"/>
      <c r="R157" s="177"/>
      <c r="S157" s="873">
        <f>_xlfn.IFNA(IF($A157="Layered-Over",INDEX('Wage Grid'!$D$14:$D$80,MATCH($B157,ListBargainingUnit,0)),IF($C157=0,INDEX('Wage Grid'!$C$14:$C$80,MATCH($B157,ListBargainingUnit,0)),$C157)),0)</f>
        <v>0</v>
      </c>
      <c r="T157" s="774">
        <f>_xlfn.IFNA(IF($A157="Layered-Over",INDEX('Wage Grid'!$D$14:$D$80,MATCH($D157,ListBargainingUnit,0)),IF($E157=0,INDEX('Wage Grid'!$C$14:$C$80,MATCH($D157,ListBargainingUnit,0)),$E157)),0)</f>
        <v>0</v>
      </c>
      <c r="U157" s="774">
        <f t="shared" si="19"/>
        <v>0</v>
      </c>
      <c r="V157" s="342">
        <f>IFERROR(IF(AND($A157="Layered-Over", OR($U157="14-P",$U157="15-P",$U157="16-P",$U157="17-P",$U157="18-P",$U157="19-P",$U157="20-P")),
      INDEX('Wage Grid'!M$14:M$20, MATCH(U157, ListLayeredOverParaproGridLevel, 0)),
      INDEX('Wage Grid'!G$14:G$56, MATCH(U157, ListGridLevel, 0))), 0)</f>
        <v>0</v>
      </c>
      <c r="W157" s="342">
        <f>IFERROR(IF(AND($A157="Layered-Over", OR($U157="14-P",$U157="15-P",$U157="16-P",$U157="17-P",$U157="18-P",$U157="19-P",$U157="20-P")),
      INDEX('Wage Grid'!N$14:N$20, MATCH($U157, ListLayeredOverParaproGridLevel, 0)),
      INDEX('Wage Grid'!H$14:H$56, MATCH($U157, ListGridLevel, 0))), 0)</f>
        <v>0</v>
      </c>
      <c r="X157" s="342">
        <f>IFERROR(IF(AND($A157="Layered-Over", OR($U157="14-P",$U157="15-P",$U157="16-P",$U157="17-P",$U157="18-P",$U157="19-P",$U157="20-P")),
      INDEX('Wage Grid'!O$14:O$20, MATCH($U157, ListLayeredOverParaproGridLevel, 0)),
      INDEX('Wage Grid'!I$14:I$56, MATCH($U157, ListGridLevel, 0))), 0)</f>
        <v>0</v>
      </c>
      <c r="Y157" s="342">
        <f>IFERROR(IF(AND($A157="Layered-Over", OR($U157="14-P",$U157="15-P",$U157="16-P",$U157="17-P",$U157="18-P",$U157="19-P",$U157="20-P")),
      INDEX('Wage Grid'!P$14:P$20, MATCH($U157, ListLayeredOverParaproGridLevel, 0)),
      INDEX('Wage Grid'!J$14:J$56, MATCH($U157, ListGridLevel, 0))), 0)</f>
        <v>0</v>
      </c>
      <c r="Z157" s="342">
        <f t="shared" si="15"/>
        <v>0</v>
      </c>
      <c r="AA157" s="342">
        <f t="shared" si="16"/>
        <v>0</v>
      </c>
    </row>
    <row r="158" spans="1:27" ht="15" customHeight="1" x14ac:dyDescent="0.25">
      <c r="A158" s="241"/>
      <c r="B158" s="59"/>
      <c r="C158" s="242"/>
      <c r="D158" s="65"/>
      <c r="E158" s="243"/>
      <c r="F158" s="990" t="str">
        <f t="shared" si="17"/>
        <v/>
      </c>
      <c r="G158" s="242"/>
      <c r="H158" s="811"/>
      <c r="I158" s="243"/>
      <c r="J158" s="190"/>
      <c r="K158" s="232"/>
      <c r="L158" s="248" t="str">
        <f t="shared" si="18"/>
        <v/>
      </c>
      <c r="M158" s="215"/>
      <c r="N158" s="216"/>
      <c r="O158" s="216"/>
      <c r="P158" s="217"/>
      <c r="Q158" s="190"/>
      <c r="R158" s="177"/>
      <c r="S158" s="873">
        <f>_xlfn.IFNA(IF($A158="Layered-Over",INDEX('Wage Grid'!$D$14:$D$80,MATCH($B158,ListBargainingUnit,0)),IF($C158=0,INDEX('Wage Grid'!$C$14:$C$80,MATCH($B158,ListBargainingUnit,0)),$C158)),0)</f>
        <v>0</v>
      </c>
      <c r="T158" s="774">
        <f>_xlfn.IFNA(IF($A158="Layered-Over",INDEX('Wage Grid'!$D$14:$D$80,MATCH($D158,ListBargainingUnit,0)),IF($E158=0,INDEX('Wage Grid'!$C$14:$C$80,MATCH($D158,ListBargainingUnit,0)),$E158)),0)</f>
        <v>0</v>
      </c>
      <c r="U158" s="774">
        <f t="shared" si="19"/>
        <v>0</v>
      </c>
      <c r="V158" s="342">
        <f>IFERROR(IF(AND($A158="Layered-Over", OR($U158="14-P",$U158="15-P",$U158="16-P",$U158="17-P",$U158="18-P",$U158="19-P",$U158="20-P")),
      INDEX('Wage Grid'!M$14:M$20, MATCH(U158, ListLayeredOverParaproGridLevel, 0)),
      INDEX('Wage Grid'!G$14:G$56, MATCH(U158, ListGridLevel, 0))), 0)</f>
        <v>0</v>
      </c>
      <c r="W158" s="342">
        <f>IFERROR(IF(AND($A158="Layered-Over", OR($U158="14-P",$U158="15-P",$U158="16-P",$U158="17-P",$U158="18-P",$U158="19-P",$U158="20-P")),
      INDEX('Wage Grid'!N$14:N$20, MATCH($U158, ListLayeredOverParaproGridLevel, 0)),
      INDEX('Wage Grid'!H$14:H$56, MATCH($U158, ListGridLevel, 0))), 0)</f>
        <v>0</v>
      </c>
      <c r="X158" s="342">
        <f>IFERROR(IF(AND($A158="Layered-Over", OR($U158="14-P",$U158="15-P",$U158="16-P",$U158="17-P",$U158="18-P",$U158="19-P",$U158="20-P")),
      INDEX('Wage Grid'!O$14:O$20, MATCH($U158, ListLayeredOverParaproGridLevel, 0)),
      INDEX('Wage Grid'!I$14:I$56, MATCH($U158, ListGridLevel, 0))), 0)</f>
        <v>0</v>
      </c>
      <c r="Y158" s="342">
        <f>IFERROR(IF(AND($A158="Layered-Over", OR($U158="14-P",$U158="15-P",$U158="16-P",$U158="17-P",$U158="18-P",$U158="19-P",$U158="20-P")),
      INDEX('Wage Grid'!P$14:P$20, MATCH($U158, ListLayeredOverParaproGridLevel, 0)),
      INDEX('Wage Grid'!J$14:J$56, MATCH($U158, ListGridLevel, 0))), 0)</f>
        <v>0</v>
      </c>
      <c r="Z158" s="342">
        <f t="shared" si="15"/>
        <v>0</v>
      </c>
      <c r="AA158" s="342">
        <f t="shared" si="16"/>
        <v>0</v>
      </c>
    </row>
    <row r="159" spans="1:27" ht="15" customHeight="1" x14ac:dyDescent="0.25">
      <c r="A159" s="241"/>
      <c r="B159" s="59"/>
      <c r="C159" s="242"/>
      <c r="D159" s="65"/>
      <c r="E159" s="243"/>
      <c r="F159" s="990" t="str">
        <f t="shared" si="17"/>
        <v/>
      </c>
      <c r="G159" s="242"/>
      <c r="H159" s="811"/>
      <c r="I159" s="243"/>
      <c r="J159" s="190"/>
      <c r="K159" s="232"/>
      <c r="L159" s="248" t="str">
        <f t="shared" si="18"/>
        <v/>
      </c>
      <c r="M159" s="215"/>
      <c r="N159" s="216"/>
      <c r="O159" s="216"/>
      <c r="P159" s="217"/>
      <c r="Q159" s="190"/>
      <c r="R159" s="177"/>
      <c r="S159" s="873">
        <f>_xlfn.IFNA(IF($A159="Layered-Over",INDEX('Wage Grid'!$D$14:$D$80,MATCH($B159,ListBargainingUnit,0)),IF($C159=0,INDEX('Wage Grid'!$C$14:$C$80,MATCH($B159,ListBargainingUnit,0)),$C159)),0)</f>
        <v>0</v>
      </c>
      <c r="T159" s="774">
        <f>_xlfn.IFNA(IF($A159="Layered-Over",INDEX('Wage Grid'!$D$14:$D$80,MATCH($D159,ListBargainingUnit,0)),IF($E159=0,INDEX('Wage Grid'!$C$14:$C$80,MATCH($D159,ListBargainingUnit,0)),$E159)),0)</f>
        <v>0</v>
      </c>
      <c r="U159" s="774">
        <f t="shared" si="19"/>
        <v>0</v>
      </c>
      <c r="V159" s="342">
        <f>IFERROR(IF(AND($A159="Layered-Over", OR($U159="14-P",$U159="15-P",$U159="16-P",$U159="17-P",$U159="18-P",$U159="19-P",$U159="20-P")),
      INDEX('Wage Grid'!M$14:M$20, MATCH(U159, ListLayeredOverParaproGridLevel, 0)),
      INDEX('Wage Grid'!G$14:G$56, MATCH(U159, ListGridLevel, 0))), 0)</f>
        <v>0</v>
      </c>
      <c r="W159" s="342">
        <f>IFERROR(IF(AND($A159="Layered-Over", OR($U159="14-P",$U159="15-P",$U159="16-P",$U159="17-P",$U159="18-P",$U159="19-P",$U159="20-P")),
      INDEX('Wage Grid'!N$14:N$20, MATCH($U159, ListLayeredOverParaproGridLevel, 0)),
      INDEX('Wage Grid'!H$14:H$56, MATCH($U159, ListGridLevel, 0))), 0)</f>
        <v>0</v>
      </c>
      <c r="X159" s="342">
        <f>IFERROR(IF(AND($A159="Layered-Over", OR($U159="14-P",$U159="15-P",$U159="16-P",$U159="17-P",$U159="18-P",$U159="19-P",$U159="20-P")),
      INDEX('Wage Grid'!O$14:O$20, MATCH($U159, ListLayeredOverParaproGridLevel, 0)),
      INDEX('Wage Grid'!I$14:I$56, MATCH($U159, ListGridLevel, 0))), 0)</f>
        <v>0</v>
      </c>
      <c r="Y159" s="342">
        <f>IFERROR(IF(AND($A159="Layered-Over", OR($U159="14-P",$U159="15-P",$U159="16-P",$U159="17-P",$U159="18-P",$U159="19-P",$U159="20-P")),
      INDEX('Wage Grid'!P$14:P$20, MATCH($U159, ListLayeredOverParaproGridLevel, 0)),
      INDEX('Wage Grid'!J$14:J$56, MATCH($U159, ListGridLevel, 0))), 0)</f>
        <v>0</v>
      </c>
      <c r="Z159" s="342">
        <f t="shared" si="15"/>
        <v>0</v>
      </c>
      <c r="AA159" s="342">
        <f t="shared" si="16"/>
        <v>0</v>
      </c>
    </row>
    <row r="160" spans="1:27" ht="15" customHeight="1" x14ac:dyDescent="0.25">
      <c r="A160" s="241"/>
      <c r="B160" s="59"/>
      <c r="C160" s="242"/>
      <c r="D160" s="65"/>
      <c r="E160" s="243"/>
      <c r="F160" s="990" t="str">
        <f t="shared" si="17"/>
        <v/>
      </c>
      <c r="G160" s="242"/>
      <c r="H160" s="811"/>
      <c r="I160" s="243"/>
      <c r="J160" s="190"/>
      <c r="K160" s="232"/>
      <c r="L160" s="248" t="str">
        <f t="shared" si="18"/>
        <v/>
      </c>
      <c r="M160" s="215"/>
      <c r="N160" s="216"/>
      <c r="O160" s="216"/>
      <c r="P160" s="217"/>
      <c r="Q160" s="190"/>
      <c r="R160" s="177"/>
      <c r="S160" s="873">
        <f>_xlfn.IFNA(IF($A160="Layered-Over",INDEX('Wage Grid'!$D$14:$D$80,MATCH($B160,ListBargainingUnit,0)),IF($C160=0,INDEX('Wage Grid'!$C$14:$C$80,MATCH($B160,ListBargainingUnit,0)),$C160)),0)</f>
        <v>0</v>
      </c>
      <c r="T160" s="774">
        <f>_xlfn.IFNA(IF($A160="Layered-Over",INDEX('Wage Grid'!$D$14:$D$80,MATCH($D160,ListBargainingUnit,0)),IF($E160=0,INDEX('Wage Grid'!$C$14:$C$80,MATCH($D160,ListBargainingUnit,0)),$E160)),0)</f>
        <v>0</v>
      </c>
      <c r="U160" s="774">
        <f t="shared" si="19"/>
        <v>0</v>
      </c>
      <c r="V160" s="342">
        <f>IFERROR(IF(AND($A160="Layered-Over", OR($U160="14-P",$U160="15-P",$U160="16-P",$U160="17-P",$U160="18-P",$U160="19-P",$U160="20-P")),
      INDEX('Wage Grid'!M$14:M$20, MATCH(U160, ListLayeredOverParaproGridLevel, 0)),
      INDEX('Wage Grid'!G$14:G$56, MATCH(U160, ListGridLevel, 0))), 0)</f>
        <v>0</v>
      </c>
      <c r="W160" s="342">
        <f>IFERROR(IF(AND($A160="Layered-Over", OR($U160="14-P",$U160="15-P",$U160="16-P",$U160="17-P",$U160="18-P",$U160="19-P",$U160="20-P")),
      INDEX('Wage Grid'!N$14:N$20, MATCH($U160, ListLayeredOverParaproGridLevel, 0)),
      INDEX('Wage Grid'!H$14:H$56, MATCH($U160, ListGridLevel, 0))), 0)</f>
        <v>0</v>
      </c>
      <c r="X160" s="342">
        <f>IFERROR(IF(AND($A160="Layered-Over", OR($U160="14-P",$U160="15-P",$U160="16-P",$U160="17-P",$U160="18-P",$U160="19-P",$U160="20-P")),
      INDEX('Wage Grid'!O$14:O$20, MATCH($U160, ListLayeredOverParaproGridLevel, 0)),
      INDEX('Wage Grid'!I$14:I$56, MATCH($U160, ListGridLevel, 0))), 0)</f>
        <v>0</v>
      </c>
      <c r="Y160" s="342">
        <f>IFERROR(IF(AND($A160="Layered-Over", OR($U160="14-P",$U160="15-P",$U160="16-P",$U160="17-P",$U160="18-P",$U160="19-P",$U160="20-P")),
      INDEX('Wage Grid'!P$14:P$20, MATCH($U160, ListLayeredOverParaproGridLevel, 0)),
      INDEX('Wage Grid'!J$14:J$56, MATCH($U160, ListGridLevel, 0))), 0)</f>
        <v>0</v>
      </c>
      <c r="Z160" s="342">
        <f t="shared" si="15"/>
        <v>0</v>
      </c>
      <c r="AA160" s="342">
        <f t="shared" si="16"/>
        <v>0</v>
      </c>
    </row>
    <row r="161" spans="1:27" ht="15" customHeight="1" x14ac:dyDescent="0.25">
      <c r="A161" s="241"/>
      <c r="B161" s="59"/>
      <c r="C161" s="242"/>
      <c r="D161" s="65"/>
      <c r="E161" s="243"/>
      <c r="F161" s="990" t="str">
        <f t="shared" si="17"/>
        <v/>
      </c>
      <c r="G161" s="242"/>
      <c r="H161" s="811"/>
      <c r="I161" s="243"/>
      <c r="J161" s="190"/>
      <c r="K161" s="232"/>
      <c r="L161" s="248" t="str">
        <f t="shared" si="18"/>
        <v/>
      </c>
      <c r="M161" s="215"/>
      <c r="N161" s="216"/>
      <c r="O161" s="216"/>
      <c r="P161" s="217"/>
      <c r="Q161" s="190"/>
      <c r="R161" s="177"/>
      <c r="S161" s="873">
        <f>_xlfn.IFNA(IF($A161="Layered-Over",INDEX('Wage Grid'!$D$14:$D$80,MATCH($B161,ListBargainingUnit,0)),IF($C161=0,INDEX('Wage Grid'!$C$14:$C$80,MATCH($B161,ListBargainingUnit,0)),$C161)),0)</f>
        <v>0</v>
      </c>
      <c r="T161" s="774">
        <f>_xlfn.IFNA(IF($A161="Layered-Over",INDEX('Wage Grid'!$D$14:$D$80,MATCH($D161,ListBargainingUnit,0)),IF($E161=0,INDEX('Wage Grid'!$C$14:$C$80,MATCH($D161,ListBargainingUnit,0)),$E161)),0)</f>
        <v>0</v>
      </c>
      <c r="U161" s="774">
        <f t="shared" si="19"/>
        <v>0</v>
      </c>
      <c r="V161" s="342">
        <f>IFERROR(IF(AND($A161="Layered-Over", OR($U161="14-P",$U161="15-P",$U161="16-P",$U161="17-P",$U161="18-P",$U161="19-P",$U161="20-P")),
      INDEX('Wage Grid'!M$14:M$20, MATCH(U161, ListLayeredOverParaproGridLevel, 0)),
      INDEX('Wage Grid'!G$14:G$56, MATCH(U161, ListGridLevel, 0))), 0)</f>
        <v>0</v>
      </c>
      <c r="W161" s="342">
        <f>IFERROR(IF(AND($A161="Layered-Over", OR($U161="14-P",$U161="15-P",$U161="16-P",$U161="17-P",$U161="18-P",$U161="19-P",$U161="20-P")),
      INDEX('Wage Grid'!N$14:N$20, MATCH($U161, ListLayeredOverParaproGridLevel, 0)),
      INDEX('Wage Grid'!H$14:H$56, MATCH($U161, ListGridLevel, 0))), 0)</f>
        <v>0</v>
      </c>
      <c r="X161" s="342">
        <f>IFERROR(IF(AND($A161="Layered-Over", OR($U161="14-P",$U161="15-P",$U161="16-P",$U161="17-P",$U161="18-P",$U161="19-P",$U161="20-P")),
      INDEX('Wage Grid'!O$14:O$20, MATCH($U161, ListLayeredOverParaproGridLevel, 0)),
      INDEX('Wage Grid'!I$14:I$56, MATCH($U161, ListGridLevel, 0))), 0)</f>
        <v>0</v>
      </c>
      <c r="Y161" s="342">
        <f>IFERROR(IF(AND($A161="Layered-Over", OR($U161="14-P",$U161="15-P",$U161="16-P",$U161="17-P",$U161="18-P",$U161="19-P",$U161="20-P")),
      INDEX('Wage Grid'!P$14:P$20, MATCH($U161, ListLayeredOverParaproGridLevel, 0)),
      INDEX('Wage Grid'!J$14:J$56, MATCH($U161, ListGridLevel, 0))), 0)</f>
        <v>0</v>
      </c>
      <c r="Z161" s="342">
        <f t="shared" si="15"/>
        <v>0</v>
      </c>
      <c r="AA161" s="342">
        <f t="shared" si="16"/>
        <v>0</v>
      </c>
    </row>
    <row r="162" spans="1:27" ht="15" customHeight="1" x14ac:dyDescent="0.25">
      <c r="A162" s="241"/>
      <c r="B162" s="59"/>
      <c r="C162" s="242"/>
      <c r="D162" s="65"/>
      <c r="E162" s="243"/>
      <c r="F162" s="990" t="str">
        <f t="shared" si="17"/>
        <v/>
      </c>
      <c r="G162" s="242"/>
      <c r="H162" s="811"/>
      <c r="I162" s="243"/>
      <c r="J162" s="190"/>
      <c r="K162" s="232"/>
      <c r="L162" s="248" t="str">
        <f t="shared" si="18"/>
        <v/>
      </c>
      <c r="M162" s="215"/>
      <c r="N162" s="216"/>
      <c r="O162" s="216"/>
      <c r="P162" s="217"/>
      <c r="Q162" s="190"/>
      <c r="R162" s="177"/>
      <c r="S162" s="873">
        <f>_xlfn.IFNA(IF($A162="Layered-Over",INDEX('Wage Grid'!$D$14:$D$80,MATCH($B162,ListBargainingUnit,0)),IF($C162=0,INDEX('Wage Grid'!$C$14:$C$80,MATCH($B162,ListBargainingUnit,0)),$C162)),0)</f>
        <v>0</v>
      </c>
      <c r="T162" s="774">
        <f>_xlfn.IFNA(IF($A162="Layered-Over",INDEX('Wage Grid'!$D$14:$D$80,MATCH($D162,ListBargainingUnit,0)),IF($E162=0,INDEX('Wage Grid'!$C$14:$C$80,MATCH($D162,ListBargainingUnit,0)),$E162)),0)</f>
        <v>0</v>
      </c>
      <c r="U162" s="774">
        <f t="shared" si="19"/>
        <v>0</v>
      </c>
      <c r="V162" s="342">
        <f>IFERROR(IF(AND($A162="Layered-Over", OR($U162="14-P",$U162="15-P",$U162="16-P",$U162="17-P",$U162="18-P",$U162="19-P",$U162="20-P")),
      INDEX('Wage Grid'!M$14:M$20, MATCH(U162, ListLayeredOverParaproGridLevel, 0)),
      INDEX('Wage Grid'!G$14:G$56, MATCH(U162, ListGridLevel, 0))), 0)</f>
        <v>0</v>
      </c>
      <c r="W162" s="342">
        <f>IFERROR(IF(AND($A162="Layered-Over", OR($U162="14-P",$U162="15-P",$U162="16-P",$U162="17-P",$U162="18-P",$U162="19-P",$U162="20-P")),
      INDEX('Wage Grid'!N$14:N$20, MATCH($U162, ListLayeredOverParaproGridLevel, 0)),
      INDEX('Wage Grid'!H$14:H$56, MATCH($U162, ListGridLevel, 0))), 0)</f>
        <v>0</v>
      </c>
      <c r="X162" s="342">
        <f>IFERROR(IF(AND($A162="Layered-Over", OR($U162="14-P",$U162="15-P",$U162="16-P",$U162="17-P",$U162="18-P",$U162="19-P",$U162="20-P")),
      INDEX('Wage Grid'!O$14:O$20, MATCH($U162, ListLayeredOverParaproGridLevel, 0)),
      INDEX('Wage Grid'!I$14:I$56, MATCH($U162, ListGridLevel, 0))), 0)</f>
        <v>0</v>
      </c>
      <c r="Y162" s="342">
        <f>IFERROR(IF(AND($A162="Layered-Over", OR($U162="14-P",$U162="15-P",$U162="16-P",$U162="17-P",$U162="18-P",$U162="19-P",$U162="20-P")),
      INDEX('Wage Grid'!P$14:P$20, MATCH($U162, ListLayeredOverParaproGridLevel, 0)),
      INDEX('Wage Grid'!J$14:J$56, MATCH($U162, ListGridLevel, 0))), 0)</f>
        <v>0</v>
      </c>
      <c r="Z162" s="342">
        <f t="shared" si="15"/>
        <v>0</v>
      </c>
      <c r="AA162" s="342">
        <f t="shared" si="16"/>
        <v>0</v>
      </c>
    </row>
    <row r="163" spans="1:27" ht="15" customHeight="1" x14ac:dyDescent="0.25">
      <c r="A163" s="241"/>
      <c r="B163" s="59"/>
      <c r="C163" s="242"/>
      <c r="D163" s="65"/>
      <c r="E163" s="243"/>
      <c r="F163" s="990" t="str">
        <f t="shared" si="17"/>
        <v/>
      </c>
      <c r="G163" s="242"/>
      <c r="H163" s="811"/>
      <c r="I163" s="243"/>
      <c r="J163" s="190"/>
      <c r="K163" s="232"/>
      <c r="L163" s="248" t="str">
        <f t="shared" si="18"/>
        <v/>
      </c>
      <c r="M163" s="215"/>
      <c r="N163" s="216"/>
      <c r="O163" s="216"/>
      <c r="P163" s="217"/>
      <c r="Q163" s="190"/>
      <c r="R163" s="177"/>
      <c r="S163" s="873">
        <f>_xlfn.IFNA(IF($A163="Layered-Over",INDEX('Wage Grid'!$D$14:$D$80,MATCH($B163,ListBargainingUnit,0)),IF($C163=0,INDEX('Wage Grid'!$C$14:$C$80,MATCH($B163,ListBargainingUnit,0)),$C163)),0)</f>
        <v>0</v>
      </c>
      <c r="T163" s="774">
        <f>_xlfn.IFNA(IF($A163="Layered-Over",INDEX('Wage Grid'!$D$14:$D$80,MATCH($D163,ListBargainingUnit,0)),IF($E163=0,INDEX('Wage Grid'!$C$14:$C$80,MATCH($D163,ListBargainingUnit,0)),$E163)),0)</f>
        <v>0</v>
      </c>
      <c r="U163" s="774">
        <f t="shared" si="19"/>
        <v>0</v>
      </c>
      <c r="V163" s="342">
        <f>IFERROR(IF(AND($A163="Layered-Over", OR($U163="14-P",$U163="15-P",$U163="16-P",$U163="17-P",$U163="18-P",$U163="19-P",$U163="20-P")),
      INDEX('Wage Grid'!M$14:M$20, MATCH(U163, ListLayeredOverParaproGridLevel, 0)),
      INDEX('Wage Grid'!G$14:G$56, MATCH(U163, ListGridLevel, 0))), 0)</f>
        <v>0</v>
      </c>
      <c r="W163" s="342">
        <f>IFERROR(IF(AND($A163="Layered-Over", OR($U163="14-P",$U163="15-P",$U163="16-P",$U163="17-P",$U163="18-P",$U163="19-P",$U163="20-P")),
      INDEX('Wage Grid'!N$14:N$20, MATCH($U163, ListLayeredOverParaproGridLevel, 0)),
      INDEX('Wage Grid'!H$14:H$56, MATCH($U163, ListGridLevel, 0))), 0)</f>
        <v>0</v>
      </c>
      <c r="X163" s="342">
        <f>IFERROR(IF(AND($A163="Layered-Over", OR($U163="14-P",$U163="15-P",$U163="16-P",$U163="17-P",$U163="18-P",$U163="19-P",$U163="20-P")),
      INDEX('Wage Grid'!O$14:O$20, MATCH($U163, ListLayeredOverParaproGridLevel, 0)),
      INDEX('Wage Grid'!I$14:I$56, MATCH($U163, ListGridLevel, 0))), 0)</f>
        <v>0</v>
      </c>
      <c r="Y163" s="342">
        <f>IFERROR(IF(AND($A163="Layered-Over", OR($U163="14-P",$U163="15-P",$U163="16-P",$U163="17-P",$U163="18-P",$U163="19-P",$U163="20-P")),
      INDEX('Wage Grid'!P$14:P$20, MATCH($U163, ListLayeredOverParaproGridLevel, 0)),
      INDEX('Wage Grid'!J$14:J$56, MATCH($U163, ListGridLevel, 0))), 0)</f>
        <v>0</v>
      </c>
      <c r="Z163" s="342">
        <f t="shared" si="15"/>
        <v>0</v>
      </c>
      <c r="AA163" s="342">
        <f t="shared" si="16"/>
        <v>0</v>
      </c>
    </row>
    <row r="164" spans="1:27" ht="15" customHeight="1" x14ac:dyDescent="0.25">
      <c r="A164" s="241"/>
      <c r="B164" s="59"/>
      <c r="C164" s="242"/>
      <c r="D164" s="65"/>
      <c r="E164" s="243"/>
      <c r="F164" s="990" t="str">
        <f t="shared" si="17"/>
        <v/>
      </c>
      <c r="G164" s="242"/>
      <c r="H164" s="811"/>
      <c r="I164" s="243"/>
      <c r="J164" s="190"/>
      <c r="K164" s="232"/>
      <c r="L164" s="248" t="str">
        <f t="shared" si="18"/>
        <v/>
      </c>
      <c r="M164" s="215"/>
      <c r="N164" s="216"/>
      <c r="O164" s="216"/>
      <c r="P164" s="217"/>
      <c r="Q164" s="190"/>
      <c r="R164" s="177"/>
      <c r="S164" s="873">
        <f>_xlfn.IFNA(IF($A164="Layered-Over",INDEX('Wage Grid'!$D$14:$D$80,MATCH($B164,ListBargainingUnit,0)),IF($C164=0,INDEX('Wage Grid'!$C$14:$C$80,MATCH($B164,ListBargainingUnit,0)),$C164)),0)</f>
        <v>0</v>
      </c>
      <c r="T164" s="774">
        <f>_xlfn.IFNA(IF($A164="Layered-Over",INDEX('Wage Grid'!$D$14:$D$80,MATCH($D164,ListBargainingUnit,0)),IF($E164=0,INDEX('Wage Grid'!$C$14:$C$80,MATCH($D164,ListBargainingUnit,0)),$E164)),0)</f>
        <v>0</v>
      </c>
      <c r="U164" s="774">
        <f t="shared" si="19"/>
        <v>0</v>
      </c>
      <c r="V164" s="342">
        <f>IFERROR(IF(AND($A164="Layered-Over", OR($U164="14-P",$U164="15-P",$U164="16-P",$U164="17-P",$U164="18-P",$U164="19-P",$U164="20-P")),
      INDEX('Wage Grid'!M$14:M$20, MATCH(U164, ListLayeredOverParaproGridLevel, 0)),
      INDEX('Wage Grid'!G$14:G$56, MATCH(U164, ListGridLevel, 0))), 0)</f>
        <v>0</v>
      </c>
      <c r="W164" s="342">
        <f>IFERROR(IF(AND($A164="Layered-Over", OR($U164="14-P",$U164="15-P",$U164="16-P",$U164="17-P",$U164="18-P",$U164="19-P",$U164="20-P")),
      INDEX('Wage Grid'!N$14:N$20, MATCH($U164, ListLayeredOverParaproGridLevel, 0)),
      INDEX('Wage Grid'!H$14:H$56, MATCH($U164, ListGridLevel, 0))), 0)</f>
        <v>0</v>
      </c>
      <c r="X164" s="342">
        <f>IFERROR(IF(AND($A164="Layered-Over", OR($U164="14-P",$U164="15-P",$U164="16-P",$U164="17-P",$U164="18-P",$U164="19-P",$U164="20-P")),
      INDEX('Wage Grid'!O$14:O$20, MATCH($U164, ListLayeredOverParaproGridLevel, 0)),
      INDEX('Wage Grid'!I$14:I$56, MATCH($U164, ListGridLevel, 0))), 0)</f>
        <v>0</v>
      </c>
      <c r="Y164" s="342">
        <f>IFERROR(IF(AND($A164="Layered-Over", OR($U164="14-P",$U164="15-P",$U164="16-P",$U164="17-P",$U164="18-P",$U164="19-P",$U164="20-P")),
      INDEX('Wage Grid'!P$14:P$20, MATCH($U164, ListLayeredOverParaproGridLevel, 0)),
      INDEX('Wage Grid'!J$14:J$56, MATCH($U164, ListGridLevel, 0))), 0)</f>
        <v>0</v>
      </c>
      <c r="Z164" s="342">
        <f t="shared" si="15"/>
        <v>0</v>
      </c>
      <c r="AA164" s="342">
        <f t="shared" si="16"/>
        <v>0</v>
      </c>
    </row>
    <row r="165" spans="1:27" ht="15" customHeight="1" x14ac:dyDescent="0.25">
      <c r="A165" s="241"/>
      <c r="B165" s="59"/>
      <c r="C165" s="242"/>
      <c r="D165" s="65"/>
      <c r="E165" s="243"/>
      <c r="F165" s="990" t="str">
        <f t="shared" si="17"/>
        <v/>
      </c>
      <c r="G165" s="242"/>
      <c r="H165" s="811"/>
      <c r="I165" s="243"/>
      <c r="J165" s="190"/>
      <c r="K165" s="232"/>
      <c r="L165" s="248" t="str">
        <f t="shared" si="18"/>
        <v/>
      </c>
      <c r="M165" s="215"/>
      <c r="N165" s="216"/>
      <c r="O165" s="216"/>
      <c r="P165" s="217"/>
      <c r="Q165" s="190"/>
      <c r="R165" s="177"/>
      <c r="S165" s="873">
        <f>_xlfn.IFNA(IF($A165="Layered-Over",INDEX('Wage Grid'!$D$14:$D$80,MATCH($B165,ListBargainingUnit,0)),IF($C165=0,INDEX('Wage Grid'!$C$14:$C$80,MATCH($B165,ListBargainingUnit,0)),$C165)),0)</f>
        <v>0</v>
      </c>
      <c r="T165" s="774">
        <f>_xlfn.IFNA(IF($A165="Layered-Over",INDEX('Wage Grid'!$D$14:$D$80,MATCH($D165,ListBargainingUnit,0)),IF($E165=0,INDEX('Wage Grid'!$C$14:$C$80,MATCH($D165,ListBargainingUnit,0)),$E165)),0)</f>
        <v>0</v>
      </c>
      <c r="U165" s="774">
        <f t="shared" si="19"/>
        <v>0</v>
      </c>
      <c r="V165" s="342">
        <f>IFERROR(IF(AND($A165="Layered-Over", OR($U165="14-P",$U165="15-P",$U165="16-P",$U165="17-P",$U165="18-P",$U165="19-P",$U165="20-P")),
      INDEX('Wage Grid'!M$14:M$20, MATCH(U165, ListLayeredOverParaproGridLevel, 0)),
      INDEX('Wage Grid'!G$14:G$56, MATCH(U165, ListGridLevel, 0))), 0)</f>
        <v>0</v>
      </c>
      <c r="W165" s="342">
        <f>IFERROR(IF(AND($A165="Layered-Over", OR($U165="14-P",$U165="15-P",$U165="16-P",$U165="17-P",$U165="18-P",$U165="19-P",$U165="20-P")),
      INDEX('Wage Grid'!N$14:N$20, MATCH($U165, ListLayeredOverParaproGridLevel, 0)),
      INDEX('Wage Grid'!H$14:H$56, MATCH($U165, ListGridLevel, 0))), 0)</f>
        <v>0</v>
      </c>
      <c r="X165" s="342">
        <f>IFERROR(IF(AND($A165="Layered-Over", OR($U165="14-P",$U165="15-P",$U165="16-P",$U165="17-P",$U165="18-P",$U165="19-P",$U165="20-P")),
      INDEX('Wage Grid'!O$14:O$20, MATCH($U165, ListLayeredOverParaproGridLevel, 0)),
      INDEX('Wage Grid'!I$14:I$56, MATCH($U165, ListGridLevel, 0))), 0)</f>
        <v>0</v>
      </c>
      <c r="Y165" s="342">
        <f>IFERROR(IF(AND($A165="Layered-Over", OR($U165="14-P",$U165="15-P",$U165="16-P",$U165="17-P",$U165="18-P",$U165="19-P",$U165="20-P")),
      INDEX('Wage Grid'!P$14:P$20, MATCH($U165, ListLayeredOverParaproGridLevel, 0)),
      INDEX('Wage Grid'!J$14:J$56, MATCH($U165, ListGridLevel, 0))), 0)</f>
        <v>0</v>
      </c>
      <c r="Z165" s="342">
        <f t="shared" si="15"/>
        <v>0</v>
      </c>
      <c r="AA165" s="342">
        <f t="shared" si="16"/>
        <v>0</v>
      </c>
    </row>
    <row r="166" spans="1:27" ht="15" customHeight="1" x14ac:dyDescent="0.25">
      <c r="A166" s="241"/>
      <c r="B166" s="59"/>
      <c r="C166" s="242"/>
      <c r="D166" s="65"/>
      <c r="E166" s="243"/>
      <c r="F166" s="990" t="str">
        <f t="shared" si="17"/>
        <v/>
      </c>
      <c r="G166" s="242"/>
      <c r="H166" s="811"/>
      <c r="I166" s="243"/>
      <c r="J166" s="190"/>
      <c r="K166" s="232"/>
      <c r="L166" s="248" t="str">
        <f t="shared" si="18"/>
        <v/>
      </c>
      <c r="M166" s="215"/>
      <c r="N166" s="216"/>
      <c r="O166" s="216"/>
      <c r="P166" s="217"/>
      <c r="Q166" s="190"/>
      <c r="R166" s="177"/>
      <c r="S166" s="873">
        <f>_xlfn.IFNA(IF($A166="Layered-Over",INDEX('Wage Grid'!$D$14:$D$80,MATCH($B166,ListBargainingUnit,0)),IF($C166=0,INDEX('Wage Grid'!$C$14:$C$80,MATCH($B166,ListBargainingUnit,0)),$C166)),0)</f>
        <v>0</v>
      </c>
      <c r="T166" s="774">
        <f>_xlfn.IFNA(IF($A166="Layered-Over",INDEX('Wage Grid'!$D$14:$D$80,MATCH($D166,ListBargainingUnit,0)),IF($E166=0,INDEX('Wage Grid'!$C$14:$C$80,MATCH($D166,ListBargainingUnit,0)),$E166)),0)</f>
        <v>0</v>
      </c>
      <c r="U166" s="774">
        <f t="shared" si="19"/>
        <v>0</v>
      </c>
      <c r="V166" s="342">
        <f>IFERROR(IF(AND($A166="Layered-Over", OR($U166="14-P",$U166="15-P",$U166="16-P",$U166="17-P",$U166="18-P",$U166="19-P",$U166="20-P")),
      INDEX('Wage Grid'!M$14:M$20, MATCH(U166, ListLayeredOverParaproGridLevel, 0)),
      INDEX('Wage Grid'!G$14:G$56, MATCH(U166, ListGridLevel, 0))), 0)</f>
        <v>0</v>
      </c>
      <c r="W166" s="342">
        <f>IFERROR(IF(AND($A166="Layered-Over", OR($U166="14-P",$U166="15-P",$U166="16-P",$U166="17-P",$U166="18-P",$U166="19-P",$U166="20-P")),
      INDEX('Wage Grid'!N$14:N$20, MATCH($U166, ListLayeredOverParaproGridLevel, 0)),
      INDEX('Wage Grid'!H$14:H$56, MATCH($U166, ListGridLevel, 0))), 0)</f>
        <v>0</v>
      </c>
      <c r="X166" s="342">
        <f>IFERROR(IF(AND($A166="Layered-Over", OR($U166="14-P",$U166="15-P",$U166="16-P",$U166="17-P",$U166="18-P",$U166="19-P",$U166="20-P")),
      INDEX('Wage Grid'!O$14:O$20, MATCH($U166, ListLayeredOverParaproGridLevel, 0)),
      INDEX('Wage Grid'!I$14:I$56, MATCH($U166, ListGridLevel, 0))), 0)</f>
        <v>0</v>
      </c>
      <c r="Y166" s="342">
        <f>IFERROR(IF(AND($A166="Layered-Over", OR($U166="14-P",$U166="15-P",$U166="16-P",$U166="17-P",$U166="18-P",$U166="19-P",$U166="20-P")),
      INDEX('Wage Grid'!P$14:P$20, MATCH($U166, ListLayeredOverParaproGridLevel, 0)),
      INDEX('Wage Grid'!J$14:J$56, MATCH($U166, ListGridLevel, 0))), 0)</f>
        <v>0</v>
      </c>
      <c r="Z166" s="342">
        <f t="shared" si="15"/>
        <v>0</v>
      </c>
      <c r="AA166" s="342">
        <f t="shared" si="16"/>
        <v>0</v>
      </c>
    </row>
    <row r="167" spans="1:27" ht="15" customHeight="1" x14ac:dyDescent="0.25">
      <c r="A167" s="241"/>
      <c r="B167" s="59"/>
      <c r="C167" s="242"/>
      <c r="D167" s="65"/>
      <c r="E167" s="243"/>
      <c r="F167" s="990" t="str">
        <f t="shared" si="17"/>
        <v/>
      </c>
      <c r="G167" s="242"/>
      <c r="H167" s="811"/>
      <c r="I167" s="243"/>
      <c r="J167" s="190"/>
      <c r="K167" s="232"/>
      <c r="L167" s="248" t="str">
        <f t="shared" si="18"/>
        <v/>
      </c>
      <c r="M167" s="215"/>
      <c r="N167" s="216"/>
      <c r="O167" s="216"/>
      <c r="P167" s="217"/>
      <c r="Q167" s="190"/>
      <c r="R167" s="177"/>
      <c r="S167" s="873">
        <f>_xlfn.IFNA(IF($A167="Layered-Over",INDEX('Wage Grid'!$D$14:$D$80,MATCH($B167,ListBargainingUnit,0)),IF($C167=0,INDEX('Wage Grid'!$C$14:$C$80,MATCH($B167,ListBargainingUnit,0)),$C167)),0)</f>
        <v>0</v>
      </c>
      <c r="T167" s="774">
        <f>_xlfn.IFNA(IF($A167="Layered-Over",INDEX('Wage Grid'!$D$14:$D$80,MATCH($D167,ListBargainingUnit,0)),IF($E167=0,INDEX('Wage Grid'!$C$14:$C$80,MATCH($D167,ListBargainingUnit,0)),$E167)),0)</f>
        <v>0</v>
      </c>
      <c r="U167" s="774">
        <f t="shared" si="19"/>
        <v>0</v>
      </c>
      <c r="V167" s="342">
        <f>IFERROR(IF(AND($A167="Layered-Over", OR($U167="14-P",$U167="15-P",$U167="16-P",$U167="17-P",$U167="18-P",$U167="19-P",$U167="20-P")),
      INDEX('Wage Grid'!M$14:M$20, MATCH(U167, ListLayeredOverParaproGridLevel, 0)),
      INDEX('Wage Grid'!G$14:G$56, MATCH(U167, ListGridLevel, 0))), 0)</f>
        <v>0</v>
      </c>
      <c r="W167" s="342">
        <f>IFERROR(IF(AND($A167="Layered-Over", OR($U167="14-P",$U167="15-P",$U167="16-P",$U167="17-P",$U167="18-P",$U167="19-P",$U167="20-P")),
      INDEX('Wage Grid'!N$14:N$20, MATCH($U167, ListLayeredOverParaproGridLevel, 0)),
      INDEX('Wage Grid'!H$14:H$56, MATCH($U167, ListGridLevel, 0))), 0)</f>
        <v>0</v>
      </c>
      <c r="X167" s="342">
        <f>IFERROR(IF(AND($A167="Layered-Over", OR($U167="14-P",$U167="15-P",$U167="16-P",$U167="17-P",$U167="18-P",$U167="19-P",$U167="20-P")),
      INDEX('Wage Grid'!O$14:O$20, MATCH($U167, ListLayeredOverParaproGridLevel, 0)),
      INDEX('Wage Grid'!I$14:I$56, MATCH($U167, ListGridLevel, 0))), 0)</f>
        <v>0</v>
      </c>
      <c r="Y167" s="342">
        <f>IFERROR(IF(AND($A167="Layered-Over", OR($U167="14-P",$U167="15-P",$U167="16-P",$U167="17-P",$U167="18-P",$U167="19-P",$U167="20-P")),
      INDEX('Wage Grid'!P$14:P$20, MATCH($U167, ListLayeredOverParaproGridLevel, 0)),
      INDEX('Wage Grid'!J$14:J$56, MATCH($U167, ListGridLevel, 0))), 0)</f>
        <v>0</v>
      </c>
      <c r="Z167" s="342">
        <f t="shared" si="15"/>
        <v>0</v>
      </c>
      <c r="AA167" s="342">
        <f t="shared" si="16"/>
        <v>0</v>
      </c>
    </row>
    <row r="168" spans="1:27" ht="15" customHeight="1" x14ac:dyDescent="0.25">
      <c r="A168" s="241"/>
      <c r="B168" s="59"/>
      <c r="C168" s="242"/>
      <c r="D168" s="65"/>
      <c r="E168" s="243"/>
      <c r="F168" s="990" t="str">
        <f t="shared" si="17"/>
        <v/>
      </c>
      <c r="G168" s="242"/>
      <c r="H168" s="811"/>
      <c r="I168" s="243"/>
      <c r="J168" s="190"/>
      <c r="K168" s="232"/>
      <c r="L168" s="248" t="str">
        <f t="shared" si="18"/>
        <v/>
      </c>
      <c r="M168" s="215"/>
      <c r="N168" s="216"/>
      <c r="O168" s="216"/>
      <c r="P168" s="217"/>
      <c r="Q168" s="190"/>
      <c r="R168" s="177"/>
      <c r="S168" s="873">
        <f>_xlfn.IFNA(IF($A168="Layered-Over",INDEX('Wage Grid'!$D$14:$D$80,MATCH($B168,ListBargainingUnit,0)),IF($C168=0,INDEX('Wage Grid'!$C$14:$C$80,MATCH($B168,ListBargainingUnit,0)),$C168)),0)</f>
        <v>0</v>
      </c>
      <c r="T168" s="774">
        <f>_xlfn.IFNA(IF($A168="Layered-Over",INDEX('Wage Grid'!$D$14:$D$80,MATCH($D168,ListBargainingUnit,0)),IF($E168=0,INDEX('Wage Grid'!$C$14:$C$80,MATCH($D168,ListBargainingUnit,0)),$E168)),0)</f>
        <v>0</v>
      </c>
      <c r="U168" s="774">
        <f t="shared" si="19"/>
        <v>0</v>
      </c>
      <c r="V168" s="342">
        <f>IFERROR(IF(AND($A168="Layered-Over", OR($U168="14-P",$U168="15-P",$U168="16-P",$U168="17-P",$U168="18-P",$U168="19-P",$U168="20-P")),
      INDEX('Wage Grid'!M$14:M$20, MATCH(U168, ListLayeredOverParaproGridLevel, 0)),
      INDEX('Wage Grid'!G$14:G$56, MATCH(U168, ListGridLevel, 0))), 0)</f>
        <v>0</v>
      </c>
      <c r="W168" s="342">
        <f>IFERROR(IF(AND($A168="Layered-Over", OR($U168="14-P",$U168="15-P",$U168="16-P",$U168="17-P",$U168="18-P",$U168="19-P",$U168="20-P")),
      INDEX('Wage Grid'!N$14:N$20, MATCH($U168, ListLayeredOverParaproGridLevel, 0)),
      INDEX('Wage Grid'!H$14:H$56, MATCH($U168, ListGridLevel, 0))), 0)</f>
        <v>0</v>
      </c>
      <c r="X168" s="342">
        <f>IFERROR(IF(AND($A168="Layered-Over", OR($U168="14-P",$U168="15-P",$U168="16-P",$U168="17-P",$U168="18-P",$U168="19-P",$U168="20-P")),
      INDEX('Wage Grid'!O$14:O$20, MATCH($U168, ListLayeredOverParaproGridLevel, 0)),
      INDEX('Wage Grid'!I$14:I$56, MATCH($U168, ListGridLevel, 0))), 0)</f>
        <v>0</v>
      </c>
      <c r="Y168" s="342">
        <f>IFERROR(IF(AND($A168="Layered-Over", OR($U168="14-P",$U168="15-P",$U168="16-P",$U168="17-P",$U168="18-P",$U168="19-P",$U168="20-P")),
      INDEX('Wage Grid'!P$14:P$20, MATCH($U168, ListLayeredOverParaproGridLevel, 0)),
      INDEX('Wage Grid'!J$14:J$56, MATCH($U168, ListGridLevel, 0))), 0)</f>
        <v>0</v>
      </c>
      <c r="Z168" s="342">
        <f t="shared" si="15"/>
        <v>0</v>
      </c>
      <c r="AA168" s="342">
        <f t="shared" si="16"/>
        <v>0</v>
      </c>
    </row>
    <row r="169" spans="1:27" ht="15" customHeight="1" x14ac:dyDescent="0.25">
      <c r="A169" s="241"/>
      <c r="B169" s="59"/>
      <c r="C169" s="242"/>
      <c r="D169" s="65"/>
      <c r="E169" s="243"/>
      <c r="F169" s="990" t="str">
        <f t="shared" si="17"/>
        <v/>
      </c>
      <c r="G169" s="242"/>
      <c r="H169" s="811"/>
      <c r="I169" s="243"/>
      <c r="J169" s="190"/>
      <c r="K169" s="232"/>
      <c r="L169" s="248" t="str">
        <f t="shared" si="18"/>
        <v/>
      </c>
      <c r="M169" s="215"/>
      <c r="N169" s="216"/>
      <c r="O169" s="216"/>
      <c r="P169" s="217"/>
      <c r="Q169" s="190"/>
      <c r="R169" s="177"/>
      <c r="S169" s="873">
        <f>_xlfn.IFNA(IF($A169="Layered-Over",INDEX('Wage Grid'!$D$14:$D$80,MATCH($B169,ListBargainingUnit,0)),IF($C169=0,INDEX('Wage Grid'!$C$14:$C$80,MATCH($B169,ListBargainingUnit,0)),$C169)),0)</f>
        <v>0</v>
      </c>
      <c r="T169" s="774">
        <f>_xlfn.IFNA(IF($A169="Layered-Over",INDEX('Wage Grid'!$D$14:$D$80,MATCH($D169,ListBargainingUnit,0)),IF($E169=0,INDEX('Wage Grid'!$C$14:$C$80,MATCH($D169,ListBargainingUnit,0)),$E169)),0)</f>
        <v>0</v>
      </c>
      <c r="U169" s="774">
        <f t="shared" si="19"/>
        <v>0</v>
      </c>
      <c r="V169" s="342">
        <f>IFERROR(IF(AND($A169="Layered-Over", OR($U169="14-P",$U169="15-P",$U169="16-P",$U169="17-P",$U169="18-P",$U169="19-P",$U169="20-P")),
      INDEX('Wage Grid'!M$14:M$20, MATCH(U169, ListLayeredOverParaproGridLevel, 0)),
      INDEX('Wage Grid'!G$14:G$56, MATCH(U169, ListGridLevel, 0))), 0)</f>
        <v>0</v>
      </c>
      <c r="W169" s="342">
        <f>IFERROR(IF(AND($A169="Layered-Over", OR($U169="14-P",$U169="15-P",$U169="16-P",$U169="17-P",$U169="18-P",$U169="19-P",$U169="20-P")),
      INDEX('Wage Grid'!N$14:N$20, MATCH($U169, ListLayeredOverParaproGridLevel, 0)),
      INDEX('Wage Grid'!H$14:H$56, MATCH($U169, ListGridLevel, 0))), 0)</f>
        <v>0</v>
      </c>
      <c r="X169" s="342">
        <f>IFERROR(IF(AND($A169="Layered-Over", OR($U169="14-P",$U169="15-P",$U169="16-P",$U169="17-P",$U169="18-P",$U169="19-P",$U169="20-P")),
      INDEX('Wage Grid'!O$14:O$20, MATCH($U169, ListLayeredOverParaproGridLevel, 0)),
      INDEX('Wage Grid'!I$14:I$56, MATCH($U169, ListGridLevel, 0))), 0)</f>
        <v>0</v>
      </c>
      <c r="Y169" s="342">
        <f>IFERROR(IF(AND($A169="Layered-Over", OR($U169="14-P",$U169="15-P",$U169="16-P",$U169="17-P",$U169="18-P",$U169="19-P",$U169="20-P")),
      INDEX('Wage Grid'!P$14:P$20, MATCH($U169, ListLayeredOverParaproGridLevel, 0)),
      INDEX('Wage Grid'!J$14:J$56, MATCH($U169, ListGridLevel, 0))), 0)</f>
        <v>0</v>
      </c>
      <c r="Z169" s="342">
        <f t="shared" si="15"/>
        <v>0</v>
      </c>
      <c r="AA169" s="342">
        <f t="shared" si="16"/>
        <v>0</v>
      </c>
    </row>
    <row r="170" spans="1:27" ht="15" customHeight="1" x14ac:dyDescent="0.25">
      <c r="A170" s="241"/>
      <c r="B170" s="59"/>
      <c r="C170" s="242"/>
      <c r="D170" s="65"/>
      <c r="E170" s="243"/>
      <c r="F170" s="990" t="str">
        <f t="shared" si="17"/>
        <v/>
      </c>
      <c r="G170" s="242"/>
      <c r="H170" s="811"/>
      <c r="I170" s="243"/>
      <c r="J170" s="190"/>
      <c r="K170" s="232"/>
      <c r="L170" s="248" t="str">
        <f t="shared" si="18"/>
        <v/>
      </c>
      <c r="M170" s="215"/>
      <c r="N170" s="216"/>
      <c r="O170" s="216"/>
      <c r="P170" s="217"/>
      <c r="Q170" s="190"/>
      <c r="R170" s="177"/>
      <c r="S170" s="873">
        <f>_xlfn.IFNA(IF($A170="Layered-Over",INDEX('Wage Grid'!$D$14:$D$80,MATCH($B170,ListBargainingUnit,0)),IF($C170=0,INDEX('Wage Grid'!$C$14:$C$80,MATCH($B170,ListBargainingUnit,0)),$C170)),0)</f>
        <v>0</v>
      </c>
      <c r="T170" s="774">
        <f>_xlfn.IFNA(IF($A170="Layered-Over",INDEX('Wage Grid'!$D$14:$D$80,MATCH($D170,ListBargainingUnit,0)),IF($E170=0,INDEX('Wage Grid'!$C$14:$C$80,MATCH($D170,ListBargainingUnit,0)),$E170)),0)</f>
        <v>0</v>
      </c>
      <c r="U170" s="774">
        <f t="shared" si="19"/>
        <v>0</v>
      </c>
      <c r="V170" s="342">
        <f>IFERROR(IF(AND($A170="Layered-Over", OR($U170="14-P",$U170="15-P",$U170="16-P",$U170="17-P",$U170="18-P",$U170="19-P",$U170="20-P")),
      INDEX('Wage Grid'!M$14:M$20, MATCH(U170, ListLayeredOverParaproGridLevel, 0)),
      INDEX('Wage Grid'!G$14:G$56, MATCH(U170, ListGridLevel, 0))), 0)</f>
        <v>0</v>
      </c>
      <c r="W170" s="342">
        <f>IFERROR(IF(AND($A170="Layered-Over", OR($U170="14-P",$U170="15-P",$U170="16-P",$U170="17-P",$U170="18-P",$U170="19-P",$U170="20-P")),
      INDEX('Wage Grid'!N$14:N$20, MATCH($U170, ListLayeredOverParaproGridLevel, 0)),
      INDEX('Wage Grid'!H$14:H$56, MATCH($U170, ListGridLevel, 0))), 0)</f>
        <v>0</v>
      </c>
      <c r="X170" s="342">
        <f>IFERROR(IF(AND($A170="Layered-Over", OR($U170="14-P",$U170="15-P",$U170="16-P",$U170="17-P",$U170="18-P",$U170="19-P",$U170="20-P")),
      INDEX('Wage Grid'!O$14:O$20, MATCH($U170, ListLayeredOverParaproGridLevel, 0)),
      INDEX('Wage Grid'!I$14:I$56, MATCH($U170, ListGridLevel, 0))), 0)</f>
        <v>0</v>
      </c>
      <c r="Y170" s="342">
        <f>IFERROR(IF(AND($A170="Layered-Over", OR($U170="14-P",$U170="15-P",$U170="16-P",$U170="17-P",$U170="18-P",$U170="19-P",$U170="20-P")),
      INDEX('Wage Grid'!P$14:P$20, MATCH($U170, ListLayeredOverParaproGridLevel, 0)),
      INDEX('Wage Grid'!J$14:J$56, MATCH($U170, ListGridLevel, 0))), 0)</f>
        <v>0</v>
      </c>
      <c r="Z170" s="342">
        <f t="shared" si="15"/>
        <v>0</v>
      </c>
      <c r="AA170" s="342">
        <f t="shared" si="16"/>
        <v>0</v>
      </c>
    </row>
    <row r="171" spans="1:27" ht="15" customHeight="1" x14ac:dyDescent="0.25">
      <c r="A171" s="241"/>
      <c r="B171" s="59"/>
      <c r="C171" s="242"/>
      <c r="D171" s="65"/>
      <c r="E171" s="243"/>
      <c r="F171" s="990" t="str">
        <f t="shared" si="17"/>
        <v/>
      </c>
      <c r="G171" s="242"/>
      <c r="H171" s="811"/>
      <c r="I171" s="243"/>
      <c r="J171" s="190"/>
      <c r="K171" s="232"/>
      <c r="L171" s="248" t="str">
        <f t="shared" si="18"/>
        <v/>
      </c>
      <c r="M171" s="215"/>
      <c r="N171" s="216"/>
      <c r="O171" s="216"/>
      <c r="P171" s="217"/>
      <c r="Q171" s="190"/>
      <c r="R171" s="177"/>
      <c r="S171" s="873">
        <f>_xlfn.IFNA(IF($A171="Layered-Over",INDEX('Wage Grid'!$D$14:$D$80,MATCH($B171,ListBargainingUnit,0)),IF($C171=0,INDEX('Wage Grid'!$C$14:$C$80,MATCH($B171,ListBargainingUnit,0)),$C171)),0)</f>
        <v>0</v>
      </c>
      <c r="T171" s="774">
        <f>_xlfn.IFNA(IF($A171="Layered-Over",INDEX('Wage Grid'!$D$14:$D$80,MATCH($D171,ListBargainingUnit,0)),IF($E171=0,INDEX('Wage Grid'!$C$14:$C$80,MATCH($D171,ListBargainingUnit,0)),$E171)),0)</f>
        <v>0</v>
      </c>
      <c r="U171" s="774">
        <f t="shared" si="19"/>
        <v>0</v>
      </c>
      <c r="V171" s="342">
        <f>IFERROR(IF(AND($A171="Layered-Over", OR($U171="14-P",$U171="15-P",$U171="16-P",$U171="17-P",$U171="18-P",$U171="19-P",$U171="20-P")),
      INDEX('Wage Grid'!M$14:M$20, MATCH(U171, ListLayeredOverParaproGridLevel, 0)),
      INDEX('Wage Grid'!G$14:G$56, MATCH(U171, ListGridLevel, 0))), 0)</f>
        <v>0</v>
      </c>
      <c r="W171" s="342">
        <f>IFERROR(IF(AND($A171="Layered-Over", OR($U171="14-P",$U171="15-P",$U171="16-P",$U171="17-P",$U171="18-P",$U171="19-P",$U171="20-P")),
      INDEX('Wage Grid'!N$14:N$20, MATCH($U171, ListLayeredOverParaproGridLevel, 0)),
      INDEX('Wage Grid'!H$14:H$56, MATCH($U171, ListGridLevel, 0))), 0)</f>
        <v>0</v>
      </c>
      <c r="X171" s="342">
        <f>IFERROR(IF(AND($A171="Layered-Over", OR($U171="14-P",$U171="15-P",$U171="16-P",$U171="17-P",$U171="18-P",$U171="19-P",$U171="20-P")),
      INDEX('Wage Grid'!O$14:O$20, MATCH($U171, ListLayeredOverParaproGridLevel, 0)),
      INDEX('Wage Grid'!I$14:I$56, MATCH($U171, ListGridLevel, 0))), 0)</f>
        <v>0</v>
      </c>
      <c r="Y171" s="342">
        <f>IFERROR(IF(AND($A171="Layered-Over", OR($U171="14-P",$U171="15-P",$U171="16-P",$U171="17-P",$U171="18-P",$U171="19-P",$U171="20-P")),
      INDEX('Wage Grid'!P$14:P$20, MATCH($U171, ListLayeredOverParaproGridLevel, 0)),
      INDEX('Wage Grid'!J$14:J$56, MATCH($U171, ListGridLevel, 0))), 0)</f>
        <v>0</v>
      </c>
      <c r="Z171" s="342">
        <f t="shared" si="15"/>
        <v>0</v>
      </c>
      <c r="AA171" s="342">
        <f t="shared" si="16"/>
        <v>0</v>
      </c>
    </row>
    <row r="172" spans="1:27" ht="15" customHeight="1" x14ac:dyDescent="0.25">
      <c r="A172" s="241"/>
      <c r="B172" s="59"/>
      <c r="C172" s="242"/>
      <c r="D172" s="65"/>
      <c r="E172" s="243"/>
      <c r="F172" s="990" t="str">
        <f t="shared" si="17"/>
        <v/>
      </c>
      <c r="G172" s="242"/>
      <c r="H172" s="811"/>
      <c r="I172" s="243"/>
      <c r="J172" s="190"/>
      <c r="K172" s="232"/>
      <c r="L172" s="248" t="str">
        <f t="shared" si="18"/>
        <v/>
      </c>
      <c r="M172" s="215"/>
      <c r="N172" s="216"/>
      <c r="O172" s="216"/>
      <c r="P172" s="217"/>
      <c r="Q172" s="190"/>
      <c r="R172" s="177"/>
      <c r="S172" s="873">
        <f>_xlfn.IFNA(IF($A172="Layered-Over",INDEX('Wage Grid'!$D$14:$D$80,MATCH($B172,ListBargainingUnit,0)),IF($C172=0,INDEX('Wage Grid'!$C$14:$C$80,MATCH($B172,ListBargainingUnit,0)),$C172)),0)</f>
        <v>0</v>
      </c>
      <c r="T172" s="774">
        <f>_xlfn.IFNA(IF($A172="Layered-Over",INDEX('Wage Grid'!$D$14:$D$80,MATCH($D172,ListBargainingUnit,0)),IF($E172=0,INDEX('Wage Grid'!$C$14:$C$80,MATCH($D172,ListBargainingUnit,0)),$E172)),0)</f>
        <v>0</v>
      </c>
      <c r="U172" s="774">
        <f t="shared" si="19"/>
        <v>0</v>
      </c>
      <c r="V172" s="342">
        <f>IFERROR(IF(AND($A172="Layered-Over", OR($U172="14-P",$U172="15-P",$U172="16-P",$U172="17-P",$U172="18-P",$U172="19-P",$U172="20-P")),
      INDEX('Wage Grid'!M$14:M$20, MATCH(U172, ListLayeredOverParaproGridLevel, 0)),
      INDEX('Wage Grid'!G$14:G$56, MATCH(U172, ListGridLevel, 0))), 0)</f>
        <v>0</v>
      </c>
      <c r="W172" s="342">
        <f>IFERROR(IF(AND($A172="Layered-Over", OR($U172="14-P",$U172="15-P",$U172="16-P",$U172="17-P",$U172="18-P",$U172="19-P",$U172="20-P")),
      INDEX('Wage Grid'!N$14:N$20, MATCH($U172, ListLayeredOverParaproGridLevel, 0)),
      INDEX('Wage Grid'!H$14:H$56, MATCH($U172, ListGridLevel, 0))), 0)</f>
        <v>0</v>
      </c>
      <c r="X172" s="342">
        <f>IFERROR(IF(AND($A172="Layered-Over", OR($U172="14-P",$U172="15-P",$U172="16-P",$U172="17-P",$U172="18-P",$U172="19-P",$U172="20-P")),
      INDEX('Wage Grid'!O$14:O$20, MATCH($U172, ListLayeredOverParaproGridLevel, 0)),
      INDEX('Wage Grid'!I$14:I$56, MATCH($U172, ListGridLevel, 0))), 0)</f>
        <v>0</v>
      </c>
      <c r="Y172" s="342">
        <f>IFERROR(IF(AND($A172="Layered-Over", OR($U172="14-P",$U172="15-P",$U172="16-P",$U172="17-P",$U172="18-P",$U172="19-P",$U172="20-P")),
      INDEX('Wage Grid'!P$14:P$20, MATCH($U172, ListLayeredOverParaproGridLevel, 0)),
      INDEX('Wage Grid'!J$14:J$56, MATCH($U172, ListGridLevel, 0))), 0)</f>
        <v>0</v>
      </c>
      <c r="Z172" s="342">
        <f t="shared" si="15"/>
        <v>0</v>
      </c>
      <c r="AA172" s="342">
        <f t="shared" si="16"/>
        <v>0</v>
      </c>
    </row>
    <row r="173" spans="1:27" ht="15" customHeight="1" x14ac:dyDescent="0.25">
      <c r="A173" s="241"/>
      <c r="B173" s="59"/>
      <c r="C173" s="242"/>
      <c r="D173" s="65"/>
      <c r="E173" s="243"/>
      <c r="F173" s="990" t="str">
        <f t="shared" si="17"/>
        <v/>
      </c>
      <c r="G173" s="242"/>
      <c r="H173" s="811"/>
      <c r="I173" s="243"/>
      <c r="J173" s="190"/>
      <c r="K173" s="232"/>
      <c r="L173" s="248" t="str">
        <f t="shared" si="18"/>
        <v/>
      </c>
      <c r="M173" s="215"/>
      <c r="N173" s="216"/>
      <c r="O173" s="216"/>
      <c r="P173" s="217"/>
      <c r="Q173" s="190"/>
      <c r="R173" s="177"/>
      <c r="S173" s="873">
        <f>_xlfn.IFNA(IF($A173="Layered-Over",INDEX('Wage Grid'!$D$14:$D$80,MATCH($B173,ListBargainingUnit,0)),IF($C173=0,INDEX('Wage Grid'!$C$14:$C$80,MATCH($B173,ListBargainingUnit,0)),$C173)),0)</f>
        <v>0</v>
      </c>
      <c r="T173" s="774">
        <f>_xlfn.IFNA(IF($A173="Layered-Over",INDEX('Wage Grid'!$D$14:$D$80,MATCH($D173,ListBargainingUnit,0)),IF($E173=0,INDEX('Wage Grid'!$C$14:$C$80,MATCH($D173,ListBargainingUnit,0)),$E173)),0)</f>
        <v>0</v>
      </c>
      <c r="U173" s="774">
        <f t="shared" si="19"/>
        <v>0</v>
      </c>
      <c r="V173" s="342">
        <f>IFERROR(IF(AND($A173="Layered-Over", OR($U173="14-P",$U173="15-P",$U173="16-P",$U173="17-P",$U173="18-P",$U173="19-P",$U173="20-P")),
      INDEX('Wage Grid'!M$14:M$20, MATCH(U173, ListLayeredOverParaproGridLevel, 0)),
      INDEX('Wage Grid'!G$14:G$56, MATCH(U173, ListGridLevel, 0))), 0)</f>
        <v>0</v>
      </c>
      <c r="W173" s="342">
        <f>IFERROR(IF(AND($A173="Layered-Over", OR($U173="14-P",$U173="15-P",$U173="16-P",$U173="17-P",$U173="18-P",$U173="19-P",$U173="20-P")),
      INDEX('Wage Grid'!N$14:N$20, MATCH($U173, ListLayeredOverParaproGridLevel, 0)),
      INDEX('Wage Grid'!H$14:H$56, MATCH($U173, ListGridLevel, 0))), 0)</f>
        <v>0</v>
      </c>
      <c r="X173" s="342">
        <f>IFERROR(IF(AND($A173="Layered-Over", OR($U173="14-P",$U173="15-P",$U173="16-P",$U173="17-P",$U173="18-P",$U173="19-P",$U173="20-P")),
      INDEX('Wage Grid'!O$14:O$20, MATCH($U173, ListLayeredOverParaproGridLevel, 0)),
      INDEX('Wage Grid'!I$14:I$56, MATCH($U173, ListGridLevel, 0))), 0)</f>
        <v>0</v>
      </c>
      <c r="Y173" s="342">
        <f>IFERROR(IF(AND($A173="Layered-Over", OR($U173="14-P",$U173="15-P",$U173="16-P",$U173="17-P",$U173="18-P",$U173="19-P",$U173="20-P")),
      INDEX('Wage Grid'!P$14:P$20, MATCH($U173, ListLayeredOverParaproGridLevel, 0)),
      INDEX('Wage Grid'!J$14:J$56, MATCH($U173, ListGridLevel, 0))), 0)</f>
        <v>0</v>
      </c>
      <c r="Z173" s="342">
        <f t="shared" si="15"/>
        <v>0</v>
      </c>
      <c r="AA173" s="342">
        <f t="shared" si="16"/>
        <v>0</v>
      </c>
    </row>
    <row r="174" spans="1:27" ht="15" customHeight="1" x14ac:dyDescent="0.25">
      <c r="A174" s="241"/>
      <c r="B174" s="59"/>
      <c r="C174" s="242"/>
      <c r="D174" s="65"/>
      <c r="E174" s="243"/>
      <c r="F174" s="990" t="str">
        <f t="shared" si="17"/>
        <v/>
      </c>
      <c r="G174" s="242"/>
      <c r="H174" s="811"/>
      <c r="I174" s="243"/>
      <c r="J174" s="190"/>
      <c r="K174" s="232"/>
      <c r="L174" s="248" t="str">
        <f t="shared" si="18"/>
        <v/>
      </c>
      <c r="M174" s="215"/>
      <c r="N174" s="216"/>
      <c r="O174" s="216"/>
      <c r="P174" s="217"/>
      <c r="Q174" s="190"/>
      <c r="R174" s="177"/>
      <c r="S174" s="873">
        <f>_xlfn.IFNA(IF($A174="Layered-Over",INDEX('Wage Grid'!$D$14:$D$80,MATCH($B174,ListBargainingUnit,0)),IF($C174=0,INDEX('Wage Grid'!$C$14:$C$80,MATCH($B174,ListBargainingUnit,0)),$C174)),0)</f>
        <v>0</v>
      </c>
      <c r="T174" s="774">
        <f>_xlfn.IFNA(IF($A174="Layered-Over",INDEX('Wage Grid'!$D$14:$D$80,MATCH($D174,ListBargainingUnit,0)),IF($E174=0,INDEX('Wage Grid'!$C$14:$C$80,MATCH($D174,ListBargainingUnit,0)),$E174)),0)</f>
        <v>0</v>
      </c>
      <c r="U174" s="774">
        <f t="shared" si="19"/>
        <v>0</v>
      </c>
      <c r="V174" s="342">
        <f>IFERROR(IF(AND($A174="Layered-Over", OR($U174="14-P",$U174="15-P",$U174="16-P",$U174="17-P",$U174="18-P",$U174="19-P",$U174="20-P")),
      INDEX('Wage Grid'!M$14:M$20, MATCH(U174, ListLayeredOverParaproGridLevel, 0)),
      INDEX('Wage Grid'!G$14:G$56, MATCH(U174, ListGridLevel, 0))), 0)</f>
        <v>0</v>
      </c>
      <c r="W174" s="342">
        <f>IFERROR(IF(AND($A174="Layered-Over", OR($U174="14-P",$U174="15-P",$U174="16-P",$U174="17-P",$U174="18-P",$U174="19-P",$U174="20-P")),
      INDEX('Wage Grid'!N$14:N$20, MATCH($U174, ListLayeredOverParaproGridLevel, 0)),
      INDEX('Wage Grid'!H$14:H$56, MATCH($U174, ListGridLevel, 0))), 0)</f>
        <v>0</v>
      </c>
      <c r="X174" s="342">
        <f>IFERROR(IF(AND($A174="Layered-Over", OR($U174="14-P",$U174="15-P",$U174="16-P",$U174="17-P",$U174="18-P",$U174="19-P",$U174="20-P")),
      INDEX('Wage Grid'!O$14:O$20, MATCH($U174, ListLayeredOverParaproGridLevel, 0)),
      INDEX('Wage Grid'!I$14:I$56, MATCH($U174, ListGridLevel, 0))), 0)</f>
        <v>0</v>
      </c>
      <c r="Y174" s="342">
        <f>IFERROR(IF(AND($A174="Layered-Over", OR($U174="14-P",$U174="15-P",$U174="16-P",$U174="17-P",$U174="18-P",$U174="19-P",$U174="20-P")),
      INDEX('Wage Grid'!P$14:P$20, MATCH($U174, ListLayeredOverParaproGridLevel, 0)),
      INDEX('Wage Grid'!J$14:J$56, MATCH($U174, ListGridLevel, 0))), 0)</f>
        <v>0</v>
      </c>
      <c r="Z174" s="342">
        <f t="shared" si="15"/>
        <v>0</v>
      </c>
      <c r="AA174" s="342">
        <f t="shared" si="16"/>
        <v>0</v>
      </c>
    </row>
    <row r="175" spans="1:27" ht="15" customHeight="1" x14ac:dyDescent="0.25">
      <c r="A175" s="241"/>
      <c r="B175" s="59"/>
      <c r="C175" s="242"/>
      <c r="D175" s="65"/>
      <c r="E175" s="243"/>
      <c r="F175" s="990" t="str">
        <f t="shared" si="17"/>
        <v/>
      </c>
      <c r="G175" s="242"/>
      <c r="H175" s="811"/>
      <c r="I175" s="243"/>
      <c r="J175" s="190"/>
      <c r="K175" s="232"/>
      <c r="L175" s="248" t="str">
        <f t="shared" si="18"/>
        <v/>
      </c>
      <c r="M175" s="215"/>
      <c r="N175" s="216"/>
      <c r="O175" s="216"/>
      <c r="P175" s="217"/>
      <c r="Q175" s="190"/>
      <c r="R175" s="177"/>
      <c r="S175" s="873">
        <f>_xlfn.IFNA(IF($A175="Layered-Over",INDEX('Wage Grid'!$D$14:$D$80,MATCH($B175,ListBargainingUnit,0)),IF($C175=0,INDEX('Wage Grid'!$C$14:$C$80,MATCH($B175,ListBargainingUnit,0)),$C175)),0)</f>
        <v>0</v>
      </c>
      <c r="T175" s="774">
        <f>_xlfn.IFNA(IF($A175="Layered-Over",INDEX('Wage Grid'!$D$14:$D$80,MATCH($D175,ListBargainingUnit,0)),IF($E175=0,INDEX('Wage Grid'!$C$14:$C$80,MATCH($D175,ListBargainingUnit,0)),$E175)),0)</f>
        <v>0</v>
      </c>
      <c r="U175" s="774">
        <f t="shared" si="19"/>
        <v>0</v>
      </c>
      <c r="V175" s="342">
        <f>IFERROR(IF(AND($A175="Layered-Over", OR($U175="14-P",$U175="15-P",$U175="16-P",$U175="17-P",$U175="18-P",$U175="19-P",$U175="20-P")),
      INDEX('Wage Grid'!M$14:M$20, MATCH(U175, ListLayeredOverParaproGridLevel, 0)),
      INDEX('Wage Grid'!G$14:G$56, MATCH(U175, ListGridLevel, 0))), 0)</f>
        <v>0</v>
      </c>
      <c r="W175" s="342">
        <f>IFERROR(IF(AND($A175="Layered-Over", OR($U175="14-P",$U175="15-P",$U175="16-P",$U175="17-P",$U175="18-P",$U175="19-P",$U175="20-P")),
      INDEX('Wage Grid'!N$14:N$20, MATCH($U175, ListLayeredOverParaproGridLevel, 0)),
      INDEX('Wage Grid'!H$14:H$56, MATCH($U175, ListGridLevel, 0))), 0)</f>
        <v>0</v>
      </c>
      <c r="X175" s="342">
        <f>IFERROR(IF(AND($A175="Layered-Over", OR($U175="14-P",$U175="15-P",$U175="16-P",$U175="17-P",$U175="18-P",$U175="19-P",$U175="20-P")),
      INDEX('Wage Grid'!O$14:O$20, MATCH($U175, ListLayeredOverParaproGridLevel, 0)),
      INDEX('Wage Grid'!I$14:I$56, MATCH($U175, ListGridLevel, 0))), 0)</f>
        <v>0</v>
      </c>
      <c r="Y175" s="342">
        <f>IFERROR(IF(AND($A175="Layered-Over", OR($U175="14-P",$U175="15-P",$U175="16-P",$U175="17-P",$U175="18-P",$U175="19-P",$U175="20-P")),
      INDEX('Wage Grid'!P$14:P$20, MATCH($U175, ListLayeredOverParaproGridLevel, 0)),
      INDEX('Wage Grid'!J$14:J$56, MATCH($U175, ListGridLevel, 0))), 0)</f>
        <v>0</v>
      </c>
      <c r="Z175" s="342">
        <f t="shared" si="15"/>
        <v>0</v>
      </c>
      <c r="AA175" s="342">
        <f t="shared" si="16"/>
        <v>0</v>
      </c>
    </row>
    <row r="176" spans="1:27" ht="15" customHeight="1" x14ac:dyDescent="0.25">
      <c r="A176" s="241"/>
      <c r="B176" s="59"/>
      <c r="C176" s="242"/>
      <c r="D176" s="65"/>
      <c r="E176" s="243"/>
      <c r="F176" s="990" t="str">
        <f t="shared" si="17"/>
        <v/>
      </c>
      <c r="G176" s="242"/>
      <c r="H176" s="811"/>
      <c r="I176" s="243"/>
      <c r="J176" s="190"/>
      <c r="K176" s="232"/>
      <c r="L176" s="248" t="str">
        <f t="shared" si="18"/>
        <v/>
      </c>
      <c r="M176" s="215"/>
      <c r="N176" s="216"/>
      <c r="O176" s="216"/>
      <c r="P176" s="217"/>
      <c r="Q176" s="190"/>
      <c r="R176" s="177"/>
      <c r="S176" s="873">
        <f>_xlfn.IFNA(IF($A176="Layered-Over",INDEX('Wage Grid'!$D$14:$D$80,MATCH($B176,ListBargainingUnit,0)),IF($C176=0,INDEX('Wage Grid'!$C$14:$C$80,MATCH($B176,ListBargainingUnit,0)),$C176)),0)</f>
        <v>0</v>
      </c>
      <c r="T176" s="774">
        <f>_xlfn.IFNA(IF($A176="Layered-Over",INDEX('Wage Grid'!$D$14:$D$80,MATCH($D176,ListBargainingUnit,0)),IF($E176=0,INDEX('Wage Grid'!$C$14:$C$80,MATCH($D176,ListBargainingUnit,0)),$E176)),0)</f>
        <v>0</v>
      </c>
      <c r="U176" s="774">
        <f t="shared" si="19"/>
        <v>0</v>
      </c>
      <c r="V176" s="342">
        <f>IFERROR(IF(AND($A176="Layered-Over", OR($U176="14-P",$U176="15-P",$U176="16-P",$U176="17-P",$U176="18-P",$U176="19-P",$U176="20-P")),
      INDEX('Wage Grid'!M$14:M$20, MATCH(U176, ListLayeredOverParaproGridLevel, 0)),
      INDEX('Wage Grid'!G$14:G$56, MATCH(U176, ListGridLevel, 0))), 0)</f>
        <v>0</v>
      </c>
      <c r="W176" s="342">
        <f>IFERROR(IF(AND($A176="Layered-Over", OR($U176="14-P",$U176="15-P",$U176="16-P",$U176="17-P",$U176="18-P",$U176="19-P",$U176="20-P")),
      INDEX('Wage Grid'!N$14:N$20, MATCH($U176, ListLayeredOverParaproGridLevel, 0)),
      INDEX('Wage Grid'!H$14:H$56, MATCH($U176, ListGridLevel, 0))), 0)</f>
        <v>0</v>
      </c>
      <c r="X176" s="342">
        <f>IFERROR(IF(AND($A176="Layered-Over", OR($U176="14-P",$U176="15-P",$U176="16-P",$U176="17-P",$U176="18-P",$U176="19-P",$U176="20-P")),
      INDEX('Wage Grid'!O$14:O$20, MATCH($U176, ListLayeredOverParaproGridLevel, 0)),
      INDEX('Wage Grid'!I$14:I$56, MATCH($U176, ListGridLevel, 0))), 0)</f>
        <v>0</v>
      </c>
      <c r="Y176" s="342">
        <f>IFERROR(IF(AND($A176="Layered-Over", OR($U176="14-P",$U176="15-P",$U176="16-P",$U176="17-P",$U176="18-P",$U176="19-P",$U176="20-P")),
      INDEX('Wage Grid'!P$14:P$20, MATCH($U176, ListLayeredOverParaproGridLevel, 0)),
      INDEX('Wage Grid'!J$14:J$56, MATCH($U176, ListGridLevel, 0))), 0)</f>
        <v>0</v>
      </c>
      <c r="Z176" s="342">
        <f t="shared" si="15"/>
        <v>0</v>
      </c>
      <c r="AA176" s="342">
        <f t="shared" si="16"/>
        <v>0</v>
      </c>
    </row>
    <row r="177" spans="1:27" ht="15" customHeight="1" x14ac:dyDescent="0.25">
      <c r="A177" s="241"/>
      <c r="B177" s="59"/>
      <c r="C177" s="242"/>
      <c r="D177" s="65"/>
      <c r="E177" s="243"/>
      <c r="F177" s="990" t="str">
        <f t="shared" si="17"/>
        <v/>
      </c>
      <c r="G177" s="242"/>
      <c r="H177" s="811"/>
      <c r="I177" s="243"/>
      <c r="J177" s="190"/>
      <c r="K177" s="232"/>
      <c r="L177" s="248" t="str">
        <f t="shared" si="18"/>
        <v/>
      </c>
      <c r="M177" s="215"/>
      <c r="N177" s="216"/>
      <c r="O177" s="216"/>
      <c r="P177" s="217"/>
      <c r="Q177" s="190"/>
      <c r="R177" s="177"/>
      <c r="S177" s="873">
        <f>_xlfn.IFNA(IF($A177="Layered-Over",INDEX('Wage Grid'!$D$14:$D$80,MATCH($B177,ListBargainingUnit,0)),IF($C177=0,INDEX('Wage Grid'!$C$14:$C$80,MATCH($B177,ListBargainingUnit,0)),$C177)),0)</f>
        <v>0</v>
      </c>
      <c r="T177" s="774">
        <f>_xlfn.IFNA(IF($A177="Layered-Over",INDEX('Wage Grid'!$D$14:$D$80,MATCH($D177,ListBargainingUnit,0)),IF($E177=0,INDEX('Wage Grid'!$C$14:$C$80,MATCH($D177,ListBargainingUnit,0)),$E177)),0)</f>
        <v>0</v>
      </c>
      <c r="U177" s="774">
        <f t="shared" si="19"/>
        <v>0</v>
      </c>
      <c r="V177" s="342">
        <f>IFERROR(IF(AND($A177="Layered-Over", OR($U177="14-P",$U177="15-P",$U177="16-P",$U177="17-P",$U177="18-P",$U177="19-P",$U177="20-P")),
      INDEX('Wage Grid'!M$14:M$20, MATCH(U177, ListLayeredOverParaproGridLevel, 0)),
      INDEX('Wage Grid'!G$14:G$56, MATCH(U177, ListGridLevel, 0))), 0)</f>
        <v>0</v>
      </c>
      <c r="W177" s="342">
        <f>IFERROR(IF(AND($A177="Layered-Over", OR($U177="14-P",$U177="15-P",$U177="16-P",$U177="17-P",$U177="18-P",$U177="19-P",$U177="20-P")),
      INDEX('Wage Grid'!N$14:N$20, MATCH($U177, ListLayeredOverParaproGridLevel, 0)),
      INDEX('Wage Grid'!H$14:H$56, MATCH($U177, ListGridLevel, 0))), 0)</f>
        <v>0</v>
      </c>
      <c r="X177" s="342">
        <f>IFERROR(IF(AND($A177="Layered-Over", OR($U177="14-P",$U177="15-P",$U177="16-P",$U177="17-P",$U177="18-P",$U177="19-P",$U177="20-P")),
      INDEX('Wage Grid'!O$14:O$20, MATCH($U177, ListLayeredOverParaproGridLevel, 0)),
      INDEX('Wage Grid'!I$14:I$56, MATCH($U177, ListGridLevel, 0))), 0)</f>
        <v>0</v>
      </c>
      <c r="Y177" s="342">
        <f>IFERROR(IF(AND($A177="Layered-Over", OR($U177="14-P",$U177="15-P",$U177="16-P",$U177="17-P",$U177="18-P",$U177="19-P",$U177="20-P")),
      INDEX('Wage Grid'!P$14:P$20, MATCH($U177, ListLayeredOverParaproGridLevel, 0)),
      INDEX('Wage Grid'!J$14:J$56, MATCH($U177, ListGridLevel, 0))), 0)</f>
        <v>0</v>
      </c>
      <c r="Z177" s="342">
        <f t="shared" ref="Z177:Z196" si="20">J177*K177</f>
        <v>0</v>
      </c>
      <c r="AA177" s="342">
        <f t="shared" ref="AA177:AA196" si="21">SUM(M177*V177,N177*W177,O177*X177,P177*Y177+Q177*R177)</f>
        <v>0</v>
      </c>
    </row>
    <row r="178" spans="1:27" ht="15" customHeight="1" x14ac:dyDescent="0.25">
      <c r="A178" s="241"/>
      <c r="B178" s="59"/>
      <c r="C178" s="242"/>
      <c r="D178" s="65"/>
      <c r="E178" s="243"/>
      <c r="F178" s="990" t="str">
        <f t="shared" si="17"/>
        <v/>
      </c>
      <c r="G178" s="242"/>
      <c r="H178" s="811"/>
      <c r="I178" s="243"/>
      <c r="J178" s="190"/>
      <c r="K178" s="232"/>
      <c r="L178" s="248" t="str">
        <f t="shared" si="18"/>
        <v/>
      </c>
      <c r="M178" s="215"/>
      <c r="N178" s="216"/>
      <c r="O178" s="216"/>
      <c r="P178" s="217"/>
      <c r="Q178" s="190"/>
      <c r="R178" s="177"/>
      <c r="S178" s="873">
        <f>_xlfn.IFNA(IF($A178="Layered-Over",INDEX('Wage Grid'!$D$14:$D$80,MATCH($B178,ListBargainingUnit,0)),IF($C178=0,INDEX('Wage Grid'!$C$14:$C$80,MATCH($B178,ListBargainingUnit,0)),$C178)),0)</f>
        <v>0</v>
      </c>
      <c r="T178" s="774">
        <f>_xlfn.IFNA(IF($A178="Layered-Over",INDEX('Wage Grid'!$D$14:$D$80,MATCH($D178,ListBargainingUnit,0)),IF($E178=0,INDEX('Wage Grid'!$C$14:$C$80,MATCH($D178,ListBargainingUnit,0)),$E178)),0)</f>
        <v>0</v>
      </c>
      <c r="U178" s="774">
        <f t="shared" si="19"/>
        <v>0</v>
      </c>
      <c r="V178" s="342">
        <f>IFERROR(IF(AND($A178="Layered-Over", OR($U178="14-P",$U178="15-P",$U178="16-P",$U178="17-P",$U178="18-P",$U178="19-P",$U178="20-P")),
      INDEX('Wage Grid'!M$14:M$20, MATCH(U178, ListLayeredOverParaproGridLevel, 0)),
      INDEX('Wage Grid'!G$14:G$56, MATCH(U178, ListGridLevel, 0))), 0)</f>
        <v>0</v>
      </c>
      <c r="W178" s="342">
        <f>IFERROR(IF(AND($A178="Layered-Over", OR($U178="14-P",$U178="15-P",$U178="16-P",$U178="17-P",$U178="18-P",$U178="19-P",$U178="20-P")),
      INDEX('Wage Grid'!N$14:N$20, MATCH($U178, ListLayeredOverParaproGridLevel, 0)),
      INDEX('Wage Grid'!H$14:H$56, MATCH($U178, ListGridLevel, 0))), 0)</f>
        <v>0</v>
      </c>
      <c r="X178" s="342">
        <f>IFERROR(IF(AND($A178="Layered-Over", OR($U178="14-P",$U178="15-P",$U178="16-P",$U178="17-P",$U178="18-P",$U178="19-P",$U178="20-P")),
      INDEX('Wage Grid'!O$14:O$20, MATCH($U178, ListLayeredOverParaproGridLevel, 0)),
      INDEX('Wage Grid'!I$14:I$56, MATCH($U178, ListGridLevel, 0))), 0)</f>
        <v>0</v>
      </c>
      <c r="Y178" s="342">
        <f>IFERROR(IF(AND($A178="Layered-Over", OR($U178="14-P",$U178="15-P",$U178="16-P",$U178="17-P",$U178="18-P",$U178="19-P",$U178="20-P")),
      INDEX('Wage Grid'!P$14:P$20, MATCH($U178, ListLayeredOverParaproGridLevel, 0)),
      INDEX('Wage Grid'!J$14:J$56, MATCH($U178, ListGridLevel, 0))), 0)</f>
        <v>0</v>
      </c>
      <c r="Z178" s="342">
        <f t="shared" si="20"/>
        <v>0</v>
      </c>
      <c r="AA178" s="342">
        <f t="shared" si="21"/>
        <v>0</v>
      </c>
    </row>
    <row r="179" spans="1:27" ht="15" customHeight="1" x14ac:dyDescent="0.25">
      <c r="A179" s="241"/>
      <c r="B179" s="59"/>
      <c r="C179" s="242"/>
      <c r="D179" s="65"/>
      <c r="E179" s="243"/>
      <c r="F179" s="990" t="str">
        <f t="shared" si="17"/>
        <v/>
      </c>
      <c r="G179" s="242"/>
      <c r="H179" s="811"/>
      <c r="I179" s="243"/>
      <c r="J179" s="190"/>
      <c r="K179" s="232"/>
      <c r="L179" s="248" t="str">
        <f t="shared" si="18"/>
        <v/>
      </c>
      <c r="M179" s="215"/>
      <c r="N179" s="216"/>
      <c r="O179" s="216"/>
      <c r="P179" s="217"/>
      <c r="Q179" s="190"/>
      <c r="R179" s="177"/>
      <c r="S179" s="873">
        <f>_xlfn.IFNA(IF($A179="Layered-Over",INDEX('Wage Grid'!$D$14:$D$80,MATCH($B179,ListBargainingUnit,0)),IF($C179=0,INDEX('Wage Grid'!$C$14:$C$80,MATCH($B179,ListBargainingUnit,0)),$C179)),0)</f>
        <v>0</v>
      </c>
      <c r="T179" s="774">
        <f>_xlfn.IFNA(IF($A179="Layered-Over",INDEX('Wage Grid'!$D$14:$D$80,MATCH($D179,ListBargainingUnit,0)),IF($E179=0,INDEX('Wage Grid'!$C$14:$C$80,MATCH($D179,ListBargainingUnit,0)),$E179)),0)</f>
        <v>0</v>
      </c>
      <c r="U179" s="774">
        <f t="shared" si="19"/>
        <v>0</v>
      </c>
      <c r="V179" s="342">
        <f>IFERROR(IF(AND($A179="Layered-Over", OR($U179="14-P",$U179="15-P",$U179="16-P",$U179="17-P",$U179="18-P",$U179="19-P",$U179="20-P")),
      INDEX('Wage Grid'!M$14:M$20, MATCH(U179, ListLayeredOverParaproGridLevel, 0)),
      INDEX('Wage Grid'!G$14:G$56, MATCH(U179, ListGridLevel, 0))), 0)</f>
        <v>0</v>
      </c>
      <c r="W179" s="342">
        <f>IFERROR(IF(AND($A179="Layered-Over", OR($U179="14-P",$U179="15-P",$U179="16-P",$U179="17-P",$U179="18-P",$U179="19-P",$U179="20-P")),
      INDEX('Wage Grid'!N$14:N$20, MATCH($U179, ListLayeredOverParaproGridLevel, 0)),
      INDEX('Wage Grid'!H$14:H$56, MATCH($U179, ListGridLevel, 0))), 0)</f>
        <v>0</v>
      </c>
      <c r="X179" s="342">
        <f>IFERROR(IF(AND($A179="Layered-Over", OR($U179="14-P",$U179="15-P",$U179="16-P",$U179="17-P",$U179="18-P",$U179="19-P",$U179="20-P")),
      INDEX('Wage Grid'!O$14:O$20, MATCH($U179, ListLayeredOverParaproGridLevel, 0)),
      INDEX('Wage Grid'!I$14:I$56, MATCH($U179, ListGridLevel, 0))), 0)</f>
        <v>0</v>
      </c>
      <c r="Y179" s="342">
        <f>IFERROR(IF(AND($A179="Layered-Over", OR($U179="14-P",$U179="15-P",$U179="16-P",$U179="17-P",$U179="18-P",$U179="19-P",$U179="20-P")),
      INDEX('Wage Grid'!P$14:P$20, MATCH($U179, ListLayeredOverParaproGridLevel, 0)),
      INDEX('Wage Grid'!J$14:J$56, MATCH($U179, ListGridLevel, 0))), 0)</f>
        <v>0</v>
      </c>
      <c r="Z179" s="342">
        <f t="shared" si="20"/>
        <v>0</v>
      </c>
      <c r="AA179" s="342">
        <f t="shared" si="21"/>
        <v>0</v>
      </c>
    </row>
    <row r="180" spans="1:27" ht="15" customHeight="1" x14ac:dyDescent="0.25">
      <c r="A180" s="241"/>
      <c r="B180" s="59"/>
      <c r="C180" s="242"/>
      <c r="D180" s="65"/>
      <c r="E180" s="243"/>
      <c r="F180" s="990" t="str">
        <f t="shared" si="17"/>
        <v/>
      </c>
      <c r="G180" s="242"/>
      <c r="H180" s="811"/>
      <c r="I180" s="243"/>
      <c r="J180" s="190"/>
      <c r="K180" s="232"/>
      <c r="L180" s="248" t="str">
        <f t="shared" si="18"/>
        <v/>
      </c>
      <c r="M180" s="215"/>
      <c r="N180" s="216"/>
      <c r="O180" s="216"/>
      <c r="P180" s="217"/>
      <c r="Q180" s="190"/>
      <c r="R180" s="177"/>
      <c r="S180" s="873">
        <f>_xlfn.IFNA(IF($A180="Layered-Over",INDEX('Wage Grid'!$D$14:$D$80,MATCH($B180,ListBargainingUnit,0)),IF($C180=0,INDEX('Wage Grid'!$C$14:$C$80,MATCH($B180,ListBargainingUnit,0)),$C180)),0)</f>
        <v>0</v>
      </c>
      <c r="T180" s="774">
        <f>_xlfn.IFNA(IF($A180="Layered-Over",INDEX('Wage Grid'!$D$14:$D$80,MATCH($D180,ListBargainingUnit,0)),IF($E180=0,INDEX('Wage Grid'!$C$14:$C$80,MATCH($D180,ListBargainingUnit,0)),$E180)),0)</f>
        <v>0</v>
      </c>
      <c r="U180" s="774">
        <f t="shared" si="19"/>
        <v>0</v>
      </c>
      <c r="V180" s="342">
        <f>IFERROR(IF(AND($A180="Layered-Over", OR($U180="14-P",$U180="15-P",$U180="16-P",$U180="17-P",$U180="18-P",$U180="19-P",$U180="20-P")),
      INDEX('Wage Grid'!M$14:M$20, MATCH(U180, ListLayeredOverParaproGridLevel, 0)),
      INDEX('Wage Grid'!G$14:G$56, MATCH(U180, ListGridLevel, 0))), 0)</f>
        <v>0</v>
      </c>
      <c r="W180" s="342">
        <f>IFERROR(IF(AND($A180="Layered-Over", OR($U180="14-P",$U180="15-P",$U180="16-P",$U180="17-P",$U180="18-P",$U180="19-P",$U180="20-P")),
      INDEX('Wage Grid'!N$14:N$20, MATCH($U180, ListLayeredOverParaproGridLevel, 0)),
      INDEX('Wage Grid'!H$14:H$56, MATCH($U180, ListGridLevel, 0))), 0)</f>
        <v>0</v>
      </c>
      <c r="X180" s="342">
        <f>IFERROR(IF(AND($A180="Layered-Over", OR($U180="14-P",$U180="15-P",$U180="16-P",$U180="17-P",$U180="18-P",$U180="19-P",$U180="20-P")),
      INDEX('Wage Grid'!O$14:O$20, MATCH($U180, ListLayeredOverParaproGridLevel, 0)),
      INDEX('Wage Grid'!I$14:I$56, MATCH($U180, ListGridLevel, 0))), 0)</f>
        <v>0</v>
      </c>
      <c r="Y180" s="342">
        <f>IFERROR(IF(AND($A180="Layered-Over", OR($U180="14-P",$U180="15-P",$U180="16-P",$U180="17-P",$U180="18-P",$U180="19-P",$U180="20-P")),
      INDEX('Wage Grid'!P$14:P$20, MATCH($U180, ListLayeredOverParaproGridLevel, 0)),
      INDEX('Wage Grid'!J$14:J$56, MATCH($U180, ListGridLevel, 0))), 0)</f>
        <v>0</v>
      </c>
      <c r="Z180" s="342">
        <f t="shared" si="20"/>
        <v>0</v>
      </c>
      <c r="AA180" s="342">
        <f t="shared" si="21"/>
        <v>0</v>
      </c>
    </row>
    <row r="181" spans="1:27" ht="15" customHeight="1" x14ac:dyDescent="0.25">
      <c r="A181" s="241"/>
      <c r="B181" s="59"/>
      <c r="C181" s="242"/>
      <c r="D181" s="65"/>
      <c r="E181" s="243"/>
      <c r="F181" s="990" t="str">
        <f t="shared" si="17"/>
        <v/>
      </c>
      <c r="G181" s="242"/>
      <c r="H181" s="811"/>
      <c r="I181" s="243"/>
      <c r="J181" s="190"/>
      <c r="K181" s="232"/>
      <c r="L181" s="248" t="str">
        <f t="shared" si="18"/>
        <v/>
      </c>
      <c r="M181" s="215"/>
      <c r="N181" s="216"/>
      <c r="O181" s="216"/>
      <c r="P181" s="217"/>
      <c r="Q181" s="190"/>
      <c r="R181" s="177"/>
      <c r="S181" s="873">
        <f>_xlfn.IFNA(IF($A181="Layered-Over",INDEX('Wage Grid'!$D$14:$D$80,MATCH($B181,ListBargainingUnit,0)),IF($C181=0,INDEX('Wage Grid'!$C$14:$C$80,MATCH($B181,ListBargainingUnit,0)),$C181)),0)</f>
        <v>0</v>
      </c>
      <c r="T181" s="774">
        <f>_xlfn.IFNA(IF($A181="Layered-Over",INDEX('Wage Grid'!$D$14:$D$80,MATCH($D181,ListBargainingUnit,0)),IF($E181=0,INDEX('Wage Grid'!$C$14:$C$80,MATCH($D181,ListBargainingUnit,0)),$E181)),0)</f>
        <v>0</v>
      </c>
      <c r="U181" s="774">
        <f t="shared" si="19"/>
        <v>0</v>
      </c>
      <c r="V181" s="342">
        <f>IFERROR(IF(AND($A181="Layered-Over", OR($U181="14-P",$U181="15-P",$U181="16-P",$U181="17-P",$U181="18-P",$U181="19-P",$U181="20-P")),
      INDEX('Wage Grid'!M$14:M$20, MATCH(U181, ListLayeredOverParaproGridLevel, 0)),
      INDEX('Wage Grid'!G$14:G$56, MATCH(U181, ListGridLevel, 0))), 0)</f>
        <v>0</v>
      </c>
      <c r="W181" s="342">
        <f>IFERROR(IF(AND($A181="Layered-Over", OR($U181="14-P",$U181="15-P",$U181="16-P",$U181="17-P",$U181="18-P",$U181="19-P",$U181="20-P")),
      INDEX('Wage Grid'!N$14:N$20, MATCH($U181, ListLayeredOverParaproGridLevel, 0)),
      INDEX('Wage Grid'!H$14:H$56, MATCH($U181, ListGridLevel, 0))), 0)</f>
        <v>0</v>
      </c>
      <c r="X181" s="342">
        <f>IFERROR(IF(AND($A181="Layered-Over", OR($U181="14-P",$U181="15-P",$U181="16-P",$U181="17-P",$U181="18-P",$U181="19-P",$U181="20-P")),
      INDEX('Wage Grid'!O$14:O$20, MATCH($U181, ListLayeredOverParaproGridLevel, 0)),
      INDEX('Wage Grid'!I$14:I$56, MATCH($U181, ListGridLevel, 0))), 0)</f>
        <v>0</v>
      </c>
      <c r="Y181" s="342">
        <f>IFERROR(IF(AND($A181="Layered-Over", OR($U181="14-P",$U181="15-P",$U181="16-P",$U181="17-P",$U181="18-P",$U181="19-P",$U181="20-P")),
      INDEX('Wage Grid'!P$14:P$20, MATCH($U181, ListLayeredOverParaproGridLevel, 0)),
      INDEX('Wage Grid'!J$14:J$56, MATCH($U181, ListGridLevel, 0))), 0)</f>
        <v>0</v>
      </c>
      <c r="Z181" s="342">
        <f t="shared" si="20"/>
        <v>0</v>
      </c>
      <c r="AA181" s="342">
        <f t="shared" si="21"/>
        <v>0</v>
      </c>
    </row>
    <row r="182" spans="1:27" ht="15" customHeight="1" x14ac:dyDescent="0.25">
      <c r="A182" s="241"/>
      <c r="B182" s="59"/>
      <c r="C182" s="242"/>
      <c r="D182" s="65"/>
      <c r="E182" s="243"/>
      <c r="F182" s="990" t="str">
        <f t="shared" si="17"/>
        <v/>
      </c>
      <c r="G182" s="242"/>
      <c r="H182" s="811"/>
      <c r="I182" s="243"/>
      <c r="J182" s="190"/>
      <c r="K182" s="232"/>
      <c r="L182" s="248" t="str">
        <f t="shared" si="18"/>
        <v/>
      </c>
      <c r="M182" s="215"/>
      <c r="N182" s="216"/>
      <c r="O182" s="216"/>
      <c r="P182" s="217"/>
      <c r="Q182" s="190"/>
      <c r="R182" s="177"/>
      <c r="S182" s="873">
        <f>_xlfn.IFNA(IF($A182="Layered-Over",INDEX('Wage Grid'!$D$14:$D$80,MATCH($B182,ListBargainingUnit,0)),IF($C182=0,INDEX('Wage Grid'!$C$14:$C$80,MATCH($B182,ListBargainingUnit,0)),$C182)),0)</f>
        <v>0</v>
      </c>
      <c r="T182" s="774">
        <f>_xlfn.IFNA(IF($A182="Layered-Over",INDEX('Wage Grid'!$D$14:$D$80,MATCH($D182,ListBargainingUnit,0)),IF($E182=0,INDEX('Wage Grid'!$C$14:$C$80,MATCH($D182,ListBargainingUnit,0)),$E182)),0)</f>
        <v>0</v>
      </c>
      <c r="U182" s="774">
        <f t="shared" si="19"/>
        <v>0</v>
      </c>
      <c r="V182" s="342">
        <f>IFERROR(IF(AND($A182="Layered-Over", OR($U182="14-P",$U182="15-P",$U182="16-P",$U182="17-P",$U182="18-P",$U182="19-P",$U182="20-P")),
      INDEX('Wage Grid'!M$14:M$20, MATCH(U182, ListLayeredOverParaproGridLevel, 0)),
      INDEX('Wage Grid'!G$14:G$56, MATCH(U182, ListGridLevel, 0))), 0)</f>
        <v>0</v>
      </c>
      <c r="W182" s="342">
        <f>IFERROR(IF(AND($A182="Layered-Over", OR($U182="14-P",$U182="15-P",$U182="16-P",$U182="17-P",$U182="18-P",$U182="19-P",$U182="20-P")),
      INDEX('Wage Grid'!N$14:N$20, MATCH($U182, ListLayeredOverParaproGridLevel, 0)),
      INDEX('Wage Grid'!H$14:H$56, MATCH($U182, ListGridLevel, 0))), 0)</f>
        <v>0</v>
      </c>
      <c r="X182" s="342">
        <f>IFERROR(IF(AND($A182="Layered-Over", OR($U182="14-P",$U182="15-P",$U182="16-P",$U182="17-P",$U182="18-P",$U182="19-P",$U182="20-P")),
      INDEX('Wage Grid'!O$14:O$20, MATCH($U182, ListLayeredOverParaproGridLevel, 0)),
      INDEX('Wage Grid'!I$14:I$56, MATCH($U182, ListGridLevel, 0))), 0)</f>
        <v>0</v>
      </c>
      <c r="Y182" s="342">
        <f>IFERROR(IF(AND($A182="Layered-Over", OR($U182="14-P",$U182="15-P",$U182="16-P",$U182="17-P",$U182="18-P",$U182="19-P",$U182="20-P")),
      INDEX('Wage Grid'!P$14:P$20, MATCH($U182, ListLayeredOverParaproGridLevel, 0)),
      INDEX('Wage Grid'!J$14:J$56, MATCH($U182, ListGridLevel, 0))), 0)</f>
        <v>0</v>
      </c>
      <c r="Z182" s="342">
        <f t="shared" si="20"/>
        <v>0</v>
      </c>
      <c r="AA182" s="342">
        <f t="shared" si="21"/>
        <v>0</v>
      </c>
    </row>
    <row r="183" spans="1:27" ht="15" customHeight="1" x14ac:dyDescent="0.25">
      <c r="A183" s="241"/>
      <c r="B183" s="59"/>
      <c r="C183" s="242"/>
      <c r="D183" s="65"/>
      <c r="E183" s="243"/>
      <c r="F183" s="990" t="str">
        <f t="shared" si="17"/>
        <v/>
      </c>
      <c r="G183" s="242"/>
      <c r="H183" s="811"/>
      <c r="I183" s="243"/>
      <c r="J183" s="190"/>
      <c r="K183" s="232"/>
      <c r="L183" s="248" t="str">
        <f t="shared" si="18"/>
        <v/>
      </c>
      <c r="M183" s="215"/>
      <c r="N183" s="216"/>
      <c r="O183" s="216"/>
      <c r="P183" s="217"/>
      <c r="Q183" s="190"/>
      <c r="R183" s="177"/>
      <c r="S183" s="873">
        <f>_xlfn.IFNA(IF($A183="Layered-Over",INDEX('Wage Grid'!$D$14:$D$80,MATCH($B183,ListBargainingUnit,0)),IF($C183=0,INDEX('Wage Grid'!$C$14:$C$80,MATCH($B183,ListBargainingUnit,0)),$C183)),0)</f>
        <v>0</v>
      </c>
      <c r="T183" s="774">
        <f>_xlfn.IFNA(IF($A183="Layered-Over",INDEX('Wage Grid'!$D$14:$D$80,MATCH($D183,ListBargainingUnit,0)),IF($E183=0,INDEX('Wage Grid'!$C$14:$C$80,MATCH($D183,ListBargainingUnit,0)),$E183)),0)</f>
        <v>0</v>
      </c>
      <c r="U183" s="774">
        <f t="shared" si="19"/>
        <v>0</v>
      </c>
      <c r="V183" s="342">
        <f>IFERROR(IF(AND($A183="Layered-Over", OR($U183="14-P",$U183="15-P",$U183="16-P",$U183="17-P",$U183="18-P",$U183="19-P",$U183="20-P")),
      INDEX('Wage Grid'!M$14:M$20, MATCH(U183, ListLayeredOverParaproGridLevel, 0)),
      INDEX('Wage Grid'!G$14:G$56, MATCH(U183, ListGridLevel, 0))), 0)</f>
        <v>0</v>
      </c>
      <c r="W183" s="342">
        <f>IFERROR(IF(AND($A183="Layered-Over", OR($U183="14-P",$U183="15-P",$U183="16-P",$U183="17-P",$U183="18-P",$U183="19-P",$U183="20-P")),
      INDEX('Wage Grid'!N$14:N$20, MATCH($U183, ListLayeredOverParaproGridLevel, 0)),
      INDEX('Wage Grid'!H$14:H$56, MATCH($U183, ListGridLevel, 0))), 0)</f>
        <v>0</v>
      </c>
      <c r="X183" s="342">
        <f>IFERROR(IF(AND($A183="Layered-Over", OR($U183="14-P",$U183="15-P",$U183="16-P",$U183="17-P",$U183="18-P",$U183="19-P",$U183="20-P")),
      INDEX('Wage Grid'!O$14:O$20, MATCH($U183, ListLayeredOverParaproGridLevel, 0)),
      INDEX('Wage Grid'!I$14:I$56, MATCH($U183, ListGridLevel, 0))), 0)</f>
        <v>0</v>
      </c>
      <c r="Y183" s="342">
        <f>IFERROR(IF(AND($A183="Layered-Over", OR($U183="14-P",$U183="15-P",$U183="16-P",$U183="17-P",$U183="18-P",$U183="19-P",$U183="20-P")),
      INDEX('Wage Grid'!P$14:P$20, MATCH($U183, ListLayeredOverParaproGridLevel, 0)),
      INDEX('Wage Grid'!J$14:J$56, MATCH($U183, ListGridLevel, 0))), 0)</f>
        <v>0</v>
      </c>
      <c r="Z183" s="342">
        <f t="shared" si="20"/>
        <v>0</v>
      </c>
      <c r="AA183" s="342">
        <f t="shared" si="21"/>
        <v>0</v>
      </c>
    </row>
    <row r="184" spans="1:27" ht="15" customHeight="1" x14ac:dyDescent="0.25">
      <c r="A184" s="241"/>
      <c r="B184" s="59"/>
      <c r="C184" s="242"/>
      <c r="D184" s="65"/>
      <c r="E184" s="243"/>
      <c r="F184" s="990" t="str">
        <f t="shared" si="17"/>
        <v/>
      </c>
      <c r="G184" s="242"/>
      <c r="H184" s="811"/>
      <c r="I184" s="243"/>
      <c r="J184" s="190"/>
      <c r="K184" s="232"/>
      <c r="L184" s="248" t="str">
        <f t="shared" si="18"/>
        <v/>
      </c>
      <c r="M184" s="215"/>
      <c r="N184" s="216"/>
      <c r="O184" s="216"/>
      <c r="P184" s="217"/>
      <c r="Q184" s="190"/>
      <c r="R184" s="177"/>
      <c r="S184" s="873">
        <f>_xlfn.IFNA(IF($A184="Layered-Over",INDEX('Wage Grid'!$D$14:$D$80,MATCH($B184,ListBargainingUnit,0)),IF($C184=0,INDEX('Wage Grid'!$C$14:$C$80,MATCH($B184,ListBargainingUnit,0)),$C184)),0)</f>
        <v>0</v>
      </c>
      <c r="T184" s="774">
        <f>_xlfn.IFNA(IF($A184="Layered-Over",INDEX('Wage Grid'!$D$14:$D$80,MATCH($D184,ListBargainingUnit,0)),IF($E184=0,INDEX('Wage Grid'!$C$14:$C$80,MATCH($D184,ListBargainingUnit,0)),$E184)),0)</f>
        <v>0</v>
      </c>
      <c r="U184" s="774">
        <f t="shared" si="19"/>
        <v>0</v>
      </c>
      <c r="V184" s="342">
        <f>IFERROR(IF(AND($A184="Layered-Over", OR($U184="14-P",$U184="15-P",$U184="16-P",$U184="17-P",$U184="18-P",$U184="19-P",$U184="20-P")),
      INDEX('Wage Grid'!M$14:M$20, MATCH(U184, ListLayeredOverParaproGridLevel, 0)),
      INDEX('Wage Grid'!G$14:G$56, MATCH(U184, ListGridLevel, 0))), 0)</f>
        <v>0</v>
      </c>
      <c r="W184" s="342">
        <f>IFERROR(IF(AND($A184="Layered-Over", OR($U184="14-P",$U184="15-P",$U184="16-P",$U184="17-P",$U184="18-P",$U184="19-P",$U184="20-P")),
      INDEX('Wage Grid'!N$14:N$20, MATCH($U184, ListLayeredOverParaproGridLevel, 0)),
      INDEX('Wage Grid'!H$14:H$56, MATCH($U184, ListGridLevel, 0))), 0)</f>
        <v>0</v>
      </c>
      <c r="X184" s="342">
        <f>IFERROR(IF(AND($A184="Layered-Over", OR($U184="14-P",$U184="15-P",$U184="16-P",$U184="17-P",$U184="18-P",$U184="19-P",$U184="20-P")),
      INDEX('Wage Grid'!O$14:O$20, MATCH($U184, ListLayeredOverParaproGridLevel, 0)),
      INDEX('Wage Grid'!I$14:I$56, MATCH($U184, ListGridLevel, 0))), 0)</f>
        <v>0</v>
      </c>
      <c r="Y184" s="342">
        <f>IFERROR(IF(AND($A184="Layered-Over", OR($U184="14-P",$U184="15-P",$U184="16-P",$U184="17-P",$U184="18-P",$U184="19-P",$U184="20-P")),
      INDEX('Wage Grid'!P$14:P$20, MATCH($U184, ListLayeredOverParaproGridLevel, 0)),
      INDEX('Wage Grid'!J$14:J$56, MATCH($U184, ListGridLevel, 0))), 0)</f>
        <v>0</v>
      </c>
      <c r="Z184" s="342">
        <f t="shared" si="20"/>
        <v>0</v>
      </c>
      <c r="AA184" s="342">
        <f t="shared" si="21"/>
        <v>0</v>
      </c>
    </row>
    <row r="185" spans="1:27" ht="15" customHeight="1" x14ac:dyDescent="0.25">
      <c r="A185" s="241"/>
      <c r="B185" s="59"/>
      <c r="C185" s="242"/>
      <c r="D185" s="65"/>
      <c r="E185" s="243"/>
      <c r="F185" s="990" t="str">
        <f t="shared" si="17"/>
        <v/>
      </c>
      <c r="G185" s="242"/>
      <c r="H185" s="811"/>
      <c r="I185" s="243"/>
      <c r="J185" s="190"/>
      <c r="K185" s="232"/>
      <c r="L185" s="248" t="str">
        <f t="shared" si="18"/>
        <v/>
      </c>
      <c r="M185" s="215"/>
      <c r="N185" s="216"/>
      <c r="O185" s="216"/>
      <c r="P185" s="217"/>
      <c r="Q185" s="190"/>
      <c r="R185" s="177"/>
      <c r="S185" s="873">
        <f>_xlfn.IFNA(IF($A185="Layered-Over",INDEX('Wage Grid'!$D$14:$D$80,MATCH($B185,ListBargainingUnit,0)),IF($C185=0,INDEX('Wage Grid'!$C$14:$C$80,MATCH($B185,ListBargainingUnit,0)),$C185)),0)</f>
        <v>0</v>
      </c>
      <c r="T185" s="774">
        <f>_xlfn.IFNA(IF($A185="Layered-Over",INDEX('Wage Grid'!$D$14:$D$80,MATCH($D185,ListBargainingUnit,0)),IF($E185=0,INDEX('Wage Grid'!$C$14:$C$80,MATCH($D185,ListBargainingUnit,0)),$E185)),0)</f>
        <v>0</v>
      </c>
      <c r="U185" s="774">
        <f t="shared" si="19"/>
        <v>0</v>
      </c>
      <c r="V185" s="342">
        <f>IFERROR(IF(AND($A185="Layered-Over", OR($U185="14-P",$U185="15-P",$U185="16-P",$U185="17-P",$U185="18-P",$U185="19-P",$U185="20-P")),
      INDEX('Wage Grid'!M$14:M$20, MATCH(U185, ListLayeredOverParaproGridLevel, 0)),
      INDEX('Wage Grid'!G$14:G$56, MATCH(U185, ListGridLevel, 0))), 0)</f>
        <v>0</v>
      </c>
      <c r="W185" s="342">
        <f>IFERROR(IF(AND($A185="Layered-Over", OR($U185="14-P",$U185="15-P",$U185="16-P",$U185="17-P",$U185="18-P",$U185="19-P",$U185="20-P")),
      INDEX('Wage Grid'!N$14:N$20, MATCH($U185, ListLayeredOverParaproGridLevel, 0)),
      INDEX('Wage Grid'!H$14:H$56, MATCH($U185, ListGridLevel, 0))), 0)</f>
        <v>0</v>
      </c>
      <c r="X185" s="342">
        <f>IFERROR(IF(AND($A185="Layered-Over", OR($U185="14-P",$U185="15-P",$U185="16-P",$U185="17-P",$U185="18-P",$U185="19-P",$U185="20-P")),
      INDEX('Wage Grid'!O$14:O$20, MATCH($U185, ListLayeredOverParaproGridLevel, 0)),
      INDEX('Wage Grid'!I$14:I$56, MATCH($U185, ListGridLevel, 0))), 0)</f>
        <v>0</v>
      </c>
      <c r="Y185" s="342">
        <f>IFERROR(IF(AND($A185="Layered-Over", OR($U185="14-P",$U185="15-P",$U185="16-P",$U185="17-P",$U185="18-P",$U185="19-P",$U185="20-P")),
      INDEX('Wage Grid'!P$14:P$20, MATCH($U185, ListLayeredOverParaproGridLevel, 0)),
      INDEX('Wage Grid'!J$14:J$56, MATCH($U185, ListGridLevel, 0))), 0)</f>
        <v>0</v>
      </c>
      <c r="Z185" s="342">
        <f t="shared" si="20"/>
        <v>0</v>
      </c>
      <c r="AA185" s="342">
        <f t="shared" si="21"/>
        <v>0</v>
      </c>
    </row>
    <row r="186" spans="1:27" ht="15" customHeight="1" x14ac:dyDescent="0.25">
      <c r="A186" s="241"/>
      <c r="B186" s="59"/>
      <c r="C186" s="242"/>
      <c r="D186" s="65"/>
      <c r="E186" s="243"/>
      <c r="F186" s="990" t="str">
        <f t="shared" si="17"/>
        <v/>
      </c>
      <c r="G186" s="242"/>
      <c r="H186" s="811"/>
      <c r="I186" s="243"/>
      <c r="J186" s="190"/>
      <c r="K186" s="232"/>
      <c r="L186" s="248" t="str">
        <f t="shared" si="18"/>
        <v/>
      </c>
      <c r="M186" s="215"/>
      <c r="N186" s="216"/>
      <c r="O186" s="216"/>
      <c r="P186" s="217"/>
      <c r="Q186" s="190"/>
      <c r="R186" s="177"/>
      <c r="S186" s="873">
        <f>_xlfn.IFNA(IF($A186="Layered-Over",INDEX('Wage Grid'!$D$14:$D$80,MATCH($B186,ListBargainingUnit,0)),IF($C186=0,INDEX('Wage Grid'!$C$14:$C$80,MATCH($B186,ListBargainingUnit,0)),$C186)),0)</f>
        <v>0</v>
      </c>
      <c r="T186" s="774">
        <f>_xlfn.IFNA(IF($A186="Layered-Over",INDEX('Wage Grid'!$D$14:$D$80,MATCH($D186,ListBargainingUnit,0)),IF($E186=0,INDEX('Wage Grid'!$C$14:$C$80,MATCH($D186,ListBargainingUnit,0)),$E186)),0)</f>
        <v>0</v>
      </c>
      <c r="U186" s="774">
        <f t="shared" si="19"/>
        <v>0</v>
      </c>
      <c r="V186" s="342">
        <f>IFERROR(IF(AND($A186="Layered-Over", OR($U186="14-P",$U186="15-P",$U186="16-P",$U186="17-P",$U186="18-P",$U186="19-P",$U186="20-P")),
      INDEX('Wage Grid'!M$14:M$20, MATCH(U186, ListLayeredOverParaproGridLevel, 0)),
      INDEX('Wage Grid'!G$14:G$56, MATCH(U186, ListGridLevel, 0))), 0)</f>
        <v>0</v>
      </c>
      <c r="W186" s="342">
        <f>IFERROR(IF(AND($A186="Layered-Over", OR($U186="14-P",$U186="15-P",$U186="16-P",$U186="17-P",$U186="18-P",$U186="19-P",$U186="20-P")),
      INDEX('Wage Grid'!N$14:N$20, MATCH($U186, ListLayeredOverParaproGridLevel, 0)),
      INDEX('Wage Grid'!H$14:H$56, MATCH($U186, ListGridLevel, 0))), 0)</f>
        <v>0</v>
      </c>
      <c r="X186" s="342">
        <f>IFERROR(IF(AND($A186="Layered-Over", OR($U186="14-P",$U186="15-P",$U186="16-P",$U186="17-P",$U186="18-P",$U186="19-P",$U186="20-P")),
      INDEX('Wage Grid'!O$14:O$20, MATCH($U186, ListLayeredOverParaproGridLevel, 0)),
      INDEX('Wage Grid'!I$14:I$56, MATCH($U186, ListGridLevel, 0))), 0)</f>
        <v>0</v>
      </c>
      <c r="Y186" s="342">
        <f>IFERROR(IF(AND($A186="Layered-Over", OR($U186="14-P",$U186="15-P",$U186="16-P",$U186="17-P",$U186="18-P",$U186="19-P",$U186="20-P")),
      INDEX('Wage Grid'!P$14:P$20, MATCH($U186, ListLayeredOverParaproGridLevel, 0)),
      INDEX('Wage Grid'!J$14:J$56, MATCH($U186, ListGridLevel, 0))), 0)</f>
        <v>0</v>
      </c>
      <c r="Z186" s="342">
        <f t="shared" si="20"/>
        <v>0</v>
      </c>
      <c r="AA186" s="342">
        <f t="shared" si="21"/>
        <v>0</v>
      </c>
    </row>
    <row r="187" spans="1:27" ht="15" customHeight="1" x14ac:dyDescent="0.25">
      <c r="A187" s="241"/>
      <c r="B187" s="59"/>
      <c r="C187" s="242"/>
      <c r="D187" s="65"/>
      <c r="E187" s="243"/>
      <c r="F187" s="990" t="str">
        <f t="shared" si="17"/>
        <v/>
      </c>
      <c r="G187" s="242"/>
      <c r="H187" s="811"/>
      <c r="I187" s="243"/>
      <c r="J187" s="190"/>
      <c r="K187" s="232"/>
      <c r="L187" s="248" t="str">
        <f t="shared" si="18"/>
        <v/>
      </c>
      <c r="M187" s="215"/>
      <c r="N187" s="216"/>
      <c r="O187" s="216"/>
      <c r="P187" s="217"/>
      <c r="Q187" s="190"/>
      <c r="R187" s="177"/>
      <c r="S187" s="873">
        <f>_xlfn.IFNA(IF($A187="Layered-Over",INDEX('Wage Grid'!$D$14:$D$80,MATCH($B187,ListBargainingUnit,0)),IF($C187=0,INDEX('Wage Grid'!$C$14:$C$80,MATCH($B187,ListBargainingUnit,0)),$C187)),0)</f>
        <v>0</v>
      </c>
      <c r="T187" s="774">
        <f>_xlfn.IFNA(IF($A187="Layered-Over",INDEX('Wage Grid'!$D$14:$D$80,MATCH($D187,ListBargainingUnit,0)),IF($E187=0,INDEX('Wage Grid'!$C$14:$C$80,MATCH($D187,ListBargainingUnit,0)),$E187)),0)</f>
        <v>0</v>
      </c>
      <c r="U187" s="774">
        <f t="shared" si="19"/>
        <v>0</v>
      </c>
      <c r="V187" s="342">
        <f>IFERROR(IF(AND($A187="Layered-Over", OR($U187="14-P",$U187="15-P",$U187="16-P",$U187="17-P",$U187="18-P",$U187="19-P",$U187="20-P")),
      INDEX('Wage Grid'!M$14:M$20, MATCH(U187, ListLayeredOverParaproGridLevel, 0)),
      INDEX('Wage Grid'!G$14:G$56, MATCH(U187, ListGridLevel, 0))), 0)</f>
        <v>0</v>
      </c>
      <c r="W187" s="342">
        <f>IFERROR(IF(AND($A187="Layered-Over", OR($U187="14-P",$U187="15-P",$U187="16-P",$U187="17-P",$U187="18-P",$U187="19-P",$U187="20-P")),
      INDEX('Wage Grid'!N$14:N$20, MATCH($U187, ListLayeredOverParaproGridLevel, 0)),
      INDEX('Wage Grid'!H$14:H$56, MATCH($U187, ListGridLevel, 0))), 0)</f>
        <v>0</v>
      </c>
      <c r="X187" s="342">
        <f>IFERROR(IF(AND($A187="Layered-Over", OR($U187="14-P",$U187="15-P",$U187="16-P",$U187="17-P",$U187="18-P",$U187="19-P",$U187="20-P")),
      INDEX('Wage Grid'!O$14:O$20, MATCH($U187, ListLayeredOverParaproGridLevel, 0)),
      INDEX('Wage Grid'!I$14:I$56, MATCH($U187, ListGridLevel, 0))), 0)</f>
        <v>0</v>
      </c>
      <c r="Y187" s="342">
        <f>IFERROR(IF(AND($A187="Layered-Over", OR($U187="14-P",$U187="15-P",$U187="16-P",$U187="17-P",$U187="18-P",$U187="19-P",$U187="20-P")),
      INDEX('Wage Grid'!P$14:P$20, MATCH($U187, ListLayeredOverParaproGridLevel, 0)),
      INDEX('Wage Grid'!J$14:J$56, MATCH($U187, ListGridLevel, 0))), 0)</f>
        <v>0</v>
      </c>
      <c r="Z187" s="342">
        <f t="shared" si="20"/>
        <v>0</v>
      </c>
      <c r="AA187" s="342">
        <f t="shared" si="21"/>
        <v>0</v>
      </c>
    </row>
    <row r="188" spans="1:27" ht="15" customHeight="1" x14ac:dyDescent="0.25">
      <c r="A188" s="241"/>
      <c r="B188" s="59"/>
      <c r="C188" s="242"/>
      <c r="D188" s="65"/>
      <c r="E188" s="243"/>
      <c r="F188" s="990" t="str">
        <f t="shared" si="17"/>
        <v/>
      </c>
      <c r="G188" s="242"/>
      <c r="H188" s="811"/>
      <c r="I188" s="243"/>
      <c r="J188" s="190"/>
      <c r="K188" s="232"/>
      <c r="L188" s="248" t="str">
        <f t="shared" si="18"/>
        <v/>
      </c>
      <c r="M188" s="215"/>
      <c r="N188" s="216"/>
      <c r="O188" s="216"/>
      <c r="P188" s="217"/>
      <c r="Q188" s="190"/>
      <c r="R188" s="177"/>
      <c r="S188" s="873">
        <f>_xlfn.IFNA(IF($A188="Layered-Over",INDEX('Wage Grid'!$D$14:$D$80,MATCH($B188,ListBargainingUnit,0)),IF($C188=0,INDEX('Wage Grid'!$C$14:$C$80,MATCH($B188,ListBargainingUnit,0)),$C188)),0)</f>
        <v>0</v>
      </c>
      <c r="T188" s="774">
        <f>_xlfn.IFNA(IF($A188="Layered-Over",INDEX('Wage Grid'!$D$14:$D$80,MATCH($D188,ListBargainingUnit,0)),IF($E188=0,INDEX('Wage Grid'!$C$14:$C$80,MATCH($D188,ListBargainingUnit,0)),$E188)),0)</f>
        <v>0</v>
      </c>
      <c r="U188" s="774">
        <f t="shared" si="19"/>
        <v>0</v>
      </c>
      <c r="V188" s="342">
        <f>IFERROR(IF(AND($A188="Layered-Over", OR($U188="14-P",$U188="15-P",$U188="16-P",$U188="17-P",$U188="18-P",$U188="19-P",$U188="20-P")),
      INDEX('Wage Grid'!M$14:M$20, MATCH(U188, ListLayeredOverParaproGridLevel, 0)),
      INDEX('Wage Grid'!G$14:G$56, MATCH(U188, ListGridLevel, 0))), 0)</f>
        <v>0</v>
      </c>
      <c r="W188" s="342">
        <f>IFERROR(IF(AND($A188="Layered-Over", OR($U188="14-P",$U188="15-P",$U188="16-P",$U188="17-P",$U188="18-P",$U188="19-P",$U188="20-P")),
      INDEX('Wage Grid'!N$14:N$20, MATCH($U188, ListLayeredOverParaproGridLevel, 0)),
      INDEX('Wage Grid'!H$14:H$56, MATCH($U188, ListGridLevel, 0))), 0)</f>
        <v>0</v>
      </c>
      <c r="X188" s="342">
        <f>IFERROR(IF(AND($A188="Layered-Over", OR($U188="14-P",$U188="15-P",$U188="16-P",$U188="17-P",$U188="18-P",$U188="19-P",$U188="20-P")),
      INDEX('Wage Grid'!O$14:O$20, MATCH($U188, ListLayeredOverParaproGridLevel, 0)),
      INDEX('Wage Grid'!I$14:I$56, MATCH($U188, ListGridLevel, 0))), 0)</f>
        <v>0</v>
      </c>
      <c r="Y188" s="342">
        <f>IFERROR(IF(AND($A188="Layered-Over", OR($U188="14-P",$U188="15-P",$U188="16-P",$U188="17-P",$U188="18-P",$U188="19-P",$U188="20-P")),
      INDEX('Wage Grid'!P$14:P$20, MATCH($U188, ListLayeredOverParaproGridLevel, 0)),
      INDEX('Wage Grid'!J$14:J$56, MATCH($U188, ListGridLevel, 0))), 0)</f>
        <v>0</v>
      </c>
      <c r="Z188" s="342">
        <f t="shared" si="20"/>
        <v>0</v>
      </c>
      <c r="AA188" s="342">
        <f t="shared" si="21"/>
        <v>0</v>
      </c>
    </row>
    <row r="189" spans="1:27" ht="15" customHeight="1" x14ac:dyDescent="0.25">
      <c r="A189" s="241"/>
      <c r="B189" s="59"/>
      <c r="C189" s="242"/>
      <c r="D189" s="65"/>
      <c r="E189" s="243"/>
      <c r="F189" s="990" t="str">
        <f t="shared" si="17"/>
        <v/>
      </c>
      <c r="G189" s="242"/>
      <c r="H189" s="811"/>
      <c r="I189" s="243"/>
      <c r="J189" s="190"/>
      <c r="K189" s="232"/>
      <c r="L189" s="248" t="str">
        <f t="shared" si="18"/>
        <v/>
      </c>
      <c r="M189" s="215"/>
      <c r="N189" s="216"/>
      <c r="O189" s="216"/>
      <c r="P189" s="217"/>
      <c r="Q189" s="190"/>
      <c r="R189" s="177"/>
      <c r="S189" s="873">
        <f>_xlfn.IFNA(IF($A189="Layered-Over",INDEX('Wage Grid'!$D$14:$D$80,MATCH($B189,ListBargainingUnit,0)),IF($C189=0,INDEX('Wage Grid'!$C$14:$C$80,MATCH($B189,ListBargainingUnit,0)),$C189)),0)</f>
        <v>0</v>
      </c>
      <c r="T189" s="774">
        <f>_xlfn.IFNA(IF($A189="Layered-Over",INDEX('Wage Grid'!$D$14:$D$80,MATCH($D189,ListBargainingUnit,0)),IF($E189=0,INDEX('Wage Grid'!$C$14:$C$80,MATCH($D189,ListBargainingUnit,0)),$E189)),0)</f>
        <v>0</v>
      </c>
      <c r="U189" s="774">
        <f t="shared" si="19"/>
        <v>0</v>
      </c>
      <c r="V189" s="342">
        <f>IFERROR(IF(AND($A189="Layered-Over", OR($U189="14-P",$U189="15-P",$U189="16-P",$U189="17-P",$U189="18-P",$U189="19-P",$U189="20-P")),
      INDEX('Wage Grid'!M$14:M$20, MATCH(U189, ListLayeredOverParaproGridLevel, 0)),
      INDEX('Wage Grid'!G$14:G$56, MATCH(U189, ListGridLevel, 0))), 0)</f>
        <v>0</v>
      </c>
      <c r="W189" s="342">
        <f>IFERROR(IF(AND($A189="Layered-Over", OR($U189="14-P",$U189="15-P",$U189="16-P",$U189="17-P",$U189="18-P",$U189="19-P",$U189="20-P")),
      INDEX('Wage Grid'!N$14:N$20, MATCH($U189, ListLayeredOverParaproGridLevel, 0)),
      INDEX('Wage Grid'!H$14:H$56, MATCH($U189, ListGridLevel, 0))), 0)</f>
        <v>0</v>
      </c>
      <c r="X189" s="342">
        <f>IFERROR(IF(AND($A189="Layered-Over", OR($U189="14-P",$U189="15-P",$U189="16-P",$U189="17-P",$U189="18-P",$U189="19-P",$U189="20-P")),
      INDEX('Wage Grid'!O$14:O$20, MATCH($U189, ListLayeredOverParaproGridLevel, 0)),
      INDEX('Wage Grid'!I$14:I$56, MATCH($U189, ListGridLevel, 0))), 0)</f>
        <v>0</v>
      </c>
      <c r="Y189" s="342">
        <f>IFERROR(IF(AND($A189="Layered-Over", OR($U189="14-P",$U189="15-P",$U189="16-P",$U189="17-P",$U189="18-P",$U189="19-P",$U189="20-P")),
      INDEX('Wage Grid'!P$14:P$20, MATCH($U189, ListLayeredOverParaproGridLevel, 0)),
      INDEX('Wage Grid'!J$14:J$56, MATCH($U189, ListGridLevel, 0))), 0)</f>
        <v>0</v>
      </c>
      <c r="Z189" s="342">
        <f t="shared" si="20"/>
        <v>0</v>
      </c>
      <c r="AA189" s="342">
        <f t="shared" si="21"/>
        <v>0</v>
      </c>
    </row>
    <row r="190" spans="1:27" ht="15" customHeight="1" x14ac:dyDescent="0.25">
      <c r="A190" s="241"/>
      <c r="B190" s="59"/>
      <c r="C190" s="242"/>
      <c r="D190" s="65"/>
      <c r="E190" s="243"/>
      <c r="F190" s="990" t="str">
        <f t="shared" si="17"/>
        <v/>
      </c>
      <c r="G190" s="242"/>
      <c r="H190" s="811"/>
      <c r="I190" s="243"/>
      <c r="J190" s="190"/>
      <c r="K190" s="232"/>
      <c r="L190" s="248" t="str">
        <f t="shared" si="18"/>
        <v/>
      </c>
      <c r="M190" s="215"/>
      <c r="N190" s="216"/>
      <c r="O190" s="216"/>
      <c r="P190" s="217"/>
      <c r="Q190" s="190"/>
      <c r="R190" s="177"/>
      <c r="S190" s="873">
        <f>_xlfn.IFNA(IF($A190="Layered-Over",INDEX('Wage Grid'!$D$14:$D$80,MATCH($B190,ListBargainingUnit,0)),IF($C190=0,INDEX('Wage Grid'!$C$14:$C$80,MATCH($B190,ListBargainingUnit,0)),$C190)),0)</f>
        <v>0</v>
      </c>
      <c r="T190" s="774">
        <f>_xlfn.IFNA(IF($A190="Layered-Over",INDEX('Wage Grid'!$D$14:$D$80,MATCH($D190,ListBargainingUnit,0)),IF($E190=0,INDEX('Wage Grid'!$C$14:$C$80,MATCH($D190,ListBargainingUnit,0)),$E190)),0)</f>
        <v>0</v>
      </c>
      <c r="U190" s="774">
        <f t="shared" si="19"/>
        <v>0</v>
      </c>
      <c r="V190" s="342">
        <f>IFERROR(IF(AND($A190="Layered-Over", OR($U190="14-P",$U190="15-P",$U190="16-P",$U190="17-P",$U190="18-P",$U190="19-P",$U190="20-P")),
      INDEX('Wage Grid'!M$14:M$20, MATCH(U190, ListLayeredOverParaproGridLevel, 0)),
      INDEX('Wage Grid'!G$14:G$56, MATCH(U190, ListGridLevel, 0))), 0)</f>
        <v>0</v>
      </c>
      <c r="W190" s="342">
        <f>IFERROR(IF(AND($A190="Layered-Over", OR($U190="14-P",$U190="15-P",$U190="16-P",$U190="17-P",$U190="18-P",$U190="19-P",$U190="20-P")),
      INDEX('Wage Grid'!N$14:N$20, MATCH($U190, ListLayeredOverParaproGridLevel, 0)),
      INDEX('Wage Grid'!H$14:H$56, MATCH($U190, ListGridLevel, 0))), 0)</f>
        <v>0</v>
      </c>
      <c r="X190" s="342">
        <f>IFERROR(IF(AND($A190="Layered-Over", OR($U190="14-P",$U190="15-P",$U190="16-P",$U190="17-P",$U190="18-P",$U190="19-P",$U190="20-P")),
      INDEX('Wage Grid'!O$14:O$20, MATCH($U190, ListLayeredOverParaproGridLevel, 0)),
      INDEX('Wage Grid'!I$14:I$56, MATCH($U190, ListGridLevel, 0))), 0)</f>
        <v>0</v>
      </c>
      <c r="Y190" s="342">
        <f>IFERROR(IF(AND($A190="Layered-Over", OR($U190="14-P",$U190="15-P",$U190="16-P",$U190="17-P",$U190="18-P",$U190="19-P",$U190="20-P")),
      INDEX('Wage Grid'!P$14:P$20, MATCH($U190, ListLayeredOverParaproGridLevel, 0)),
      INDEX('Wage Grid'!J$14:J$56, MATCH($U190, ListGridLevel, 0))), 0)</f>
        <v>0</v>
      </c>
      <c r="Z190" s="342">
        <f t="shared" si="20"/>
        <v>0</v>
      </c>
      <c r="AA190" s="342">
        <f t="shared" si="21"/>
        <v>0</v>
      </c>
    </row>
    <row r="191" spans="1:27" ht="15" customHeight="1" x14ac:dyDescent="0.25">
      <c r="A191" s="241"/>
      <c r="B191" s="59"/>
      <c r="C191" s="242"/>
      <c r="D191" s="65"/>
      <c r="E191" s="243"/>
      <c r="F191" s="990" t="str">
        <f t="shared" si="17"/>
        <v/>
      </c>
      <c r="G191" s="242"/>
      <c r="H191" s="811"/>
      <c r="I191" s="243"/>
      <c r="J191" s="190"/>
      <c r="K191" s="232"/>
      <c r="L191" s="248" t="str">
        <f t="shared" si="18"/>
        <v/>
      </c>
      <c r="M191" s="215"/>
      <c r="N191" s="216"/>
      <c r="O191" s="216"/>
      <c r="P191" s="217"/>
      <c r="Q191" s="190"/>
      <c r="R191" s="177"/>
      <c r="S191" s="873">
        <f>_xlfn.IFNA(IF($A191="Layered-Over",INDEX('Wage Grid'!$D$14:$D$80,MATCH($B191,ListBargainingUnit,0)),IF($C191=0,INDEX('Wage Grid'!$C$14:$C$80,MATCH($B191,ListBargainingUnit,0)),$C191)),0)</f>
        <v>0</v>
      </c>
      <c r="T191" s="774">
        <f>_xlfn.IFNA(IF($A191="Layered-Over",INDEX('Wage Grid'!$D$14:$D$80,MATCH($D191,ListBargainingUnit,0)),IF($E191=0,INDEX('Wage Grid'!$C$14:$C$80,MATCH($D191,ListBargainingUnit,0)),$E191)),0)</f>
        <v>0</v>
      </c>
      <c r="U191" s="774">
        <f t="shared" si="19"/>
        <v>0</v>
      </c>
      <c r="V191" s="342">
        <f>IFERROR(IF(AND($A191="Layered-Over", OR($U191="14-P",$U191="15-P",$U191="16-P",$U191="17-P",$U191="18-P",$U191="19-P",$U191="20-P")),
      INDEX('Wage Grid'!M$14:M$20, MATCH(U191, ListLayeredOverParaproGridLevel, 0)),
      INDEX('Wage Grid'!G$14:G$56, MATCH(U191, ListGridLevel, 0))), 0)</f>
        <v>0</v>
      </c>
      <c r="W191" s="342">
        <f>IFERROR(IF(AND($A191="Layered-Over", OR($U191="14-P",$U191="15-P",$U191="16-P",$U191="17-P",$U191="18-P",$U191="19-P",$U191="20-P")),
      INDEX('Wage Grid'!N$14:N$20, MATCH($U191, ListLayeredOverParaproGridLevel, 0)),
      INDEX('Wage Grid'!H$14:H$56, MATCH($U191, ListGridLevel, 0))), 0)</f>
        <v>0</v>
      </c>
      <c r="X191" s="342">
        <f>IFERROR(IF(AND($A191="Layered-Over", OR($U191="14-P",$U191="15-P",$U191="16-P",$U191="17-P",$U191="18-P",$U191="19-P",$U191="20-P")),
      INDEX('Wage Grid'!O$14:O$20, MATCH($U191, ListLayeredOverParaproGridLevel, 0)),
      INDEX('Wage Grid'!I$14:I$56, MATCH($U191, ListGridLevel, 0))), 0)</f>
        <v>0</v>
      </c>
      <c r="Y191" s="342">
        <f>IFERROR(IF(AND($A191="Layered-Over", OR($U191="14-P",$U191="15-P",$U191="16-P",$U191="17-P",$U191="18-P",$U191="19-P",$U191="20-P")),
      INDEX('Wage Grid'!P$14:P$20, MATCH($U191, ListLayeredOverParaproGridLevel, 0)),
      INDEX('Wage Grid'!J$14:J$56, MATCH($U191, ListGridLevel, 0))), 0)</f>
        <v>0</v>
      </c>
      <c r="Z191" s="342">
        <f t="shared" si="20"/>
        <v>0</v>
      </c>
      <c r="AA191" s="342">
        <f t="shared" si="21"/>
        <v>0</v>
      </c>
    </row>
    <row r="192" spans="1:27" ht="15" customHeight="1" x14ac:dyDescent="0.25">
      <c r="A192" s="241"/>
      <c r="B192" s="59"/>
      <c r="C192" s="242"/>
      <c r="D192" s="65"/>
      <c r="E192" s="243"/>
      <c r="F192" s="990" t="str">
        <f t="shared" si="17"/>
        <v/>
      </c>
      <c r="G192" s="242"/>
      <c r="H192" s="811"/>
      <c r="I192" s="243"/>
      <c r="J192" s="190"/>
      <c r="K192" s="232"/>
      <c r="L192" s="248" t="str">
        <f t="shared" si="18"/>
        <v/>
      </c>
      <c r="M192" s="215"/>
      <c r="N192" s="216"/>
      <c r="O192" s="216"/>
      <c r="P192" s="217"/>
      <c r="Q192" s="190"/>
      <c r="R192" s="177"/>
      <c r="S192" s="873">
        <f>_xlfn.IFNA(IF($A192="Layered-Over",INDEX('Wage Grid'!$D$14:$D$80,MATCH($B192,ListBargainingUnit,0)),IF($C192=0,INDEX('Wage Grid'!$C$14:$C$80,MATCH($B192,ListBargainingUnit,0)),$C192)),0)</f>
        <v>0</v>
      </c>
      <c r="T192" s="774">
        <f>_xlfn.IFNA(IF($A192="Layered-Over",INDEX('Wage Grid'!$D$14:$D$80,MATCH($D192,ListBargainingUnit,0)),IF($E192=0,INDEX('Wage Grid'!$C$14:$C$80,MATCH($D192,ListBargainingUnit,0)),$E192)),0)</f>
        <v>0</v>
      </c>
      <c r="U192" s="774">
        <f t="shared" si="19"/>
        <v>0</v>
      </c>
      <c r="V192" s="342">
        <f>IFERROR(IF(AND($A192="Layered-Over", OR($U192="14-P",$U192="15-P",$U192="16-P",$U192="17-P",$U192="18-P",$U192="19-P",$U192="20-P")),
      INDEX('Wage Grid'!M$14:M$20, MATCH(U192, ListLayeredOverParaproGridLevel, 0)),
      INDEX('Wage Grid'!G$14:G$56, MATCH(U192, ListGridLevel, 0))), 0)</f>
        <v>0</v>
      </c>
      <c r="W192" s="342">
        <f>IFERROR(IF(AND($A192="Layered-Over", OR($U192="14-P",$U192="15-P",$U192="16-P",$U192="17-P",$U192="18-P",$U192="19-P",$U192="20-P")),
      INDEX('Wage Grid'!N$14:N$20, MATCH($U192, ListLayeredOverParaproGridLevel, 0)),
      INDEX('Wage Grid'!H$14:H$56, MATCH($U192, ListGridLevel, 0))), 0)</f>
        <v>0</v>
      </c>
      <c r="X192" s="342">
        <f>IFERROR(IF(AND($A192="Layered-Over", OR($U192="14-P",$U192="15-P",$U192="16-P",$U192="17-P",$U192="18-P",$U192="19-P",$U192="20-P")),
      INDEX('Wage Grid'!O$14:O$20, MATCH($U192, ListLayeredOverParaproGridLevel, 0)),
      INDEX('Wage Grid'!I$14:I$56, MATCH($U192, ListGridLevel, 0))), 0)</f>
        <v>0</v>
      </c>
      <c r="Y192" s="342">
        <f>IFERROR(IF(AND($A192="Layered-Over", OR($U192="14-P",$U192="15-P",$U192="16-P",$U192="17-P",$U192="18-P",$U192="19-P",$U192="20-P")),
      INDEX('Wage Grid'!P$14:P$20, MATCH($U192, ListLayeredOverParaproGridLevel, 0)),
      INDEX('Wage Grid'!J$14:J$56, MATCH($U192, ListGridLevel, 0))), 0)</f>
        <v>0</v>
      </c>
      <c r="Z192" s="342">
        <f t="shared" si="20"/>
        <v>0</v>
      </c>
      <c r="AA192" s="342">
        <f t="shared" si="21"/>
        <v>0</v>
      </c>
    </row>
    <row r="193" spans="1:27" ht="15" customHeight="1" x14ac:dyDescent="0.25">
      <c r="A193" s="241"/>
      <c r="B193" s="59"/>
      <c r="C193" s="242"/>
      <c r="D193" s="65"/>
      <c r="E193" s="243"/>
      <c r="F193" s="990" t="str">
        <f t="shared" si="17"/>
        <v/>
      </c>
      <c r="G193" s="242"/>
      <c r="H193" s="811"/>
      <c r="I193" s="243"/>
      <c r="J193" s="190"/>
      <c r="K193" s="232"/>
      <c r="L193" s="248" t="str">
        <f t="shared" si="18"/>
        <v/>
      </c>
      <c r="M193" s="215"/>
      <c r="N193" s="216"/>
      <c r="O193" s="216"/>
      <c r="P193" s="217"/>
      <c r="Q193" s="190"/>
      <c r="R193" s="177"/>
      <c r="S193" s="873">
        <f>_xlfn.IFNA(IF($A193="Layered-Over",INDEX('Wage Grid'!$D$14:$D$80,MATCH($B193,ListBargainingUnit,0)),IF($C193=0,INDEX('Wage Grid'!$C$14:$C$80,MATCH($B193,ListBargainingUnit,0)),$C193)),0)</f>
        <v>0</v>
      </c>
      <c r="T193" s="774">
        <f>_xlfn.IFNA(IF($A193="Layered-Over",INDEX('Wage Grid'!$D$14:$D$80,MATCH($D193,ListBargainingUnit,0)),IF($E193=0,INDEX('Wage Grid'!$C$14:$C$80,MATCH($D193,ListBargainingUnit,0)),$E193)),0)</f>
        <v>0</v>
      </c>
      <c r="U193" s="774">
        <f t="shared" si="19"/>
        <v>0</v>
      </c>
      <c r="V193" s="342">
        <f>IFERROR(IF(AND($A193="Layered-Over", OR($U193="14-P",$U193="15-P",$U193="16-P",$U193="17-P",$U193="18-P",$U193="19-P",$U193="20-P")),
      INDEX('Wage Grid'!M$14:M$20, MATCH(U193, ListLayeredOverParaproGridLevel, 0)),
      INDEX('Wage Grid'!G$14:G$56, MATCH(U193, ListGridLevel, 0))), 0)</f>
        <v>0</v>
      </c>
      <c r="W193" s="342">
        <f>IFERROR(IF(AND($A193="Layered-Over", OR($U193="14-P",$U193="15-P",$U193="16-P",$U193="17-P",$U193="18-P",$U193="19-P",$U193="20-P")),
      INDEX('Wage Grid'!N$14:N$20, MATCH($U193, ListLayeredOverParaproGridLevel, 0)),
      INDEX('Wage Grid'!H$14:H$56, MATCH($U193, ListGridLevel, 0))), 0)</f>
        <v>0</v>
      </c>
      <c r="X193" s="342">
        <f>IFERROR(IF(AND($A193="Layered-Over", OR($U193="14-P",$U193="15-P",$U193="16-P",$U193="17-P",$U193="18-P",$U193="19-P",$U193="20-P")),
      INDEX('Wage Grid'!O$14:O$20, MATCH($U193, ListLayeredOverParaproGridLevel, 0)),
      INDEX('Wage Grid'!I$14:I$56, MATCH($U193, ListGridLevel, 0))), 0)</f>
        <v>0</v>
      </c>
      <c r="Y193" s="342">
        <f>IFERROR(IF(AND($A193="Layered-Over", OR($U193="14-P",$U193="15-P",$U193="16-P",$U193="17-P",$U193="18-P",$U193="19-P",$U193="20-P")),
      INDEX('Wage Grid'!P$14:P$20, MATCH($U193, ListLayeredOverParaproGridLevel, 0)),
      INDEX('Wage Grid'!J$14:J$56, MATCH($U193, ListGridLevel, 0))), 0)</f>
        <v>0</v>
      </c>
      <c r="Z193" s="342">
        <f t="shared" si="20"/>
        <v>0</v>
      </c>
      <c r="AA193" s="342">
        <f t="shared" si="21"/>
        <v>0</v>
      </c>
    </row>
    <row r="194" spans="1:27" ht="15" customHeight="1" x14ac:dyDescent="0.25">
      <c r="A194" s="241"/>
      <c r="B194" s="59"/>
      <c r="C194" s="242"/>
      <c r="D194" s="65"/>
      <c r="E194" s="243"/>
      <c r="F194" s="990" t="str">
        <f t="shared" si="17"/>
        <v/>
      </c>
      <c r="G194" s="242"/>
      <c r="H194" s="811"/>
      <c r="I194" s="243"/>
      <c r="J194" s="190"/>
      <c r="K194" s="232"/>
      <c r="L194" s="248" t="str">
        <f t="shared" si="18"/>
        <v/>
      </c>
      <c r="M194" s="215"/>
      <c r="N194" s="216"/>
      <c r="O194" s="216"/>
      <c r="P194" s="217"/>
      <c r="Q194" s="190"/>
      <c r="R194" s="177"/>
      <c r="S194" s="873">
        <f>_xlfn.IFNA(IF($A194="Layered-Over",INDEX('Wage Grid'!$D$14:$D$80,MATCH($B194,ListBargainingUnit,0)),IF($C194=0,INDEX('Wage Grid'!$C$14:$C$80,MATCH($B194,ListBargainingUnit,0)),$C194)),0)</f>
        <v>0</v>
      </c>
      <c r="T194" s="774">
        <f>_xlfn.IFNA(IF($A194="Layered-Over",INDEX('Wage Grid'!$D$14:$D$80,MATCH($D194,ListBargainingUnit,0)),IF($E194=0,INDEX('Wage Grid'!$C$14:$C$80,MATCH($D194,ListBargainingUnit,0)),$E194)),0)</f>
        <v>0</v>
      </c>
      <c r="U194" s="774">
        <f t="shared" si="19"/>
        <v>0</v>
      </c>
      <c r="V194" s="342">
        <f>IFERROR(IF(AND($A194="Layered-Over", OR($U194="14-P",$U194="15-P",$U194="16-P",$U194="17-P",$U194="18-P",$U194="19-P",$U194="20-P")),
      INDEX('Wage Grid'!M$14:M$20, MATCH(U194, ListLayeredOverParaproGridLevel, 0)),
      INDEX('Wage Grid'!G$14:G$56, MATCH(U194, ListGridLevel, 0))), 0)</f>
        <v>0</v>
      </c>
      <c r="W194" s="342">
        <f>IFERROR(IF(AND($A194="Layered-Over", OR($U194="14-P",$U194="15-P",$U194="16-P",$U194="17-P",$U194="18-P",$U194="19-P",$U194="20-P")),
      INDEX('Wage Grid'!N$14:N$20, MATCH($U194, ListLayeredOverParaproGridLevel, 0)),
      INDEX('Wage Grid'!H$14:H$56, MATCH($U194, ListGridLevel, 0))), 0)</f>
        <v>0</v>
      </c>
      <c r="X194" s="342">
        <f>IFERROR(IF(AND($A194="Layered-Over", OR($U194="14-P",$U194="15-P",$U194="16-P",$U194="17-P",$U194="18-P",$U194="19-P",$U194="20-P")),
      INDEX('Wage Grid'!O$14:O$20, MATCH($U194, ListLayeredOverParaproGridLevel, 0)),
      INDEX('Wage Grid'!I$14:I$56, MATCH($U194, ListGridLevel, 0))), 0)</f>
        <v>0</v>
      </c>
      <c r="Y194" s="342">
        <f>IFERROR(IF(AND($A194="Layered-Over", OR($U194="14-P",$U194="15-P",$U194="16-P",$U194="17-P",$U194="18-P",$U194="19-P",$U194="20-P")),
      INDEX('Wage Grid'!P$14:P$20, MATCH($U194, ListLayeredOverParaproGridLevel, 0)),
      INDEX('Wage Grid'!J$14:J$56, MATCH($U194, ListGridLevel, 0))), 0)</f>
        <v>0</v>
      </c>
      <c r="Z194" s="342">
        <f t="shared" si="20"/>
        <v>0</v>
      </c>
      <c r="AA194" s="342">
        <f t="shared" si="21"/>
        <v>0</v>
      </c>
    </row>
    <row r="195" spans="1:27" ht="15" customHeight="1" x14ac:dyDescent="0.25">
      <c r="A195" s="241"/>
      <c r="B195" s="59"/>
      <c r="C195" s="242"/>
      <c r="D195" s="65"/>
      <c r="E195" s="243"/>
      <c r="F195" s="990" t="str">
        <f t="shared" si="17"/>
        <v/>
      </c>
      <c r="G195" s="242"/>
      <c r="H195" s="811"/>
      <c r="I195" s="243"/>
      <c r="J195" s="190"/>
      <c r="K195" s="232"/>
      <c r="L195" s="248" t="str">
        <f t="shared" si="18"/>
        <v/>
      </c>
      <c r="M195" s="215"/>
      <c r="N195" s="216"/>
      <c r="O195" s="216"/>
      <c r="P195" s="217"/>
      <c r="Q195" s="190"/>
      <c r="R195" s="177"/>
      <c r="S195" s="873">
        <f>_xlfn.IFNA(IF($A195="Layered-Over",INDEX('Wage Grid'!$D$14:$D$80,MATCH($B195,ListBargainingUnit,0)),IF($C195=0,INDEX('Wage Grid'!$C$14:$C$80,MATCH($B195,ListBargainingUnit,0)),$C195)),0)</f>
        <v>0</v>
      </c>
      <c r="T195" s="774">
        <f>_xlfn.IFNA(IF($A195="Layered-Over",INDEX('Wage Grid'!$D$14:$D$80,MATCH($D195,ListBargainingUnit,0)),IF($E195=0,INDEX('Wage Grid'!$C$14:$C$80,MATCH($D195,ListBargainingUnit,0)),$E195)),0)</f>
        <v>0</v>
      </c>
      <c r="U195" s="774">
        <f t="shared" si="19"/>
        <v>0</v>
      </c>
      <c r="V195" s="342">
        <f>IFERROR(IF(AND($A195="Layered-Over", OR($U195="14-P",$U195="15-P",$U195="16-P",$U195="17-P",$U195="18-P",$U195="19-P",$U195="20-P")),
      INDEX('Wage Grid'!M$14:M$20, MATCH(U195, ListLayeredOverParaproGridLevel, 0)),
      INDEX('Wage Grid'!G$14:G$56, MATCH(U195, ListGridLevel, 0))), 0)</f>
        <v>0</v>
      </c>
      <c r="W195" s="342">
        <f>IFERROR(IF(AND($A195="Layered-Over", OR($U195="14-P",$U195="15-P",$U195="16-P",$U195="17-P",$U195="18-P",$U195="19-P",$U195="20-P")),
      INDEX('Wage Grid'!N$14:N$20, MATCH($U195, ListLayeredOverParaproGridLevel, 0)),
      INDEX('Wage Grid'!H$14:H$56, MATCH($U195, ListGridLevel, 0))), 0)</f>
        <v>0</v>
      </c>
      <c r="X195" s="342">
        <f>IFERROR(IF(AND($A195="Layered-Over", OR($U195="14-P",$U195="15-P",$U195="16-P",$U195="17-P",$U195="18-P",$U195="19-P",$U195="20-P")),
      INDEX('Wage Grid'!O$14:O$20, MATCH($U195, ListLayeredOverParaproGridLevel, 0)),
      INDEX('Wage Grid'!I$14:I$56, MATCH($U195, ListGridLevel, 0))), 0)</f>
        <v>0</v>
      </c>
      <c r="Y195" s="342">
        <f>IFERROR(IF(AND($A195="Layered-Over", OR($U195="14-P",$U195="15-P",$U195="16-P",$U195="17-P",$U195="18-P",$U195="19-P",$U195="20-P")),
      INDEX('Wage Grid'!P$14:P$20, MATCH($U195, ListLayeredOverParaproGridLevel, 0)),
      INDEX('Wage Grid'!J$14:J$56, MATCH($U195, ListGridLevel, 0))), 0)</f>
        <v>0</v>
      </c>
      <c r="Z195" s="342">
        <f t="shared" si="20"/>
        <v>0</v>
      </c>
      <c r="AA195" s="342">
        <f t="shared" si="21"/>
        <v>0</v>
      </c>
    </row>
    <row r="196" spans="1:27" ht="15" customHeight="1" x14ac:dyDescent="0.25">
      <c r="A196" s="241"/>
      <c r="B196" s="59"/>
      <c r="C196" s="242"/>
      <c r="D196" s="65"/>
      <c r="E196" s="243"/>
      <c r="F196" s="990" t="str">
        <f t="shared" si="17"/>
        <v/>
      </c>
      <c r="G196" s="242"/>
      <c r="H196" s="811"/>
      <c r="I196" s="243"/>
      <c r="J196" s="190"/>
      <c r="K196" s="232"/>
      <c r="L196" s="248" t="str">
        <f t="shared" si="18"/>
        <v/>
      </c>
      <c r="M196" s="215"/>
      <c r="N196" s="216"/>
      <c r="O196" s="216"/>
      <c r="P196" s="217"/>
      <c r="Q196" s="190"/>
      <c r="R196" s="177"/>
      <c r="S196" s="873">
        <f>_xlfn.IFNA(IF($A196="Layered-Over",INDEX('Wage Grid'!$D$14:$D$80,MATCH($B196,ListBargainingUnit,0)),IF($C196=0,INDEX('Wage Grid'!$C$14:$C$80,MATCH($B196,ListBargainingUnit,0)),$C196)),0)</f>
        <v>0</v>
      </c>
      <c r="T196" s="774">
        <f>_xlfn.IFNA(IF($A196="Layered-Over",INDEX('Wage Grid'!$D$14:$D$80,MATCH($D196,ListBargainingUnit,0)),IF($E196=0,INDEX('Wage Grid'!$C$14:$C$80,MATCH($D196,ListBargainingUnit,0)),$E196)),0)</f>
        <v>0</v>
      </c>
      <c r="U196" s="774">
        <f t="shared" si="19"/>
        <v>0</v>
      </c>
      <c r="V196" s="342">
        <f>IFERROR(IF(AND($A196="Layered-Over", OR($U196="14-P",$U196="15-P",$U196="16-P",$U196="17-P",$U196="18-P",$U196="19-P",$U196="20-P")),
      INDEX('Wage Grid'!M$14:M$20, MATCH(U196, ListLayeredOverParaproGridLevel, 0)),
      INDEX('Wage Grid'!G$14:G$56, MATCH(U196, ListGridLevel, 0))), 0)</f>
        <v>0</v>
      </c>
      <c r="W196" s="342">
        <f>IFERROR(IF(AND($A196="Layered-Over", OR($U196="14-P",$U196="15-P",$U196="16-P",$U196="17-P",$U196="18-P",$U196="19-P",$U196="20-P")),
      INDEX('Wage Grid'!N$14:N$20, MATCH($U196, ListLayeredOverParaproGridLevel, 0)),
      INDEX('Wage Grid'!H$14:H$56, MATCH($U196, ListGridLevel, 0))), 0)</f>
        <v>0</v>
      </c>
      <c r="X196" s="342">
        <f>IFERROR(IF(AND($A196="Layered-Over", OR($U196="14-P",$U196="15-P",$U196="16-P",$U196="17-P",$U196="18-P",$U196="19-P",$U196="20-P")),
      INDEX('Wage Grid'!O$14:O$20, MATCH($U196, ListLayeredOverParaproGridLevel, 0)),
      INDEX('Wage Grid'!I$14:I$56, MATCH($U196, ListGridLevel, 0))), 0)</f>
        <v>0</v>
      </c>
      <c r="Y196" s="342">
        <f>IFERROR(IF(AND($A196="Layered-Over", OR($U196="14-P",$U196="15-P",$U196="16-P",$U196="17-P",$U196="18-P",$U196="19-P",$U196="20-P")),
      INDEX('Wage Grid'!P$14:P$20, MATCH($U196, ListLayeredOverParaproGridLevel, 0)),
      INDEX('Wage Grid'!J$14:J$56, MATCH($U196, ListGridLevel, 0))), 0)</f>
        <v>0</v>
      </c>
      <c r="Z196" s="342">
        <f t="shared" si="20"/>
        <v>0</v>
      </c>
      <c r="AA196" s="342">
        <f t="shared" si="21"/>
        <v>0</v>
      </c>
    </row>
    <row r="197" spans="1:27" x14ac:dyDescent="0.25">
      <c r="A197" s="241"/>
      <c r="B197" s="59"/>
      <c r="C197" s="242"/>
      <c r="D197" s="65"/>
      <c r="E197" s="243"/>
      <c r="F197" s="990" t="str">
        <f t="shared" si="17"/>
        <v/>
      </c>
      <c r="G197" s="242"/>
      <c r="H197" s="811"/>
      <c r="I197" s="243"/>
      <c r="J197" s="190"/>
      <c r="K197" s="232"/>
      <c r="L197" s="248" t="str">
        <f t="shared" si="18"/>
        <v/>
      </c>
      <c r="M197" s="215"/>
      <c r="N197" s="216"/>
      <c r="O197" s="216"/>
      <c r="P197" s="217"/>
      <c r="Q197" s="190"/>
      <c r="R197" s="177"/>
    </row>
    <row r="198" spans="1:27" x14ac:dyDescent="0.25">
      <c r="A198" s="241"/>
      <c r="B198" s="59"/>
      <c r="C198" s="242"/>
      <c r="D198" s="65"/>
      <c r="E198" s="243"/>
      <c r="F198" s="990" t="str">
        <f t="shared" si="17"/>
        <v/>
      </c>
      <c r="G198" s="242"/>
      <c r="H198" s="811"/>
      <c r="I198" s="243"/>
      <c r="J198" s="190"/>
      <c r="K198" s="232"/>
      <c r="L198" s="248" t="str">
        <f t="shared" si="18"/>
        <v/>
      </c>
      <c r="M198" s="215"/>
      <c r="N198" s="216"/>
      <c r="O198" s="216"/>
      <c r="P198" s="217"/>
      <c r="Q198" s="190"/>
      <c r="R198" s="177"/>
    </row>
    <row r="199" spans="1:27" x14ac:dyDescent="0.25">
      <c r="A199" s="241"/>
      <c r="B199" s="59"/>
      <c r="C199" s="242"/>
      <c r="D199" s="65"/>
      <c r="E199" s="243"/>
      <c r="F199" s="990" t="str">
        <f t="shared" si="17"/>
        <v/>
      </c>
      <c r="G199" s="242"/>
      <c r="H199" s="811"/>
      <c r="I199" s="243"/>
      <c r="J199" s="190"/>
      <c r="K199" s="232"/>
      <c r="L199" s="248" t="str">
        <f t="shared" si="18"/>
        <v/>
      </c>
      <c r="M199" s="215"/>
      <c r="N199" s="216"/>
      <c r="O199" s="216"/>
      <c r="P199" s="217"/>
      <c r="Q199" s="190"/>
      <c r="R199" s="177"/>
    </row>
    <row r="200" spans="1:27" x14ac:dyDescent="0.25">
      <c r="A200" s="241"/>
      <c r="B200" s="59"/>
      <c r="C200" s="242"/>
      <c r="D200" s="65"/>
      <c r="E200" s="243"/>
      <c r="F200" s="990" t="str">
        <f t="shared" si="17"/>
        <v/>
      </c>
      <c r="G200" s="242"/>
      <c r="H200" s="811"/>
      <c r="I200" s="243"/>
      <c r="J200" s="190"/>
      <c r="K200" s="232"/>
      <c r="L200" s="248" t="str">
        <f t="shared" si="18"/>
        <v/>
      </c>
      <c r="M200" s="215"/>
      <c r="N200" s="216"/>
      <c r="O200" s="216"/>
      <c r="P200" s="217"/>
      <c r="Q200" s="190"/>
      <c r="R200" s="177"/>
    </row>
    <row r="201" spans="1:27" x14ac:dyDescent="0.25">
      <c r="A201" s="241"/>
      <c r="B201" s="59"/>
      <c r="C201" s="242"/>
      <c r="D201" s="65"/>
      <c r="E201" s="243"/>
      <c r="F201" s="990" t="str">
        <f t="shared" si="17"/>
        <v/>
      </c>
      <c r="G201" s="242"/>
      <c r="H201" s="811"/>
      <c r="I201" s="243"/>
      <c r="J201" s="190"/>
      <c r="K201" s="232"/>
      <c r="L201" s="248" t="str">
        <f t="shared" si="18"/>
        <v/>
      </c>
      <c r="M201" s="215"/>
      <c r="N201" s="216"/>
      <c r="O201" s="216"/>
      <c r="P201" s="217"/>
      <c r="Q201" s="190"/>
      <c r="R201" s="177"/>
    </row>
    <row r="202" spans="1:27" x14ac:dyDescent="0.25">
      <c r="A202" s="241"/>
      <c r="B202" s="59"/>
      <c r="C202" s="242"/>
      <c r="D202" s="65"/>
      <c r="E202" s="243"/>
      <c r="F202" s="990" t="str">
        <f t="shared" si="17"/>
        <v/>
      </c>
      <c r="G202" s="242"/>
      <c r="H202" s="811"/>
      <c r="I202" s="243"/>
      <c r="J202" s="190"/>
      <c r="K202" s="232"/>
      <c r="L202" s="248" t="str">
        <f t="shared" si="18"/>
        <v/>
      </c>
      <c r="M202" s="215"/>
      <c r="N202" s="216"/>
      <c r="O202" s="216"/>
      <c r="P202" s="217"/>
      <c r="Q202" s="190"/>
      <c r="R202" s="177"/>
    </row>
    <row r="203" spans="1:27" x14ac:dyDescent="0.25">
      <c r="A203" s="241"/>
      <c r="B203" s="59"/>
      <c r="C203" s="242"/>
      <c r="D203" s="65"/>
      <c r="E203" s="243"/>
      <c r="F203" s="990" t="str">
        <f t="shared" si="17"/>
        <v/>
      </c>
      <c r="G203" s="242"/>
      <c r="H203" s="811"/>
      <c r="I203" s="243"/>
      <c r="J203" s="190"/>
      <c r="K203" s="232"/>
      <c r="L203" s="248" t="str">
        <f t="shared" si="18"/>
        <v/>
      </c>
      <c r="M203" s="215"/>
      <c r="N203" s="216"/>
      <c r="O203" s="216"/>
      <c r="P203" s="217"/>
      <c r="Q203" s="190"/>
      <c r="R203" s="177"/>
    </row>
    <row r="204" spans="1:27" x14ac:dyDescent="0.25">
      <c r="A204" s="241"/>
      <c r="B204" s="59"/>
      <c r="C204" s="242"/>
      <c r="D204" s="65"/>
      <c r="E204" s="243"/>
      <c r="F204" s="990" t="str">
        <f t="shared" si="17"/>
        <v/>
      </c>
      <c r="G204" s="242"/>
      <c r="H204" s="811"/>
      <c r="I204" s="243"/>
      <c r="J204" s="190"/>
      <c r="K204" s="232"/>
      <c r="L204" s="248" t="str">
        <f t="shared" si="18"/>
        <v/>
      </c>
      <c r="M204" s="215"/>
      <c r="N204" s="216"/>
      <c r="O204" s="216"/>
      <c r="P204" s="217"/>
      <c r="Q204" s="190"/>
      <c r="R204" s="177"/>
    </row>
    <row r="205" spans="1:27" x14ac:dyDescent="0.25">
      <c r="A205" s="241"/>
      <c r="B205" s="59"/>
      <c r="C205" s="242"/>
      <c r="D205" s="65"/>
      <c r="E205" s="243"/>
      <c r="F205" s="990" t="str">
        <f t="shared" si="17"/>
        <v/>
      </c>
      <c r="G205" s="242"/>
      <c r="H205" s="811"/>
      <c r="I205" s="243"/>
      <c r="J205" s="190"/>
      <c r="K205" s="232"/>
      <c r="L205" s="248" t="str">
        <f t="shared" si="18"/>
        <v/>
      </c>
      <c r="M205" s="215"/>
      <c r="N205" s="216"/>
      <c r="O205" s="216"/>
      <c r="P205" s="217"/>
      <c r="Q205" s="190"/>
      <c r="R205" s="177"/>
    </row>
    <row r="206" spans="1:27" x14ac:dyDescent="0.25">
      <c r="A206" s="241"/>
      <c r="B206" s="59"/>
      <c r="C206" s="242"/>
      <c r="D206" s="65"/>
      <c r="E206" s="243"/>
      <c r="F206" s="990" t="str">
        <f t="shared" si="17"/>
        <v/>
      </c>
      <c r="G206" s="242"/>
      <c r="H206" s="811"/>
      <c r="I206" s="243"/>
      <c r="J206" s="190"/>
      <c r="K206" s="232"/>
      <c r="L206" s="248" t="str">
        <f t="shared" si="18"/>
        <v/>
      </c>
      <c r="M206" s="215"/>
      <c r="N206" s="216"/>
      <c r="O206" s="216"/>
      <c r="P206" s="217"/>
      <c r="Q206" s="190"/>
      <c r="R206" s="177"/>
    </row>
    <row r="207" spans="1:27" x14ac:dyDescent="0.25">
      <c r="A207" s="241"/>
      <c r="B207" s="59"/>
      <c r="C207" s="242"/>
      <c r="D207" s="65"/>
      <c r="E207" s="243"/>
      <c r="F207" s="990" t="str">
        <f t="shared" si="17"/>
        <v/>
      </c>
      <c r="G207" s="242"/>
      <c r="H207" s="811"/>
      <c r="I207" s="243"/>
      <c r="J207" s="190"/>
      <c r="K207" s="232"/>
      <c r="L207" s="248" t="str">
        <f t="shared" si="18"/>
        <v/>
      </c>
      <c r="M207" s="215"/>
      <c r="N207" s="216"/>
      <c r="O207" s="216"/>
      <c r="P207" s="217"/>
      <c r="Q207" s="190"/>
      <c r="R207" s="177"/>
    </row>
    <row r="208" spans="1:27" x14ac:dyDescent="0.25">
      <c r="A208" s="241"/>
      <c r="B208" s="59"/>
      <c r="C208" s="242"/>
      <c r="D208" s="65"/>
      <c r="E208" s="243"/>
      <c r="F208" s="990" t="str">
        <f t="shared" si="17"/>
        <v/>
      </c>
      <c r="G208" s="242"/>
      <c r="H208" s="811"/>
      <c r="I208" s="243"/>
      <c r="J208" s="190"/>
      <c r="K208" s="232"/>
      <c r="L208" s="248" t="str">
        <f t="shared" si="18"/>
        <v/>
      </c>
      <c r="M208" s="215"/>
      <c r="N208" s="216"/>
      <c r="O208" s="216"/>
      <c r="P208" s="217"/>
      <c r="Q208" s="190"/>
      <c r="R208" s="177"/>
    </row>
    <row r="209" spans="1:18" x14ac:dyDescent="0.25">
      <c r="A209" s="241"/>
      <c r="B209" s="59"/>
      <c r="C209" s="242"/>
      <c r="D209" s="65"/>
      <c r="E209" s="243"/>
      <c r="F209" s="990" t="str">
        <f t="shared" si="17"/>
        <v/>
      </c>
      <c r="G209" s="242"/>
      <c r="H209" s="811"/>
      <c r="I209" s="243"/>
      <c r="J209" s="190"/>
      <c r="K209" s="232"/>
      <c r="L209" s="248" t="str">
        <f t="shared" si="18"/>
        <v/>
      </c>
      <c r="M209" s="215"/>
      <c r="N209" s="216"/>
      <c r="O209" s="216"/>
      <c r="P209" s="217"/>
      <c r="Q209" s="190"/>
      <c r="R209" s="177"/>
    </row>
    <row r="210" spans="1:18" x14ac:dyDescent="0.25">
      <c r="A210" s="241"/>
      <c r="B210" s="59"/>
      <c r="C210" s="242"/>
      <c r="D210" s="65"/>
      <c r="E210" s="243"/>
      <c r="F210" s="990" t="str">
        <f t="shared" ref="F210:F273" si="22">IF(U210=0,"",U210)</f>
        <v/>
      </c>
      <c r="G210" s="242"/>
      <c r="H210" s="811"/>
      <c r="I210" s="243"/>
      <c r="J210" s="190"/>
      <c r="K210" s="232"/>
      <c r="L210" s="248" t="str">
        <f t="shared" ref="L210:L273" si="23">IF(SUM(M210:Q210)=0,"",SUM(M210:Q210))</f>
        <v/>
      </c>
      <c r="M210" s="215"/>
      <c r="N210" s="216"/>
      <c r="O210" s="216"/>
      <c r="P210" s="217"/>
      <c r="Q210" s="190"/>
      <c r="R210" s="177"/>
    </row>
    <row r="211" spans="1:18" x14ac:dyDescent="0.25">
      <c r="A211" s="241"/>
      <c r="B211" s="59"/>
      <c r="C211" s="242"/>
      <c r="D211" s="65"/>
      <c r="E211" s="243"/>
      <c r="F211" s="990" t="str">
        <f t="shared" si="22"/>
        <v/>
      </c>
      <c r="G211" s="242"/>
      <c r="H211" s="811"/>
      <c r="I211" s="243"/>
      <c r="J211" s="190"/>
      <c r="K211" s="232"/>
      <c r="L211" s="248" t="str">
        <f t="shared" si="23"/>
        <v/>
      </c>
      <c r="M211" s="215"/>
      <c r="N211" s="216"/>
      <c r="O211" s="216"/>
      <c r="P211" s="217"/>
      <c r="Q211" s="190"/>
      <c r="R211" s="177"/>
    </row>
    <row r="212" spans="1:18" x14ac:dyDescent="0.25">
      <c r="A212" s="241"/>
      <c r="B212" s="59"/>
      <c r="C212" s="242"/>
      <c r="D212" s="65"/>
      <c r="E212" s="243"/>
      <c r="F212" s="990" t="str">
        <f t="shared" si="22"/>
        <v/>
      </c>
      <c r="G212" s="242"/>
      <c r="H212" s="811"/>
      <c r="I212" s="243"/>
      <c r="J212" s="190"/>
      <c r="K212" s="232"/>
      <c r="L212" s="248" t="str">
        <f t="shared" si="23"/>
        <v/>
      </c>
      <c r="M212" s="215"/>
      <c r="N212" s="216"/>
      <c r="O212" s="216"/>
      <c r="P212" s="217"/>
      <c r="Q212" s="190"/>
      <c r="R212" s="177"/>
    </row>
    <row r="213" spans="1:18" x14ac:dyDescent="0.25">
      <c r="A213" s="241"/>
      <c r="B213" s="59"/>
      <c r="C213" s="242"/>
      <c r="D213" s="65"/>
      <c r="E213" s="243"/>
      <c r="F213" s="990" t="str">
        <f t="shared" si="22"/>
        <v/>
      </c>
      <c r="G213" s="242"/>
      <c r="H213" s="811"/>
      <c r="I213" s="243"/>
      <c r="J213" s="190"/>
      <c r="K213" s="232"/>
      <c r="L213" s="248" t="str">
        <f t="shared" si="23"/>
        <v/>
      </c>
      <c r="M213" s="215"/>
      <c r="N213" s="216"/>
      <c r="O213" s="216"/>
      <c r="P213" s="217"/>
      <c r="Q213" s="190"/>
      <c r="R213" s="177"/>
    </row>
    <row r="214" spans="1:18" x14ac:dyDescent="0.25">
      <c r="A214" s="241"/>
      <c r="B214" s="59"/>
      <c r="C214" s="242"/>
      <c r="D214" s="65"/>
      <c r="E214" s="243"/>
      <c r="F214" s="990" t="str">
        <f t="shared" si="22"/>
        <v/>
      </c>
      <c r="G214" s="242"/>
      <c r="H214" s="811"/>
      <c r="I214" s="243"/>
      <c r="J214" s="190"/>
      <c r="K214" s="232"/>
      <c r="L214" s="248" t="str">
        <f t="shared" si="23"/>
        <v/>
      </c>
      <c r="M214" s="215"/>
      <c r="N214" s="216"/>
      <c r="O214" s="216"/>
      <c r="P214" s="217"/>
      <c r="Q214" s="190"/>
      <c r="R214" s="177"/>
    </row>
    <row r="215" spans="1:18" x14ac:dyDescent="0.25">
      <c r="A215" s="241"/>
      <c r="B215" s="59"/>
      <c r="C215" s="242"/>
      <c r="D215" s="65"/>
      <c r="E215" s="243"/>
      <c r="F215" s="990" t="str">
        <f t="shared" si="22"/>
        <v/>
      </c>
      <c r="G215" s="242"/>
      <c r="H215" s="811"/>
      <c r="I215" s="243"/>
      <c r="J215" s="190"/>
      <c r="K215" s="232"/>
      <c r="L215" s="248" t="str">
        <f t="shared" si="23"/>
        <v/>
      </c>
      <c r="M215" s="215"/>
      <c r="N215" s="216"/>
      <c r="O215" s="216"/>
      <c r="P215" s="217"/>
      <c r="Q215" s="190"/>
      <c r="R215" s="177"/>
    </row>
    <row r="216" spans="1:18" x14ac:dyDescent="0.25">
      <c r="A216" s="241"/>
      <c r="B216" s="59"/>
      <c r="C216" s="242"/>
      <c r="D216" s="65"/>
      <c r="E216" s="243"/>
      <c r="F216" s="990" t="str">
        <f t="shared" si="22"/>
        <v/>
      </c>
      <c r="G216" s="242"/>
      <c r="H216" s="811"/>
      <c r="I216" s="243"/>
      <c r="J216" s="190"/>
      <c r="K216" s="232"/>
      <c r="L216" s="248" t="str">
        <f t="shared" si="23"/>
        <v/>
      </c>
      <c r="M216" s="215"/>
      <c r="N216" s="216"/>
      <c r="O216" s="216"/>
      <c r="P216" s="217"/>
      <c r="Q216" s="190"/>
      <c r="R216" s="177"/>
    </row>
    <row r="217" spans="1:18" x14ac:dyDescent="0.25">
      <c r="A217" s="241"/>
      <c r="B217" s="59"/>
      <c r="C217" s="242"/>
      <c r="D217" s="65"/>
      <c r="E217" s="243"/>
      <c r="F217" s="990" t="str">
        <f t="shared" si="22"/>
        <v/>
      </c>
      <c r="G217" s="242"/>
      <c r="H217" s="811"/>
      <c r="I217" s="243"/>
      <c r="J217" s="190"/>
      <c r="K217" s="232"/>
      <c r="L217" s="248" t="str">
        <f t="shared" si="23"/>
        <v/>
      </c>
      <c r="M217" s="215"/>
      <c r="N217" s="216"/>
      <c r="O217" s="216"/>
      <c r="P217" s="217"/>
      <c r="Q217" s="190"/>
      <c r="R217" s="177"/>
    </row>
    <row r="218" spans="1:18" x14ac:dyDescent="0.25">
      <c r="A218" s="241"/>
      <c r="B218" s="59"/>
      <c r="C218" s="242"/>
      <c r="D218" s="65"/>
      <c r="E218" s="243"/>
      <c r="F218" s="990" t="str">
        <f t="shared" si="22"/>
        <v/>
      </c>
      <c r="G218" s="242"/>
      <c r="H218" s="811"/>
      <c r="I218" s="243"/>
      <c r="J218" s="190"/>
      <c r="K218" s="232"/>
      <c r="L218" s="248" t="str">
        <f t="shared" si="23"/>
        <v/>
      </c>
      <c r="M218" s="215"/>
      <c r="N218" s="216"/>
      <c r="O218" s="216"/>
      <c r="P218" s="217"/>
      <c r="Q218" s="190"/>
      <c r="R218" s="177"/>
    </row>
    <row r="219" spans="1:18" x14ac:dyDescent="0.25">
      <c r="A219" s="241"/>
      <c r="B219" s="59"/>
      <c r="C219" s="242"/>
      <c r="D219" s="65"/>
      <c r="E219" s="243"/>
      <c r="F219" s="990" t="str">
        <f t="shared" si="22"/>
        <v/>
      </c>
      <c r="G219" s="242"/>
      <c r="H219" s="811"/>
      <c r="I219" s="243"/>
      <c r="J219" s="190"/>
      <c r="K219" s="232"/>
      <c r="L219" s="248" t="str">
        <f t="shared" si="23"/>
        <v/>
      </c>
      <c r="M219" s="215"/>
      <c r="N219" s="216"/>
      <c r="O219" s="216"/>
      <c r="P219" s="217"/>
      <c r="Q219" s="190"/>
      <c r="R219" s="177"/>
    </row>
    <row r="220" spans="1:18" x14ac:dyDescent="0.25">
      <c r="A220" s="241"/>
      <c r="B220" s="59"/>
      <c r="C220" s="242"/>
      <c r="D220" s="65"/>
      <c r="E220" s="243"/>
      <c r="F220" s="990" t="str">
        <f t="shared" si="22"/>
        <v/>
      </c>
      <c r="G220" s="242"/>
      <c r="H220" s="811"/>
      <c r="I220" s="243"/>
      <c r="J220" s="190"/>
      <c r="K220" s="232"/>
      <c r="L220" s="248" t="str">
        <f t="shared" si="23"/>
        <v/>
      </c>
      <c r="M220" s="215"/>
      <c r="N220" s="216"/>
      <c r="O220" s="216"/>
      <c r="P220" s="217"/>
      <c r="Q220" s="190"/>
      <c r="R220" s="177"/>
    </row>
    <row r="221" spans="1:18" x14ac:dyDescent="0.25">
      <c r="A221" s="241"/>
      <c r="B221" s="59"/>
      <c r="C221" s="242"/>
      <c r="D221" s="65"/>
      <c r="E221" s="243"/>
      <c r="F221" s="990" t="str">
        <f t="shared" si="22"/>
        <v/>
      </c>
      <c r="G221" s="242"/>
      <c r="H221" s="811"/>
      <c r="I221" s="243"/>
      <c r="J221" s="190"/>
      <c r="K221" s="232"/>
      <c r="L221" s="248" t="str">
        <f t="shared" si="23"/>
        <v/>
      </c>
      <c r="M221" s="215"/>
      <c r="N221" s="216"/>
      <c r="O221" s="216"/>
      <c r="P221" s="217"/>
      <c r="Q221" s="190"/>
      <c r="R221" s="177"/>
    </row>
    <row r="222" spans="1:18" x14ac:dyDescent="0.25">
      <c r="A222" s="241"/>
      <c r="B222" s="59"/>
      <c r="C222" s="242"/>
      <c r="D222" s="65"/>
      <c r="E222" s="243"/>
      <c r="F222" s="990" t="str">
        <f t="shared" si="22"/>
        <v/>
      </c>
      <c r="G222" s="242"/>
      <c r="H222" s="811"/>
      <c r="I222" s="243"/>
      <c r="J222" s="190"/>
      <c r="K222" s="232"/>
      <c r="L222" s="248" t="str">
        <f t="shared" si="23"/>
        <v/>
      </c>
      <c r="M222" s="215"/>
      <c r="N222" s="216"/>
      <c r="O222" s="216"/>
      <c r="P222" s="217"/>
      <c r="Q222" s="190"/>
      <c r="R222" s="177"/>
    </row>
    <row r="223" spans="1:18" x14ac:dyDescent="0.25">
      <c r="A223" s="241"/>
      <c r="B223" s="59"/>
      <c r="C223" s="242"/>
      <c r="D223" s="65"/>
      <c r="E223" s="243"/>
      <c r="F223" s="990" t="str">
        <f t="shared" si="22"/>
        <v/>
      </c>
      <c r="G223" s="242"/>
      <c r="H223" s="811"/>
      <c r="I223" s="243"/>
      <c r="J223" s="190"/>
      <c r="K223" s="232"/>
      <c r="L223" s="248" t="str">
        <f t="shared" si="23"/>
        <v/>
      </c>
      <c r="M223" s="215"/>
      <c r="N223" s="216"/>
      <c r="O223" s="216"/>
      <c r="P223" s="217"/>
      <c r="Q223" s="190"/>
      <c r="R223" s="177"/>
    </row>
    <row r="224" spans="1:18" x14ac:dyDescent="0.25">
      <c r="A224" s="241"/>
      <c r="B224" s="59"/>
      <c r="C224" s="242"/>
      <c r="D224" s="65"/>
      <c r="E224" s="243"/>
      <c r="F224" s="990" t="str">
        <f t="shared" si="22"/>
        <v/>
      </c>
      <c r="G224" s="242"/>
      <c r="H224" s="811"/>
      <c r="I224" s="243"/>
      <c r="J224" s="190"/>
      <c r="K224" s="232"/>
      <c r="L224" s="248" t="str">
        <f t="shared" si="23"/>
        <v/>
      </c>
      <c r="M224" s="215"/>
      <c r="N224" s="216"/>
      <c r="O224" s="216"/>
      <c r="P224" s="217"/>
      <c r="Q224" s="190"/>
      <c r="R224" s="177"/>
    </row>
    <row r="225" spans="1:18" x14ac:dyDescent="0.25">
      <c r="A225" s="241"/>
      <c r="B225" s="59"/>
      <c r="C225" s="242"/>
      <c r="D225" s="65"/>
      <c r="E225" s="243"/>
      <c r="F225" s="990" t="str">
        <f t="shared" si="22"/>
        <v/>
      </c>
      <c r="G225" s="242"/>
      <c r="H225" s="811"/>
      <c r="I225" s="243"/>
      <c r="J225" s="190"/>
      <c r="K225" s="232"/>
      <c r="L225" s="248" t="str">
        <f t="shared" si="23"/>
        <v/>
      </c>
      <c r="M225" s="215"/>
      <c r="N225" s="216"/>
      <c r="O225" s="216"/>
      <c r="P225" s="217"/>
      <c r="Q225" s="190"/>
      <c r="R225" s="177"/>
    </row>
    <row r="226" spans="1:18" x14ac:dyDescent="0.25">
      <c r="A226" s="241"/>
      <c r="B226" s="59"/>
      <c r="C226" s="242"/>
      <c r="D226" s="65"/>
      <c r="E226" s="243"/>
      <c r="F226" s="990" t="str">
        <f t="shared" si="22"/>
        <v/>
      </c>
      <c r="G226" s="242"/>
      <c r="H226" s="811"/>
      <c r="I226" s="243"/>
      <c r="J226" s="190"/>
      <c r="K226" s="232"/>
      <c r="L226" s="248" t="str">
        <f t="shared" si="23"/>
        <v/>
      </c>
      <c r="M226" s="215"/>
      <c r="N226" s="216"/>
      <c r="O226" s="216"/>
      <c r="P226" s="217"/>
      <c r="Q226" s="190"/>
      <c r="R226" s="177"/>
    </row>
    <row r="227" spans="1:18" x14ac:dyDescent="0.25">
      <c r="A227" s="241"/>
      <c r="B227" s="59"/>
      <c r="C227" s="242"/>
      <c r="D227" s="65"/>
      <c r="E227" s="243"/>
      <c r="F227" s="990" t="str">
        <f t="shared" si="22"/>
        <v/>
      </c>
      <c r="G227" s="242"/>
      <c r="H227" s="811"/>
      <c r="I227" s="243"/>
      <c r="J227" s="190"/>
      <c r="K227" s="232"/>
      <c r="L227" s="248" t="str">
        <f t="shared" si="23"/>
        <v/>
      </c>
      <c r="M227" s="215"/>
      <c r="N227" s="216"/>
      <c r="O227" s="216"/>
      <c r="P227" s="217"/>
      <c r="Q227" s="190"/>
      <c r="R227" s="177"/>
    </row>
    <row r="228" spans="1:18" x14ac:dyDescent="0.25">
      <c r="A228" s="241"/>
      <c r="B228" s="59"/>
      <c r="C228" s="242"/>
      <c r="D228" s="65"/>
      <c r="E228" s="243"/>
      <c r="F228" s="990" t="str">
        <f t="shared" si="22"/>
        <v/>
      </c>
      <c r="G228" s="242"/>
      <c r="H228" s="811"/>
      <c r="I228" s="243"/>
      <c r="J228" s="190"/>
      <c r="K228" s="232"/>
      <c r="L228" s="248" t="str">
        <f t="shared" si="23"/>
        <v/>
      </c>
      <c r="M228" s="215"/>
      <c r="N228" s="216"/>
      <c r="O228" s="216"/>
      <c r="P228" s="217"/>
      <c r="Q228" s="190"/>
      <c r="R228" s="177"/>
    </row>
    <row r="229" spans="1:18" x14ac:dyDescent="0.25">
      <c r="A229" s="241"/>
      <c r="B229" s="59"/>
      <c r="C229" s="242"/>
      <c r="D229" s="65"/>
      <c r="E229" s="243"/>
      <c r="F229" s="990" t="str">
        <f t="shared" si="22"/>
        <v/>
      </c>
      <c r="G229" s="242"/>
      <c r="H229" s="811"/>
      <c r="I229" s="243"/>
      <c r="J229" s="190"/>
      <c r="K229" s="232"/>
      <c r="L229" s="248" t="str">
        <f t="shared" si="23"/>
        <v/>
      </c>
      <c r="M229" s="215"/>
      <c r="N229" s="216"/>
      <c r="O229" s="216"/>
      <c r="P229" s="217"/>
      <c r="Q229" s="190"/>
      <c r="R229" s="177"/>
    </row>
    <row r="230" spans="1:18" x14ac:dyDescent="0.25">
      <c r="A230" s="241"/>
      <c r="B230" s="59"/>
      <c r="C230" s="242"/>
      <c r="D230" s="65"/>
      <c r="E230" s="243"/>
      <c r="F230" s="990" t="str">
        <f t="shared" si="22"/>
        <v/>
      </c>
      <c r="G230" s="242"/>
      <c r="H230" s="811"/>
      <c r="I230" s="243"/>
      <c r="J230" s="190"/>
      <c r="K230" s="232"/>
      <c r="L230" s="248" t="str">
        <f t="shared" si="23"/>
        <v/>
      </c>
      <c r="M230" s="215"/>
      <c r="N230" s="216"/>
      <c r="O230" s="216"/>
      <c r="P230" s="217"/>
      <c r="Q230" s="190"/>
      <c r="R230" s="177"/>
    </row>
    <row r="231" spans="1:18" x14ac:dyDescent="0.25">
      <c r="A231" s="241"/>
      <c r="B231" s="59"/>
      <c r="C231" s="242"/>
      <c r="D231" s="65"/>
      <c r="E231" s="243"/>
      <c r="F231" s="990" t="str">
        <f t="shared" si="22"/>
        <v/>
      </c>
      <c r="G231" s="242"/>
      <c r="H231" s="811"/>
      <c r="I231" s="243"/>
      <c r="J231" s="190"/>
      <c r="K231" s="232"/>
      <c r="L231" s="248" t="str">
        <f t="shared" si="23"/>
        <v/>
      </c>
      <c r="M231" s="215"/>
      <c r="N231" s="216"/>
      <c r="O231" s="216"/>
      <c r="P231" s="217"/>
      <c r="Q231" s="190"/>
      <c r="R231" s="177"/>
    </row>
    <row r="232" spans="1:18" x14ac:dyDescent="0.25">
      <c r="A232" s="241"/>
      <c r="B232" s="59"/>
      <c r="C232" s="242"/>
      <c r="D232" s="65"/>
      <c r="E232" s="243"/>
      <c r="F232" s="990" t="str">
        <f t="shared" si="22"/>
        <v/>
      </c>
      <c r="G232" s="242"/>
      <c r="H232" s="811"/>
      <c r="I232" s="243"/>
      <c r="J232" s="190"/>
      <c r="K232" s="232"/>
      <c r="L232" s="248" t="str">
        <f t="shared" si="23"/>
        <v/>
      </c>
      <c r="M232" s="215"/>
      <c r="N232" s="216"/>
      <c r="O232" s="216"/>
      <c r="P232" s="217"/>
      <c r="Q232" s="190"/>
      <c r="R232" s="177"/>
    </row>
    <row r="233" spans="1:18" x14ac:dyDescent="0.25">
      <c r="A233" s="241"/>
      <c r="B233" s="59"/>
      <c r="C233" s="242"/>
      <c r="D233" s="65"/>
      <c r="E233" s="243"/>
      <c r="F233" s="990" t="str">
        <f t="shared" si="22"/>
        <v/>
      </c>
      <c r="G233" s="242"/>
      <c r="H233" s="811"/>
      <c r="I233" s="243"/>
      <c r="J233" s="190"/>
      <c r="K233" s="232"/>
      <c r="L233" s="248" t="str">
        <f t="shared" si="23"/>
        <v/>
      </c>
      <c r="M233" s="215"/>
      <c r="N233" s="216"/>
      <c r="O233" s="216"/>
      <c r="P233" s="217"/>
      <c r="Q233" s="190"/>
      <c r="R233" s="177"/>
    </row>
    <row r="234" spans="1:18" x14ac:dyDescent="0.25">
      <c r="A234" s="241"/>
      <c r="B234" s="59"/>
      <c r="C234" s="242"/>
      <c r="D234" s="65"/>
      <c r="E234" s="243"/>
      <c r="F234" s="990" t="str">
        <f t="shared" si="22"/>
        <v/>
      </c>
      <c r="G234" s="242"/>
      <c r="H234" s="811"/>
      <c r="I234" s="243"/>
      <c r="J234" s="190"/>
      <c r="K234" s="232"/>
      <c r="L234" s="248" t="str">
        <f t="shared" si="23"/>
        <v/>
      </c>
      <c r="M234" s="215"/>
      <c r="N234" s="216"/>
      <c r="O234" s="216"/>
      <c r="P234" s="217"/>
      <c r="Q234" s="190"/>
      <c r="R234" s="177"/>
    </row>
    <row r="235" spans="1:18" x14ac:dyDescent="0.25">
      <c r="A235" s="241"/>
      <c r="B235" s="59"/>
      <c r="C235" s="242"/>
      <c r="D235" s="65"/>
      <c r="E235" s="243"/>
      <c r="F235" s="990" t="str">
        <f t="shared" si="22"/>
        <v/>
      </c>
      <c r="G235" s="242"/>
      <c r="H235" s="811"/>
      <c r="I235" s="243"/>
      <c r="J235" s="190"/>
      <c r="K235" s="232"/>
      <c r="L235" s="248" t="str">
        <f t="shared" si="23"/>
        <v/>
      </c>
      <c r="M235" s="215"/>
      <c r="N235" s="216"/>
      <c r="O235" s="216"/>
      <c r="P235" s="217"/>
      <c r="Q235" s="190"/>
      <c r="R235" s="177"/>
    </row>
    <row r="236" spans="1:18" x14ac:dyDescent="0.25">
      <c r="A236" s="241"/>
      <c r="B236" s="59"/>
      <c r="C236" s="242"/>
      <c r="D236" s="65"/>
      <c r="E236" s="243"/>
      <c r="F236" s="990" t="str">
        <f t="shared" si="22"/>
        <v/>
      </c>
      <c r="G236" s="242"/>
      <c r="H236" s="811"/>
      <c r="I236" s="243"/>
      <c r="J236" s="190"/>
      <c r="K236" s="232"/>
      <c r="L236" s="248" t="str">
        <f t="shared" si="23"/>
        <v/>
      </c>
      <c r="M236" s="215"/>
      <c r="N236" s="216"/>
      <c r="O236" s="216"/>
      <c r="P236" s="217"/>
      <c r="Q236" s="190"/>
      <c r="R236" s="177"/>
    </row>
    <row r="237" spans="1:18" x14ac:dyDescent="0.25">
      <c r="A237" s="241"/>
      <c r="B237" s="59"/>
      <c r="C237" s="242"/>
      <c r="D237" s="65"/>
      <c r="E237" s="243"/>
      <c r="F237" s="990" t="str">
        <f t="shared" si="22"/>
        <v/>
      </c>
      <c r="G237" s="242"/>
      <c r="H237" s="811"/>
      <c r="I237" s="243"/>
      <c r="J237" s="190"/>
      <c r="K237" s="232"/>
      <c r="L237" s="248" t="str">
        <f t="shared" si="23"/>
        <v/>
      </c>
      <c r="M237" s="215"/>
      <c r="N237" s="216"/>
      <c r="O237" s="216"/>
      <c r="P237" s="217"/>
      <c r="Q237" s="190"/>
      <c r="R237" s="177"/>
    </row>
    <row r="238" spans="1:18" x14ac:dyDescent="0.25">
      <c r="A238" s="241"/>
      <c r="B238" s="59"/>
      <c r="C238" s="242"/>
      <c r="D238" s="65"/>
      <c r="E238" s="243"/>
      <c r="F238" s="990" t="str">
        <f t="shared" si="22"/>
        <v/>
      </c>
      <c r="G238" s="242"/>
      <c r="H238" s="811"/>
      <c r="I238" s="243"/>
      <c r="J238" s="190"/>
      <c r="K238" s="232"/>
      <c r="L238" s="248" t="str">
        <f t="shared" si="23"/>
        <v/>
      </c>
      <c r="M238" s="215"/>
      <c r="N238" s="216"/>
      <c r="O238" s="216"/>
      <c r="P238" s="217"/>
      <c r="Q238" s="190"/>
      <c r="R238" s="177"/>
    </row>
    <row r="239" spans="1:18" x14ac:dyDescent="0.25">
      <c r="A239" s="241"/>
      <c r="B239" s="59"/>
      <c r="C239" s="242"/>
      <c r="D239" s="65"/>
      <c r="E239" s="243"/>
      <c r="F239" s="990" t="str">
        <f t="shared" si="22"/>
        <v/>
      </c>
      <c r="G239" s="242"/>
      <c r="H239" s="811"/>
      <c r="I239" s="243"/>
      <c r="J239" s="190"/>
      <c r="K239" s="232"/>
      <c r="L239" s="248" t="str">
        <f t="shared" si="23"/>
        <v/>
      </c>
      <c r="M239" s="215"/>
      <c r="N239" s="216"/>
      <c r="O239" s="216"/>
      <c r="P239" s="217"/>
      <c r="Q239" s="190"/>
      <c r="R239" s="177"/>
    </row>
    <row r="240" spans="1:18" x14ac:dyDescent="0.25">
      <c r="A240" s="241"/>
      <c r="B240" s="59"/>
      <c r="C240" s="242"/>
      <c r="D240" s="65"/>
      <c r="E240" s="243"/>
      <c r="F240" s="990" t="str">
        <f t="shared" si="22"/>
        <v/>
      </c>
      <c r="G240" s="242"/>
      <c r="H240" s="811"/>
      <c r="I240" s="243"/>
      <c r="J240" s="190"/>
      <c r="K240" s="232"/>
      <c r="L240" s="248" t="str">
        <f t="shared" si="23"/>
        <v/>
      </c>
      <c r="M240" s="215"/>
      <c r="N240" s="216"/>
      <c r="O240" s="216"/>
      <c r="P240" s="217"/>
      <c r="Q240" s="190"/>
      <c r="R240" s="177"/>
    </row>
    <row r="241" spans="1:18" x14ac:dyDescent="0.25">
      <c r="A241" s="241"/>
      <c r="B241" s="59"/>
      <c r="C241" s="242"/>
      <c r="D241" s="65"/>
      <c r="E241" s="243"/>
      <c r="F241" s="990" t="str">
        <f t="shared" si="22"/>
        <v/>
      </c>
      <c r="G241" s="242"/>
      <c r="H241" s="811"/>
      <c r="I241" s="243"/>
      <c r="J241" s="190"/>
      <c r="K241" s="232"/>
      <c r="L241" s="248" t="str">
        <f t="shared" si="23"/>
        <v/>
      </c>
      <c r="M241" s="215"/>
      <c r="N241" s="216"/>
      <c r="O241" s="216"/>
      <c r="P241" s="217"/>
      <c r="Q241" s="190"/>
      <c r="R241" s="177"/>
    </row>
    <row r="242" spans="1:18" x14ac:dyDescent="0.25">
      <c r="A242" s="241"/>
      <c r="B242" s="59"/>
      <c r="C242" s="242"/>
      <c r="D242" s="65"/>
      <c r="E242" s="243"/>
      <c r="F242" s="990" t="str">
        <f t="shared" si="22"/>
        <v/>
      </c>
      <c r="G242" s="242"/>
      <c r="H242" s="811"/>
      <c r="I242" s="243"/>
      <c r="J242" s="190"/>
      <c r="K242" s="232"/>
      <c r="L242" s="248" t="str">
        <f t="shared" si="23"/>
        <v/>
      </c>
      <c r="M242" s="215"/>
      <c r="N242" s="216"/>
      <c r="O242" s="216"/>
      <c r="P242" s="217"/>
      <c r="Q242" s="190"/>
      <c r="R242" s="177"/>
    </row>
    <row r="243" spans="1:18" x14ac:dyDescent="0.25">
      <c r="A243" s="241"/>
      <c r="B243" s="59"/>
      <c r="C243" s="242"/>
      <c r="D243" s="65"/>
      <c r="E243" s="243"/>
      <c r="F243" s="990" t="str">
        <f t="shared" si="22"/>
        <v/>
      </c>
      <c r="G243" s="242"/>
      <c r="H243" s="811"/>
      <c r="I243" s="243"/>
      <c r="J243" s="190"/>
      <c r="K243" s="232"/>
      <c r="L243" s="248" t="str">
        <f t="shared" si="23"/>
        <v/>
      </c>
      <c r="M243" s="215"/>
      <c r="N243" s="216"/>
      <c r="O243" s="216"/>
      <c r="P243" s="217"/>
      <c r="Q243" s="190"/>
      <c r="R243" s="177"/>
    </row>
    <row r="244" spans="1:18" x14ac:dyDescent="0.25">
      <c r="A244" s="241"/>
      <c r="B244" s="59"/>
      <c r="C244" s="242"/>
      <c r="D244" s="65"/>
      <c r="E244" s="243"/>
      <c r="F244" s="990" t="str">
        <f t="shared" si="22"/>
        <v/>
      </c>
      <c r="G244" s="242"/>
      <c r="H244" s="811"/>
      <c r="I244" s="243"/>
      <c r="J244" s="190"/>
      <c r="K244" s="232"/>
      <c r="L244" s="248" t="str">
        <f t="shared" si="23"/>
        <v/>
      </c>
      <c r="M244" s="215"/>
      <c r="N244" s="216"/>
      <c r="O244" s="216"/>
      <c r="P244" s="217"/>
      <c r="Q244" s="190"/>
      <c r="R244" s="177"/>
    </row>
    <row r="245" spans="1:18" x14ac:dyDescent="0.25">
      <c r="A245" s="241"/>
      <c r="B245" s="59"/>
      <c r="C245" s="242"/>
      <c r="D245" s="65"/>
      <c r="E245" s="243"/>
      <c r="F245" s="990" t="str">
        <f t="shared" si="22"/>
        <v/>
      </c>
      <c r="G245" s="242"/>
      <c r="H245" s="811"/>
      <c r="I245" s="243"/>
      <c r="J245" s="190"/>
      <c r="K245" s="232"/>
      <c r="L245" s="248" t="str">
        <f t="shared" si="23"/>
        <v/>
      </c>
      <c r="M245" s="215"/>
      <c r="N245" s="216"/>
      <c r="O245" s="216"/>
      <c r="P245" s="217"/>
      <c r="Q245" s="190"/>
      <c r="R245" s="177"/>
    </row>
    <row r="246" spans="1:18" x14ac:dyDescent="0.25">
      <c r="A246" s="241"/>
      <c r="B246" s="59"/>
      <c r="C246" s="242"/>
      <c r="D246" s="65"/>
      <c r="E246" s="243"/>
      <c r="F246" s="990" t="str">
        <f t="shared" si="22"/>
        <v/>
      </c>
      <c r="G246" s="242"/>
      <c r="H246" s="811"/>
      <c r="I246" s="243"/>
      <c r="J246" s="190"/>
      <c r="K246" s="232"/>
      <c r="L246" s="248" t="str">
        <f t="shared" si="23"/>
        <v/>
      </c>
      <c r="M246" s="215"/>
      <c r="N246" s="216"/>
      <c r="O246" s="216"/>
      <c r="P246" s="217"/>
      <c r="Q246" s="190"/>
      <c r="R246" s="177"/>
    </row>
    <row r="247" spans="1:18" x14ac:dyDescent="0.25">
      <c r="A247" s="241"/>
      <c r="B247" s="59"/>
      <c r="C247" s="242"/>
      <c r="D247" s="65"/>
      <c r="E247" s="243"/>
      <c r="F247" s="990" t="str">
        <f t="shared" si="22"/>
        <v/>
      </c>
      <c r="G247" s="242"/>
      <c r="H247" s="811"/>
      <c r="I247" s="243"/>
      <c r="J247" s="190"/>
      <c r="K247" s="232"/>
      <c r="L247" s="248" t="str">
        <f t="shared" si="23"/>
        <v/>
      </c>
      <c r="M247" s="215"/>
      <c r="N247" s="216"/>
      <c r="O247" s="216"/>
      <c r="P247" s="217"/>
      <c r="Q247" s="190"/>
      <c r="R247" s="177"/>
    </row>
    <row r="248" spans="1:18" x14ac:dyDescent="0.25">
      <c r="A248" s="241"/>
      <c r="B248" s="59"/>
      <c r="C248" s="242"/>
      <c r="D248" s="65"/>
      <c r="E248" s="243"/>
      <c r="F248" s="990" t="str">
        <f t="shared" si="22"/>
        <v/>
      </c>
      <c r="G248" s="242"/>
      <c r="H248" s="811"/>
      <c r="I248" s="243"/>
      <c r="J248" s="190"/>
      <c r="K248" s="232"/>
      <c r="L248" s="248" t="str">
        <f t="shared" si="23"/>
        <v/>
      </c>
      <c r="M248" s="215"/>
      <c r="N248" s="216"/>
      <c r="O248" s="216"/>
      <c r="P248" s="217"/>
      <c r="Q248" s="190"/>
      <c r="R248" s="177"/>
    </row>
    <row r="249" spans="1:18" x14ac:dyDescent="0.25">
      <c r="A249" s="241"/>
      <c r="B249" s="59"/>
      <c r="C249" s="242"/>
      <c r="D249" s="65"/>
      <c r="E249" s="243"/>
      <c r="F249" s="990" t="str">
        <f t="shared" si="22"/>
        <v/>
      </c>
      <c r="G249" s="242"/>
      <c r="H249" s="811"/>
      <c r="I249" s="243"/>
      <c r="J249" s="190"/>
      <c r="K249" s="232"/>
      <c r="L249" s="248" t="str">
        <f t="shared" si="23"/>
        <v/>
      </c>
      <c r="M249" s="215"/>
      <c r="N249" s="216"/>
      <c r="O249" s="216"/>
      <c r="P249" s="217"/>
      <c r="Q249" s="190"/>
      <c r="R249" s="177"/>
    </row>
    <row r="250" spans="1:18" x14ac:dyDescent="0.25">
      <c r="A250" s="241"/>
      <c r="B250" s="59"/>
      <c r="C250" s="242"/>
      <c r="D250" s="65"/>
      <c r="E250" s="243"/>
      <c r="F250" s="990" t="str">
        <f t="shared" si="22"/>
        <v/>
      </c>
      <c r="G250" s="242"/>
      <c r="H250" s="811"/>
      <c r="I250" s="243"/>
      <c r="J250" s="190"/>
      <c r="K250" s="232"/>
      <c r="L250" s="248" t="str">
        <f t="shared" si="23"/>
        <v/>
      </c>
      <c r="M250" s="215"/>
      <c r="N250" s="216"/>
      <c r="O250" s="216"/>
      <c r="P250" s="217"/>
      <c r="Q250" s="190"/>
      <c r="R250" s="177"/>
    </row>
    <row r="251" spans="1:18" x14ac:dyDescent="0.25">
      <c r="A251" s="241"/>
      <c r="B251" s="59"/>
      <c r="C251" s="242"/>
      <c r="D251" s="65"/>
      <c r="E251" s="243"/>
      <c r="F251" s="990" t="str">
        <f t="shared" si="22"/>
        <v/>
      </c>
      <c r="G251" s="242"/>
      <c r="H251" s="811"/>
      <c r="I251" s="243"/>
      <c r="J251" s="190"/>
      <c r="K251" s="232"/>
      <c r="L251" s="248" t="str">
        <f t="shared" si="23"/>
        <v/>
      </c>
      <c r="M251" s="215"/>
      <c r="N251" s="216"/>
      <c r="O251" s="216"/>
      <c r="P251" s="217"/>
      <c r="Q251" s="190"/>
      <c r="R251" s="177"/>
    </row>
    <row r="252" spans="1:18" x14ac:dyDescent="0.25">
      <c r="A252" s="241"/>
      <c r="B252" s="59"/>
      <c r="C252" s="242"/>
      <c r="D252" s="65"/>
      <c r="E252" s="243"/>
      <c r="F252" s="990" t="str">
        <f t="shared" si="22"/>
        <v/>
      </c>
      <c r="G252" s="242"/>
      <c r="H252" s="811"/>
      <c r="I252" s="243"/>
      <c r="J252" s="190"/>
      <c r="K252" s="232"/>
      <c r="L252" s="248" t="str">
        <f t="shared" si="23"/>
        <v/>
      </c>
      <c r="M252" s="215"/>
      <c r="N252" s="216"/>
      <c r="O252" s="216"/>
      <c r="P252" s="217"/>
      <c r="Q252" s="190"/>
      <c r="R252" s="177"/>
    </row>
    <row r="253" spans="1:18" x14ac:dyDescent="0.25">
      <c r="A253" s="241"/>
      <c r="B253" s="59"/>
      <c r="C253" s="242"/>
      <c r="D253" s="65"/>
      <c r="E253" s="243"/>
      <c r="F253" s="990" t="str">
        <f t="shared" si="22"/>
        <v/>
      </c>
      <c r="G253" s="242"/>
      <c r="H253" s="811"/>
      <c r="I253" s="243"/>
      <c r="J253" s="190"/>
      <c r="K253" s="232"/>
      <c r="L253" s="248" t="str">
        <f t="shared" si="23"/>
        <v/>
      </c>
      <c r="M253" s="215"/>
      <c r="N253" s="216"/>
      <c r="O253" s="216"/>
      <c r="P253" s="217"/>
      <c r="Q253" s="190"/>
      <c r="R253" s="177"/>
    </row>
    <row r="254" spans="1:18" x14ac:dyDescent="0.25">
      <c r="A254" s="241"/>
      <c r="B254" s="59"/>
      <c r="C254" s="242"/>
      <c r="D254" s="65"/>
      <c r="E254" s="243"/>
      <c r="F254" s="990" t="str">
        <f t="shared" si="22"/>
        <v/>
      </c>
      <c r="G254" s="242"/>
      <c r="H254" s="811"/>
      <c r="I254" s="243"/>
      <c r="J254" s="190"/>
      <c r="K254" s="232"/>
      <c r="L254" s="248" t="str">
        <f t="shared" si="23"/>
        <v/>
      </c>
      <c r="M254" s="215"/>
      <c r="N254" s="216"/>
      <c r="O254" s="216"/>
      <c r="P254" s="217"/>
      <c r="Q254" s="190"/>
      <c r="R254" s="177"/>
    </row>
    <row r="255" spans="1:18" x14ac:dyDescent="0.25">
      <c r="A255" s="241"/>
      <c r="B255" s="59"/>
      <c r="C255" s="242"/>
      <c r="D255" s="65"/>
      <c r="E255" s="243"/>
      <c r="F255" s="990" t="str">
        <f t="shared" si="22"/>
        <v/>
      </c>
      <c r="G255" s="242"/>
      <c r="H255" s="811"/>
      <c r="I255" s="243"/>
      <c r="J255" s="190"/>
      <c r="K255" s="232"/>
      <c r="L255" s="248" t="str">
        <f t="shared" si="23"/>
        <v/>
      </c>
      <c r="M255" s="215"/>
      <c r="N255" s="216"/>
      <c r="O255" s="216"/>
      <c r="P255" s="217"/>
      <c r="Q255" s="190"/>
      <c r="R255" s="177"/>
    </row>
    <row r="256" spans="1:18" x14ac:dyDescent="0.25">
      <c r="A256" s="241"/>
      <c r="B256" s="59"/>
      <c r="C256" s="242"/>
      <c r="D256" s="65"/>
      <c r="E256" s="243"/>
      <c r="F256" s="990" t="str">
        <f t="shared" si="22"/>
        <v/>
      </c>
      <c r="G256" s="242"/>
      <c r="H256" s="811"/>
      <c r="I256" s="243"/>
      <c r="J256" s="190"/>
      <c r="K256" s="232"/>
      <c r="L256" s="248" t="str">
        <f t="shared" si="23"/>
        <v/>
      </c>
      <c r="M256" s="215"/>
      <c r="N256" s="216"/>
      <c r="O256" s="216"/>
      <c r="P256" s="217"/>
      <c r="Q256" s="190"/>
      <c r="R256" s="177"/>
    </row>
    <row r="257" spans="1:18" x14ac:dyDescent="0.25">
      <c r="A257" s="241"/>
      <c r="B257" s="59"/>
      <c r="C257" s="242"/>
      <c r="D257" s="65"/>
      <c r="E257" s="243"/>
      <c r="F257" s="990" t="str">
        <f t="shared" si="22"/>
        <v/>
      </c>
      <c r="G257" s="242"/>
      <c r="H257" s="811"/>
      <c r="I257" s="243"/>
      <c r="J257" s="190"/>
      <c r="K257" s="232"/>
      <c r="L257" s="248" t="str">
        <f t="shared" si="23"/>
        <v/>
      </c>
      <c r="M257" s="215"/>
      <c r="N257" s="216"/>
      <c r="O257" s="216"/>
      <c r="P257" s="217"/>
      <c r="Q257" s="190"/>
      <c r="R257" s="177"/>
    </row>
    <row r="258" spans="1:18" x14ac:dyDescent="0.25">
      <c r="A258" s="241"/>
      <c r="B258" s="59"/>
      <c r="C258" s="242"/>
      <c r="D258" s="65"/>
      <c r="E258" s="243"/>
      <c r="F258" s="990" t="str">
        <f t="shared" si="22"/>
        <v/>
      </c>
      <c r="G258" s="242"/>
      <c r="H258" s="811"/>
      <c r="I258" s="243"/>
      <c r="J258" s="190"/>
      <c r="K258" s="232"/>
      <c r="L258" s="248" t="str">
        <f t="shared" si="23"/>
        <v/>
      </c>
      <c r="M258" s="215"/>
      <c r="N258" s="216"/>
      <c r="O258" s="216"/>
      <c r="P258" s="217"/>
      <c r="Q258" s="190"/>
      <c r="R258" s="177"/>
    </row>
    <row r="259" spans="1:18" x14ac:dyDescent="0.25">
      <c r="A259" s="241"/>
      <c r="B259" s="59"/>
      <c r="C259" s="242"/>
      <c r="D259" s="65"/>
      <c r="E259" s="243"/>
      <c r="F259" s="990" t="str">
        <f t="shared" si="22"/>
        <v/>
      </c>
      <c r="G259" s="242"/>
      <c r="H259" s="811"/>
      <c r="I259" s="243"/>
      <c r="J259" s="190"/>
      <c r="K259" s="232"/>
      <c r="L259" s="248" t="str">
        <f t="shared" si="23"/>
        <v/>
      </c>
      <c r="M259" s="215"/>
      <c r="N259" s="216"/>
      <c r="O259" s="216"/>
      <c r="P259" s="217"/>
      <c r="Q259" s="190"/>
      <c r="R259" s="177"/>
    </row>
    <row r="260" spans="1:18" x14ac:dyDescent="0.25">
      <c r="A260" s="241"/>
      <c r="B260" s="59"/>
      <c r="C260" s="242"/>
      <c r="D260" s="65"/>
      <c r="E260" s="243"/>
      <c r="F260" s="990" t="str">
        <f t="shared" si="22"/>
        <v/>
      </c>
      <c r="G260" s="242"/>
      <c r="H260" s="811"/>
      <c r="I260" s="243"/>
      <c r="J260" s="190"/>
      <c r="K260" s="232"/>
      <c r="L260" s="248" t="str">
        <f t="shared" si="23"/>
        <v/>
      </c>
      <c r="M260" s="215"/>
      <c r="N260" s="216"/>
      <c r="O260" s="216"/>
      <c r="P260" s="217"/>
      <c r="Q260" s="190"/>
      <c r="R260" s="177"/>
    </row>
    <row r="261" spans="1:18" x14ac:dyDescent="0.25">
      <c r="A261" s="241"/>
      <c r="B261" s="59"/>
      <c r="C261" s="242"/>
      <c r="D261" s="65"/>
      <c r="E261" s="243"/>
      <c r="F261" s="990" t="str">
        <f t="shared" si="22"/>
        <v/>
      </c>
      <c r="G261" s="242"/>
      <c r="H261" s="811"/>
      <c r="I261" s="243"/>
      <c r="J261" s="190"/>
      <c r="K261" s="232"/>
      <c r="L261" s="248" t="str">
        <f t="shared" si="23"/>
        <v/>
      </c>
      <c r="M261" s="215"/>
      <c r="N261" s="216"/>
      <c r="O261" s="216"/>
      <c r="P261" s="217"/>
      <c r="Q261" s="190"/>
      <c r="R261" s="177"/>
    </row>
    <row r="262" spans="1:18" x14ac:dyDescent="0.25">
      <c r="A262" s="241"/>
      <c r="B262" s="59"/>
      <c r="C262" s="242"/>
      <c r="D262" s="65"/>
      <c r="E262" s="243"/>
      <c r="F262" s="990" t="str">
        <f t="shared" si="22"/>
        <v/>
      </c>
      <c r="G262" s="242"/>
      <c r="H262" s="811"/>
      <c r="I262" s="243"/>
      <c r="J262" s="190"/>
      <c r="K262" s="232"/>
      <c r="L262" s="248" t="str">
        <f t="shared" si="23"/>
        <v/>
      </c>
      <c r="M262" s="215"/>
      <c r="N262" s="216"/>
      <c r="O262" s="216"/>
      <c r="P262" s="217"/>
      <c r="Q262" s="190"/>
      <c r="R262" s="177"/>
    </row>
    <row r="263" spans="1:18" x14ac:dyDescent="0.25">
      <c r="A263" s="241"/>
      <c r="B263" s="59"/>
      <c r="C263" s="242"/>
      <c r="D263" s="65"/>
      <c r="E263" s="243"/>
      <c r="F263" s="990" t="str">
        <f t="shared" si="22"/>
        <v/>
      </c>
      <c r="G263" s="242"/>
      <c r="H263" s="811"/>
      <c r="I263" s="243"/>
      <c r="J263" s="190"/>
      <c r="K263" s="232"/>
      <c r="L263" s="248" t="str">
        <f t="shared" si="23"/>
        <v/>
      </c>
      <c r="M263" s="215"/>
      <c r="N263" s="216"/>
      <c r="O263" s="216"/>
      <c r="P263" s="217"/>
      <c r="Q263" s="190"/>
      <c r="R263" s="177"/>
    </row>
    <row r="264" spans="1:18" x14ac:dyDescent="0.25">
      <c r="A264" s="241"/>
      <c r="B264" s="59"/>
      <c r="C264" s="242"/>
      <c r="D264" s="65"/>
      <c r="E264" s="243"/>
      <c r="F264" s="990" t="str">
        <f t="shared" si="22"/>
        <v/>
      </c>
      <c r="G264" s="242"/>
      <c r="H264" s="811"/>
      <c r="I264" s="243"/>
      <c r="J264" s="190"/>
      <c r="K264" s="232"/>
      <c r="L264" s="248" t="str">
        <f t="shared" si="23"/>
        <v/>
      </c>
      <c r="M264" s="215"/>
      <c r="N264" s="216"/>
      <c r="O264" s="216"/>
      <c r="P264" s="217"/>
      <c r="Q264" s="190"/>
      <c r="R264" s="177"/>
    </row>
    <row r="265" spans="1:18" x14ac:dyDescent="0.25">
      <c r="A265" s="241"/>
      <c r="B265" s="59"/>
      <c r="C265" s="242"/>
      <c r="D265" s="65"/>
      <c r="E265" s="243"/>
      <c r="F265" s="990" t="str">
        <f t="shared" si="22"/>
        <v/>
      </c>
      <c r="G265" s="242"/>
      <c r="H265" s="811"/>
      <c r="I265" s="243"/>
      <c r="J265" s="190"/>
      <c r="K265" s="232"/>
      <c r="L265" s="248" t="str">
        <f t="shared" si="23"/>
        <v/>
      </c>
      <c r="M265" s="215"/>
      <c r="N265" s="216"/>
      <c r="O265" s="216"/>
      <c r="P265" s="217"/>
      <c r="Q265" s="190"/>
      <c r="R265" s="177"/>
    </row>
    <row r="266" spans="1:18" x14ac:dyDescent="0.25">
      <c r="A266" s="241"/>
      <c r="B266" s="59"/>
      <c r="C266" s="242"/>
      <c r="D266" s="65"/>
      <c r="E266" s="243"/>
      <c r="F266" s="990" t="str">
        <f t="shared" si="22"/>
        <v/>
      </c>
      <c r="G266" s="242"/>
      <c r="H266" s="811"/>
      <c r="I266" s="243"/>
      <c r="J266" s="190"/>
      <c r="K266" s="232"/>
      <c r="L266" s="248" t="str">
        <f t="shared" si="23"/>
        <v/>
      </c>
      <c r="M266" s="215"/>
      <c r="N266" s="216"/>
      <c r="O266" s="216"/>
      <c r="P266" s="217"/>
      <c r="Q266" s="190"/>
      <c r="R266" s="177"/>
    </row>
    <row r="267" spans="1:18" x14ac:dyDescent="0.25">
      <c r="A267" s="241"/>
      <c r="B267" s="59"/>
      <c r="C267" s="242"/>
      <c r="D267" s="65"/>
      <c r="E267" s="243"/>
      <c r="F267" s="990" t="str">
        <f t="shared" si="22"/>
        <v/>
      </c>
      <c r="G267" s="242"/>
      <c r="H267" s="811"/>
      <c r="I267" s="243"/>
      <c r="J267" s="190"/>
      <c r="K267" s="232"/>
      <c r="L267" s="248" t="str">
        <f t="shared" si="23"/>
        <v/>
      </c>
      <c r="M267" s="215"/>
      <c r="N267" s="216"/>
      <c r="O267" s="216"/>
      <c r="P267" s="217"/>
      <c r="Q267" s="190"/>
      <c r="R267" s="177"/>
    </row>
    <row r="268" spans="1:18" x14ac:dyDescent="0.25">
      <c r="A268" s="241"/>
      <c r="B268" s="59"/>
      <c r="C268" s="242"/>
      <c r="D268" s="65"/>
      <c r="E268" s="243"/>
      <c r="F268" s="990" t="str">
        <f t="shared" si="22"/>
        <v/>
      </c>
      <c r="G268" s="242"/>
      <c r="H268" s="811"/>
      <c r="I268" s="243"/>
      <c r="J268" s="190"/>
      <c r="K268" s="232"/>
      <c r="L268" s="248" t="str">
        <f t="shared" si="23"/>
        <v/>
      </c>
      <c r="M268" s="215"/>
      <c r="N268" s="216"/>
      <c r="O268" s="216"/>
      <c r="P268" s="217"/>
      <c r="Q268" s="190"/>
      <c r="R268" s="177"/>
    </row>
    <row r="269" spans="1:18" x14ac:dyDescent="0.25">
      <c r="A269" s="241"/>
      <c r="B269" s="59"/>
      <c r="C269" s="242"/>
      <c r="D269" s="65"/>
      <c r="E269" s="243"/>
      <c r="F269" s="990" t="str">
        <f t="shared" si="22"/>
        <v/>
      </c>
      <c r="G269" s="242"/>
      <c r="H269" s="811"/>
      <c r="I269" s="243"/>
      <c r="J269" s="190"/>
      <c r="K269" s="232"/>
      <c r="L269" s="248" t="str">
        <f t="shared" si="23"/>
        <v/>
      </c>
      <c r="M269" s="215"/>
      <c r="N269" s="216"/>
      <c r="O269" s="216"/>
      <c r="P269" s="217"/>
      <c r="Q269" s="190"/>
      <c r="R269" s="177"/>
    </row>
    <row r="270" spans="1:18" x14ac:dyDescent="0.25">
      <c r="A270" s="241"/>
      <c r="B270" s="59"/>
      <c r="C270" s="242"/>
      <c r="D270" s="65"/>
      <c r="E270" s="243"/>
      <c r="F270" s="990" t="str">
        <f t="shared" si="22"/>
        <v/>
      </c>
      <c r="G270" s="242"/>
      <c r="H270" s="811"/>
      <c r="I270" s="243"/>
      <c r="J270" s="190"/>
      <c r="K270" s="232"/>
      <c r="L270" s="248" t="str">
        <f t="shared" si="23"/>
        <v/>
      </c>
      <c r="M270" s="215"/>
      <c r="N270" s="216"/>
      <c r="O270" s="216"/>
      <c r="P270" s="217"/>
      <c r="Q270" s="190"/>
      <c r="R270" s="177"/>
    </row>
    <row r="271" spans="1:18" x14ac:dyDescent="0.25">
      <c r="A271" s="241"/>
      <c r="B271" s="59"/>
      <c r="C271" s="242"/>
      <c r="D271" s="65"/>
      <c r="E271" s="243"/>
      <c r="F271" s="990" t="str">
        <f t="shared" si="22"/>
        <v/>
      </c>
      <c r="G271" s="242"/>
      <c r="H271" s="811"/>
      <c r="I271" s="243"/>
      <c r="J271" s="190"/>
      <c r="K271" s="232"/>
      <c r="L271" s="248" t="str">
        <f t="shared" si="23"/>
        <v/>
      </c>
      <c r="M271" s="215"/>
      <c r="N271" s="216"/>
      <c r="O271" s="216"/>
      <c r="P271" s="217"/>
      <c r="Q271" s="190"/>
      <c r="R271" s="177"/>
    </row>
    <row r="272" spans="1:18" x14ac:dyDescent="0.25">
      <c r="A272" s="241"/>
      <c r="B272" s="59"/>
      <c r="C272" s="242"/>
      <c r="D272" s="65"/>
      <c r="E272" s="243"/>
      <c r="F272" s="990" t="str">
        <f t="shared" si="22"/>
        <v/>
      </c>
      <c r="G272" s="242"/>
      <c r="H272" s="811"/>
      <c r="I272" s="243"/>
      <c r="J272" s="190"/>
      <c r="K272" s="232"/>
      <c r="L272" s="248" t="str">
        <f t="shared" si="23"/>
        <v/>
      </c>
      <c r="M272" s="215"/>
      <c r="N272" s="216"/>
      <c r="O272" s="216"/>
      <c r="P272" s="217"/>
      <c r="Q272" s="190"/>
      <c r="R272" s="177"/>
    </row>
    <row r="273" spans="1:18" x14ac:dyDescent="0.25">
      <c r="A273" s="241"/>
      <c r="B273" s="59"/>
      <c r="C273" s="242"/>
      <c r="D273" s="65"/>
      <c r="E273" s="243"/>
      <c r="F273" s="990" t="str">
        <f t="shared" si="22"/>
        <v/>
      </c>
      <c r="G273" s="242"/>
      <c r="H273" s="811"/>
      <c r="I273" s="243"/>
      <c r="J273" s="190"/>
      <c r="K273" s="232"/>
      <c r="L273" s="248" t="str">
        <f t="shared" si="23"/>
        <v/>
      </c>
      <c r="M273" s="215"/>
      <c r="N273" s="216"/>
      <c r="O273" s="216"/>
      <c r="P273" s="217"/>
      <c r="Q273" s="190"/>
      <c r="R273" s="177"/>
    </row>
    <row r="274" spans="1:18" x14ac:dyDescent="0.25">
      <c r="A274" s="241"/>
      <c r="B274" s="59"/>
      <c r="C274" s="242"/>
      <c r="D274" s="65"/>
      <c r="E274" s="243"/>
      <c r="F274" s="990" t="str">
        <f t="shared" ref="F274:F337" si="24">IF(U274=0,"",U274)</f>
        <v/>
      </c>
      <c r="G274" s="242"/>
      <c r="H274" s="811"/>
      <c r="I274" s="243"/>
      <c r="J274" s="190"/>
      <c r="K274" s="232"/>
      <c r="L274" s="248" t="str">
        <f t="shared" ref="L274:L337" si="25">IF(SUM(M274:Q274)=0,"",SUM(M274:Q274))</f>
        <v/>
      </c>
      <c r="M274" s="215"/>
      <c r="N274" s="216"/>
      <c r="O274" s="216"/>
      <c r="P274" s="217"/>
      <c r="Q274" s="190"/>
      <c r="R274" s="177"/>
    </row>
    <row r="275" spans="1:18" x14ac:dyDescent="0.25">
      <c r="A275" s="241"/>
      <c r="B275" s="59"/>
      <c r="C275" s="242"/>
      <c r="D275" s="65"/>
      <c r="E275" s="243"/>
      <c r="F275" s="990" t="str">
        <f t="shared" si="24"/>
        <v/>
      </c>
      <c r="G275" s="242"/>
      <c r="H275" s="811"/>
      <c r="I275" s="243"/>
      <c r="J275" s="190"/>
      <c r="K275" s="232"/>
      <c r="L275" s="248" t="str">
        <f t="shared" si="25"/>
        <v/>
      </c>
      <c r="M275" s="215"/>
      <c r="N275" s="216"/>
      <c r="O275" s="216"/>
      <c r="P275" s="217"/>
      <c r="Q275" s="190"/>
      <c r="R275" s="177"/>
    </row>
    <row r="276" spans="1:18" x14ac:dyDescent="0.25">
      <c r="A276" s="241"/>
      <c r="B276" s="59"/>
      <c r="C276" s="242"/>
      <c r="D276" s="65"/>
      <c r="E276" s="243"/>
      <c r="F276" s="990" t="str">
        <f t="shared" si="24"/>
        <v/>
      </c>
      <c r="G276" s="242"/>
      <c r="H276" s="811"/>
      <c r="I276" s="243"/>
      <c r="J276" s="190"/>
      <c r="K276" s="232"/>
      <c r="L276" s="248" t="str">
        <f t="shared" si="25"/>
        <v/>
      </c>
      <c r="M276" s="215"/>
      <c r="N276" s="216"/>
      <c r="O276" s="216"/>
      <c r="P276" s="217"/>
      <c r="Q276" s="190"/>
      <c r="R276" s="177"/>
    </row>
    <row r="277" spans="1:18" x14ac:dyDescent="0.25">
      <c r="A277" s="241"/>
      <c r="B277" s="59"/>
      <c r="C277" s="242"/>
      <c r="D277" s="65"/>
      <c r="E277" s="243"/>
      <c r="F277" s="990" t="str">
        <f t="shared" si="24"/>
        <v/>
      </c>
      <c r="G277" s="242"/>
      <c r="H277" s="811"/>
      <c r="I277" s="243"/>
      <c r="J277" s="190"/>
      <c r="K277" s="232"/>
      <c r="L277" s="248" t="str">
        <f t="shared" si="25"/>
        <v/>
      </c>
      <c r="M277" s="215"/>
      <c r="N277" s="216"/>
      <c r="O277" s="216"/>
      <c r="P277" s="217"/>
      <c r="Q277" s="190"/>
      <c r="R277" s="177"/>
    </row>
    <row r="278" spans="1:18" x14ac:dyDescent="0.25">
      <c r="A278" s="241"/>
      <c r="B278" s="59"/>
      <c r="C278" s="242"/>
      <c r="D278" s="65"/>
      <c r="E278" s="243"/>
      <c r="F278" s="990" t="str">
        <f t="shared" si="24"/>
        <v/>
      </c>
      <c r="G278" s="242"/>
      <c r="H278" s="811"/>
      <c r="I278" s="243"/>
      <c r="J278" s="190"/>
      <c r="K278" s="232"/>
      <c r="L278" s="248" t="str">
        <f t="shared" si="25"/>
        <v/>
      </c>
      <c r="M278" s="215"/>
      <c r="N278" s="216"/>
      <c r="O278" s="216"/>
      <c r="P278" s="217"/>
      <c r="Q278" s="190"/>
      <c r="R278" s="177"/>
    </row>
    <row r="279" spans="1:18" x14ac:dyDescent="0.25">
      <c r="A279" s="241"/>
      <c r="B279" s="59"/>
      <c r="C279" s="242"/>
      <c r="D279" s="65"/>
      <c r="E279" s="243"/>
      <c r="F279" s="990" t="str">
        <f t="shared" si="24"/>
        <v/>
      </c>
      <c r="G279" s="242"/>
      <c r="H279" s="811"/>
      <c r="I279" s="243"/>
      <c r="J279" s="190"/>
      <c r="K279" s="232"/>
      <c r="L279" s="248" t="str">
        <f t="shared" si="25"/>
        <v/>
      </c>
      <c r="M279" s="215"/>
      <c r="N279" s="216"/>
      <c r="O279" s="216"/>
      <c r="P279" s="217"/>
      <c r="Q279" s="190"/>
      <c r="R279" s="177"/>
    </row>
    <row r="280" spans="1:18" x14ac:dyDescent="0.25">
      <c r="A280" s="241"/>
      <c r="B280" s="59"/>
      <c r="C280" s="242"/>
      <c r="D280" s="65"/>
      <c r="E280" s="243"/>
      <c r="F280" s="990" t="str">
        <f t="shared" si="24"/>
        <v/>
      </c>
      <c r="G280" s="242"/>
      <c r="H280" s="811"/>
      <c r="I280" s="243"/>
      <c r="J280" s="190"/>
      <c r="K280" s="232"/>
      <c r="L280" s="248" t="str">
        <f t="shared" si="25"/>
        <v/>
      </c>
      <c r="M280" s="215"/>
      <c r="N280" s="216"/>
      <c r="O280" s="216"/>
      <c r="P280" s="217"/>
      <c r="Q280" s="190"/>
      <c r="R280" s="177"/>
    </row>
    <row r="281" spans="1:18" x14ac:dyDescent="0.25">
      <c r="A281" s="241"/>
      <c r="B281" s="59"/>
      <c r="C281" s="242"/>
      <c r="D281" s="65"/>
      <c r="E281" s="243"/>
      <c r="F281" s="990" t="str">
        <f t="shared" si="24"/>
        <v/>
      </c>
      <c r="G281" s="242"/>
      <c r="H281" s="811"/>
      <c r="I281" s="243"/>
      <c r="J281" s="190"/>
      <c r="K281" s="232"/>
      <c r="L281" s="248" t="str">
        <f t="shared" si="25"/>
        <v/>
      </c>
      <c r="M281" s="215"/>
      <c r="N281" s="216"/>
      <c r="O281" s="216"/>
      <c r="P281" s="217"/>
      <c r="Q281" s="190"/>
      <c r="R281" s="177"/>
    </row>
    <row r="282" spans="1:18" x14ac:dyDescent="0.25">
      <c r="A282" s="241"/>
      <c r="B282" s="59"/>
      <c r="C282" s="242"/>
      <c r="D282" s="65"/>
      <c r="E282" s="243"/>
      <c r="F282" s="990" t="str">
        <f t="shared" si="24"/>
        <v/>
      </c>
      <c r="G282" s="242"/>
      <c r="H282" s="811"/>
      <c r="I282" s="243"/>
      <c r="J282" s="190"/>
      <c r="K282" s="232"/>
      <c r="L282" s="248" t="str">
        <f t="shared" si="25"/>
        <v/>
      </c>
      <c r="M282" s="215"/>
      <c r="N282" s="216"/>
      <c r="O282" s="216"/>
      <c r="P282" s="217"/>
      <c r="Q282" s="190"/>
      <c r="R282" s="177"/>
    </row>
    <row r="283" spans="1:18" x14ac:dyDescent="0.25">
      <c r="A283" s="241"/>
      <c r="B283" s="59"/>
      <c r="C283" s="242"/>
      <c r="D283" s="65"/>
      <c r="E283" s="243"/>
      <c r="F283" s="990" t="str">
        <f t="shared" si="24"/>
        <v/>
      </c>
      <c r="G283" s="242"/>
      <c r="H283" s="811"/>
      <c r="I283" s="243"/>
      <c r="J283" s="190"/>
      <c r="K283" s="232"/>
      <c r="L283" s="248" t="str">
        <f t="shared" si="25"/>
        <v/>
      </c>
      <c r="M283" s="215"/>
      <c r="N283" s="216"/>
      <c r="O283" s="216"/>
      <c r="P283" s="217"/>
      <c r="Q283" s="190"/>
      <c r="R283" s="177"/>
    </row>
    <row r="284" spans="1:18" x14ac:dyDescent="0.25">
      <c r="A284" s="241"/>
      <c r="B284" s="59"/>
      <c r="C284" s="242"/>
      <c r="D284" s="65"/>
      <c r="E284" s="243"/>
      <c r="F284" s="990" t="str">
        <f t="shared" si="24"/>
        <v/>
      </c>
      <c r="G284" s="242"/>
      <c r="H284" s="811"/>
      <c r="I284" s="243"/>
      <c r="J284" s="190"/>
      <c r="K284" s="232"/>
      <c r="L284" s="248" t="str">
        <f t="shared" si="25"/>
        <v/>
      </c>
      <c r="M284" s="215"/>
      <c r="N284" s="216"/>
      <c r="O284" s="216"/>
      <c r="P284" s="217"/>
      <c r="Q284" s="190"/>
      <c r="R284" s="177"/>
    </row>
    <row r="285" spans="1:18" x14ac:dyDescent="0.25">
      <c r="A285" s="241"/>
      <c r="B285" s="59"/>
      <c r="C285" s="242"/>
      <c r="D285" s="65"/>
      <c r="E285" s="243"/>
      <c r="F285" s="990" t="str">
        <f t="shared" si="24"/>
        <v/>
      </c>
      <c r="G285" s="242"/>
      <c r="H285" s="811"/>
      <c r="I285" s="243"/>
      <c r="J285" s="190"/>
      <c r="K285" s="232"/>
      <c r="L285" s="248" t="str">
        <f t="shared" si="25"/>
        <v/>
      </c>
      <c r="M285" s="215"/>
      <c r="N285" s="216"/>
      <c r="O285" s="216"/>
      <c r="P285" s="217"/>
      <c r="Q285" s="190"/>
      <c r="R285" s="177"/>
    </row>
    <row r="286" spans="1:18" x14ac:dyDescent="0.25">
      <c r="A286" s="241"/>
      <c r="B286" s="59"/>
      <c r="C286" s="242"/>
      <c r="D286" s="65"/>
      <c r="E286" s="243"/>
      <c r="F286" s="990" t="str">
        <f t="shared" si="24"/>
        <v/>
      </c>
      <c r="G286" s="242"/>
      <c r="H286" s="811"/>
      <c r="I286" s="243"/>
      <c r="J286" s="190"/>
      <c r="K286" s="232"/>
      <c r="L286" s="248" t="str">
        <f t="shared" si="25"/>
        <v/>
      </c>
      <c r="M286" s="215"/>
      <c r="N286" s="216"/>
      <c r="O286" s="216"/>
      <c r="P286" s="217"/>
      <c r="Q286" s="190"/>
      <c r="R286" s="177"/>
    </row>
    <row r="287" spans="1:18" x14ac:dyDescent="0.25">
      <c r="A287" s="241"/>
      <c r="B287" s="59"/>
      <c r="C287" s="242"/>
      <c r="D287" s="65"/>
      <c r="E287" s="243"/>
      <c r="F287" s="990" t="str">
        <f t="shared" si="24"/>
        <v/>
      </c>
      <c r="G287" s="242"/>
      <c r="H287" s="811"/>
      <c r="I287" s="243"/>
      <c r="J287" s="190"/>
      <c r="K287" s="232"/>
      <c r="L287" s="248" t="str">
        <f t="shared" si="25"/>
        <v/>
      </c>
      <c r="M287" s="215"/>
      <c r="N287" s="216"/>
      <c r="O287" s="216"/>
      <c r="P287" s="217"/>
      <c r="Q287" s="190"/>
      <c r="R287" s="177"/>
    </row>
    <row r="288" spans="1:18" x14ac:dyDescent="0.25">
      <c r="A288" s="241"/>
      <c r="B288" s="59"/>
      <c r="C288" s="242"/>
      <c r="D288" s="65"/>
      <c r="E288" s="243"/>
      <c r="F288" s="990" t="str">
        <f t="shared" si="24"/>
        <v/>
      </c>
      <c r="G288" s="242"/>
      <c r="H288" s="811"/>
      <c r="I288" s="243"/>
      <c r="J288" s="190"/>
      <c r="K288" s="232"/>
      <c r="L288" s="248" t="str">
        <f t="shared" si="25"/>
        <v/>
      </c>
      <c r="M288" s="215"/>
      <c r="N288" s="216"/>
      <c r="O288" s="216"/>
      <c r="P288" s="217"/>
      <c r="Q288" s="190"/>
      <c r="R288" s="177"/>
    </row>
    <row r="289" spans="1:18" x14ac:dyDescent="0.25">
      <c r="A289" s="241"/>
      <c r="B289" s="59"/>
      <c r="C289" s="242"/>
      <c r="D289" s="65"/>
      <c r="E289" s="243"/>
      <c r="F289" s="990" t="str">
        <f t="shared" si="24"/>
        <v/>
      </c>
      <c r="G289" s="242"/>
      <c r="H289" s="811"/>
      <c r="I289" s="243"/>
      <c r="J289" s="190"/>
      <c r="K289" s="232"/>
      <c r="L289" s="248" t="str">
        <f t="shared" si="25"/>
        <v/>
      </c>
      <c r="M289" s="215"/>
      <c r="N289" s="216"/>
      <c r="O289" s="216"/>
      <c r="P289" s="217"/>
      <c r="Q289" s="190"/>
      <c r="R289" s="177"/>
    </row>
    <row r="290" spans="1:18" x14ac:dyDescent="0.25">
      <c r="A290" s="241"/>
      <c r="B290" s="59"/>
      <c r="C290" s="242"/>
      <c r="D290" s="65"/>
      <c r="E290" s="243"/>
      <c r="F290" s="990" t="str">
        <f t="shared" si="24"/>
        <v/>
      </c>
      <c r="G290" s="242"/>
      <c r="H290" s="811"/>
      <c r="I290" s="243"/>
      <c r="J290" s="190"/>
      <c r="K290" s="232"/>
      <c r="L290" s="248" t="str">
        <f t="shared" si="25"/>
        <v/>
      </c>
      <c r="M290" s="215"/>
      <c r="N290" s="216"/>
      <c r="O290" s="216"/>
      <c r="P290" s="217"/>
      <c r="Q290" s="190"/>
      <c r="R290" s="177"/>
    </row>
    <row r="291" spans="1:18" x14ac:dyDescent="0.25">
      <c r="A291" s="241"/>
      <c r="B291" s="59"/>
      <c r="C291" s="242"/>
      <c r="D291" s="65"/>
      <c r="E291" s="243"/>
      <c r="F291" s="990" t="str">
        <f t="shared" si="24"/>
        <v/>
      </c>
      <c r="G291" s="242"/>
      <c r="H291" s="811"/>
      <c r="I291" s="243"/>
      <c r="J291" s="190"/>
      <c r="K291" s="232"/>
      <c r="L291" s="248" t="str">
        <f t="shared" si="25"/>
        <v/>
      </c>
      <c r="M291" s="215"/>
      <c r="N291" s="216"/>
      <c r="O291" s="216"/>
      <c r="P291" s="217"/>
      <c r="Q291" s="190"/>
      <c r="R291" s="177"/>
    </row>
    <row r="292" spans="1:18" x14ac:dyDescent="0.25">
      <c r="A292" s="241"/>
      <c r="B292" s="59"/>
      <c r="C292" s="242"/>
      <c r="D292" s="65"/>
      <c r="E292" s="243"/>
      <c r="F292" s="990" t="str">
        <f t="shared" si="24"/>
        <v/>
      </c>
      <c r="G292" s="242"/>
      <c r="H292" s="811"/>
      <c r="I292" s="243"/>
      <c r="J292" s="190"/>
      <c r="K292" s="232"/>
      <c r="L292" s="248" t="str">
        <f t="shared" si="25"/>
        <v/>
      </c>
      <c r="M292" s="215"/>
      <c r="N292" s="216"/>
      <c r="O292" s="216"/>
      <c r="P292" s="217"/>
      <c r="Q292" s="190"/>
      <c r="R292" s="177"/>
    </row>
    <row r="293" spans="1:18" x14ac:dyDescent="0.25">
      <c r="A293" s="241"/>
      <c r="B293" s="59"/>
      <c r="C293" s="242"/>
      <c r="D293" s="65"/>
      <c r="E293" s="243"/>
      <c r="F293" s="990" t="str">
        <f t="shared" si="24"/>
        <v/>
      </c>
      <c r="G293" s="242"/>
      <c r="H293" s="811"/>
      <c r="I293" s="243"/>
      <c r="J293" s="190"/>
      <c r="K293" s="232"/>
      <c r="L293" s="248" t="str">
        <f t="shared" si="25"/>
        <v/>
      </c>
      <c r="M293" s="215"/>
      <c r="N293" s="216"/>
      <c r="O293" s="216"/>
      <c r="P293" s="217"/>
      <c r="Q293" s="190"/>
      <c r="R293" s="177"/>
    </row>
    <row r="294" spans="1:18" x14ac:dyDescent="0.25">
      <c r="A294" s="241"/>
      <c r="B294" s="59"/>
      <c r="C294" s="242"/>
      <c r="D294" s="65"/>
      <c r="E294" s="243"/>
      <c r="F294" s="990" t="str">
        <f t="shared" si="24"/>
        <v/>
      </c>
      <c r="G294" s="242"/>
      <c r="H294" s="811"/>
      <c r="I294" s="243"/>
      <c r="J294" s="190"/>
      <c r="K294" s="232"/>
      <c r="L294" s="248" t="str">
        <f t="shared" si="25"/>
        <v/>
      </c>
      <c r="M294" s="215"/>
      <c r="N294" s="216"/>
      <c r="O294" s="216"/>
      <c r="P294" s="217"/>
      <c r="Q294" s="190"/>
      <c r="R294" s="177"/>
    </row>
    <row r="295" spans="1:18" x14ac:dyDescent="0.25">
      <c r="A295" s="241"/>
      <c r="B295" s="59"/>
      <c r="C295" s="242"/>
      <c r="D295" s="65"/>
      <c r="E295" s="243"/>
      <c r="F295" s="990" t="str">
        <f t="shared" si="24"/>
        <v/>
      </c>
      <c r="G295" s="242"/>
      <c r="H295" s="811"/>
      <c r="I295" s="243"/>
      <c r="J295" s="190"/>
      <c r="K295" s="232"/>
      <c r="L295" s="248" t="str">
        <f t="shared" si="25"/>
        <v/>
      </c>
      <c r="M295" s="215"/>
      <c r="N295" s="216"/>
      <c r="O295" s="216"/>
      <c r="P295" s="217"/>
      <c r="Q295" s="190"/>
      <c r="R295" s="177"/>
    </row>
    <row r="296" spans="1:18" x14ac:dyDescent="0.25">
      <c r="A296" s="241"/>
      <c r="B296" s="59"/>
      <c r="C296" s="242"/>
      <c r="D296" s="65"/>
      <c r="E296" s="243"/>
      <c r="F296" s="990" t="str">
        <f t="shared" si="24"/>
        <v/>
      </c>
      <c r="G296" s="242"/>
      <c r="H296" s="811"/>
      <c r="I296" s="243"/>
      <c r="J296" s="190"/>
      <c r="K296" s="232"/>
      <c r="L296" s="248" t="str">
        <f t="shared" si="25"/>
        <v/>
      </c>
      <c r="M296" s="215"/>
      <c r="N296" s="216"/>
      <c r="O296" s="216"/>
      <c r="P296" s="217"/>
      <c r="Q296" s="190"/>
      <c r="R296" s="177"/>
    </row>
    <row r="297" spans="1:18" x14ac:dyDescent="0.25">
      <c r="A297" s="241"/>
      <c r="B297" s="59"/>
      <c r="C297" s="242"/>
      <c r="D297" s="65"/>
      <c r="E297" s="243"/>
      <c r="F297" s="990" t="str">
        <f t="shared" si="24"/>
        <v/>
      </c>
      <c r="G297" s="242"/>
      <c r="H297" s="811"/>
      <c r="I297" s="243"/>
      <c r="J297" s="190"/>
      <c r="K297" s="232"/>
      <c r="L297" s="248" t="str">
        <f t="shared" si="25"/>
        <v/>
      </c>
      <c r="M297" s="215"/>
      <c r="N297" s="216"/>
      <c r="O297" s="216"/>
      <c r="P297" s="217"/>
      <c r="Q297" s="190"/>
      <c r="R297" s="177"/>
    </row>
    <row r="298" spans="1:18" x14ac:dyDescent="0.25">
      <c r="A298" s="241"/>
      <c r="B298" s="59"/>
      <c r="C298" s="242"/>
      <c r="D298" s="65"/>
      <c r="E298" s="243"/>
      <c r="F298" s="990" t="str">
        <f t="shared" si="24"/>
        <v/>
      </c>
      <c r="G298" s="242"/>
      <c r="H298" s="811"/>
      <c r="I298" s="243"/>
      <c r="J298" s="190"/>
      <c r="K298" s="232"/>
      <c r="L298" s="248" t="str">
        <f t="shared" si="25"/>
        <v/>
      </c>
      <c r="M298" s="215"/>
      <c r="N298" s="216"/>
      <c r="O298" s="216"/>
      <c r="P298" s="217"/>
      <c r="Q298" s="190"/>
      <c r="R298" s="177"/>
    </row>
    <row r="299" spans="1:18" x14ac:dyDescent="0.25">
      <c r="A299" s="241"/>
      <c r="B299" s="59"/>
      <c r="C299" s="242"/>
      <c r="D299" s="65"/>
      <c r="E299" s="243"/>
      <c r="F299" s="990" t="str">
        <f t="shared" si="24"/>
        <v/>
      </c>
      <c r="G299" s="242"/>
      <c r="H299" s="811"/>
      <c r="I299" s="243"/>
      <c r="J299" s="190"/>
      <c r="K299" s="232"/>
      <c r="L299" s="248" t="str">
        <f t="shared" si="25"/>
        <v/>
      </c>
      <c r="M299" s="215"/>
      <c r="N299" s="216"/>
      <c r="O299" s="216"/>
      <c r="P299" s="217"/>
      <c r="Q299" s="190"/>
      <c r="R299" s="177"/>
    </row>
    <row r="300" spans="1:18" x14ac:dyDescent="0.25">
      <c r="A300" s="241"/>
      <c r="B300" s="59"/>
      <c r="C300" s="242"/>
      <c r="D300" s="65"/>
      <c r="E300" s="243"/>
      <c r="F300" s="990" t="str">
        <f t="shared" si="24"/>
        <v/>
      </c>
      <c r="G300" s="242"/>
      <c r="H300" s="811"/>
      <c r="I300" s="243"/>
      <c r="J300" s="190"/>
      <c r="K300" s="232"/>
      <c r="L300" s="248" t="str">
        <f t="shared" si="25"/>
        <v/>
      </c>
      <c r="M300" s="215"/>
      <c r="N300" s="216"/>
      <c r="O300" s="216"/>
      <c r="P300" s="217"/>
      <c r="Q300" s="190"/>
      <c r="R300" s="177"/>
    </row>
    <row r="301" spans="1:18" x14ac:dyDescent="0.25">
      <c r="A301" s="241"/>
      <c r="B301" s="59"/>
      <c r="C301" s="242"/>
      <c r="D301" s="65"/>
      <c r="E301" s="243"/>
      <c r="F301" s="990" t="str">
        <f t="shared" si="24"/>
        <v/>
      </c>
      <c r="G301" s="242"/>
      <c r="H301" s="811"/>
      <c r="I301" s="243"/>
      <c r="J301" s="190"/>
      <c r="K301" s="232"/>
      <c r="L301" s="248" t="str">
        <f t="shared" si="25"/>
        <v/>
      </c>
      <c r="M301" s="215"/>
      <c r="N301" s="216"/>
      <c r="O301" s="216"/>
      <c r="P301" s="217"/>
      <c r="Q301" s="190"/>
      <c r="R301" s="177"/>
    </row>
    <row r="302" spans="1:18" x14ac:dyDescent="0.25">
      <c r="A302" s="241"/>
      <c r="B302" s="59"/>
      <c r="C302" s="242"/>
      <c r="D302" s="65"/>
      <c r="E302" s="243"/>
      <c r="F302" s="990" t="str">
        <f t="shared" si="24"/>
        <v/>
      </c>
      <c r="G302" s="242"/>
      <c r="H302" s="811"/>
      <c r="I302" s="243"/>
      <c r="J302" s="190"/>
      <c r="K302" s="232"/>
      <c r="L302" s="248" t="str">
        <f t="shared" si="25"/>
        <v/>
      </c>
      <c r="M302" s="215"/>
      <c r="N302" s="216"/>
      <c r="O302" s="216"/>
      <c r="P302" s="217"/>
      <c r="Q302" s="190"/>
      <c r="R302" s="177"/>
    </row>
    <row r="303" spans="1:18" x14ac:dyDescent="0.25">
      <c r="A303" s="241"/>
      <c r="B303" s="59"/>
      <c r="C303" s="242"/>
      <c r="D303" s="65"/>
      <c r="E303" s="243"/>
      <c r="F303" s="990" t="str">
        <f t="shared" si="24"/>
        <v/>
      </c>
      <c r="G303" s="242"/>
      <c r="H303" s="811"/>
      <c r="I303" s="243"/>
      <c r="J303" s="190"/>
      <c r="K303" s="232"/>
      <c r="L303" s="248" t="str">
        <f t="shared" si="25"/>
        <v/>
      </c>
      <c r="M303" s="215"/>
      <c r="N303" s="216"/>
      <c r="O303" s="216"/>
      <c r="P303" s="217"/>
      <c r="Q303" s="190"/>
      <c r="R303" s="177"/>
    </row>
    <row r="304" spans="1:18" x14ac:dyDescent="0.25">
      <c r="A304" s="241"/>
      <c r="B304" s="59"/>
      <c r="C304" s="242"/>
      <c r="D304" s="65"/>
      <c r="E304" s="243"/>
      <c r="F304" s="990" t="str">
        <f t="shared" si="24"/>
        <v/>
      </c>
      <c r="G304" s="242"/>
      <c r="H304" s="811"/>
      <c r="I304" s="243"/>
      <c r="J304" s="190"/>
      <c r="K304" s="232"/>
      <c r="L304" s="248" t="str">
        <f t="shared" si="25"/>
        <v/>
      </c>
      <c r="M304" s="215"/>
      <c r="N304" s="216"/>
      <c r="O304" s="216"/>
      <c r="P304" s="217"/>
      <c r="Q304" s="190"/>
      <c r="R304" s="177"/>
    </row>
    <row r="305" spans="1:18" x14ac:dyDescent="0.25">
      <c r="A305" s="241"/>
      <c r="B305" s="59"/>
      <c r="C305" s="242"/>
      <c r="D305" s="65"/>
      <c r="E305" s="243"/>
      <c r="F305" s="990" t="str">
        <f t="shared" si="24"/>
        <v/>
      </c>
      <c r="G305" s="242"/>
      <c r="H305" s="811"/>
      <c r="I305" s="243"/>
      <c r="J305" s="190"/>
      <c r="K305" s="232"/>
      <c r="L305" s="248" t="str">
        <f t="shared" si="25"/>
        <v/>
      </c>
      <c r="M305" s="215"/>
      <c r="N305" s="216"/>
      <c r="O305" s="216"/>
      <c r="P305" s="217"/>
      <c r="Q305" s="190"/>
      <c r="R305" s="177"/>
    </row>
    <row r="306" spans="1:18" x14ac:dyDescent="0.25">
      <c r="A306" s="241"/>
      <c r="B306" s="59"/>
      <c r="C306" s="242"/>
      <c r="D306" s="65"/>
      <c r="E306" s="243"/>
      <c r="F306" s="990" t="str">
        <f t="shared" si="24"/>
        <v/>
      </c>
      <c r="G306" s="242"/>
      <c r="H306" s="811"/>
      <c r="I306" s="243"/>
      <c r="J306" s="190"/>
      <c r="K306" s="232"/>
      <c r="L306" s="248" t="str">
        <f t="shared" si="25"/>
        <v/>
      </c>
      <c r="M306" s="215"/>
      <c r="N306" s="216"/>
      <c r="O306" s="216"/>
      <c r="P306" s="217"/>
      <c r="Q306" s="190"/>
      <c r="R306" s="177"/>
    </row>
    <row r="307" spans="1:18" x14ac:dyDescent="0.25">
      <c r="A307" s="241"/>
      <c r="B307" s="59"/>
      <c r="C307" s="242"/>
      <c r="D307" s="65"/>
      <c r="E307" s="243"/>
      <c r="F307" s="990" t="str">
        <f t="shared" si="24"/>
        <v/>
      </c>
      <c r="G307" s="242"/>
      <c r="H307" s="811"/>
      <c r="I307" s="243"/>
      <c r="J307" s="190"/>
      <c r="K307" s="232"/>
      <c r="L307" s="248" t="str">
        <f t="shared" si="25"/>
        <v/>
      </c>
      <c r="M307" s="215"/>
      <c r="N307" s="216"/>
      <c r="O307" s="216"/>
      <c r="P307" s="217"/>
      <c r="Q307" s="190"/>
      <c r="R307" s="177"/>
    </row>
    <row r="308" spans="1:18" x14ac:dyDescent="0.25">
      <c r="A308" s="241"/>
      <c r="B308" s="59"/>
      <c r="C308" s="242"/>
      <c r="D308" s="65"/>
      <c r="E308" s="243"/>
      <c r="F308" s="990" t="str">
        <f t="shared" si="24"/>
        <v/>
      </c>
      <c r="G308" s="242"/>
      <c r="H308" s="811"/>
      <c r="I308" s="243"/>
      <c r="J308" s="190"/>
      <c r="K308" s="232"/>
      <c r="L308" s="248" t="str">
        <f t="shared" si="25"/>
        <v/>
      </c>
      <c r="M308" s="215"/>
      <c r="N308" s="216"/>
      <c r="O308" s="216"/>
      <c r="P308" s="217"/>
      <c r="Q308" s="190"/>
      <c r="R308" s="177"/>
    </row>
    <row r="309" spans="1:18" x14ac:dyDescent="0.25">
      <c r="A309" s="241"/>
      <c r="B309" s="59"/>
      <c r="C309" s="242"/>
      <c r="D309" s="65"/>
      <c r="E309" s="243"/>
      <c r="F309" s="990" t="str">
        <f t="shared" si="24"/>
        <v/>
      </c>
      <c r="G309" s="242"/>
      <c r="H309" s="811"/>
      <c r="I309" s="243"/>
      <c r="J309" s="190"/>
      <c r="K309" s="232"/>
      <c r="L309" s="248" t="str">
        <f t="shared" si="25"/>
        <v/>
      </c>
      <c r="M309" s="215"/>
      <c r="N309" s="216"/>
      <c r="O309" s="216"/>
      <c r="P309" s="217"/>
      <c r="Q309" s="190"/>
      <c r="R309" s="177"/>
    </row>
    <row r="310" spans="1:18" x14ac:dyDescent="0.25">
      <c r="A310" s="241"/>
      <c r="B310" s="59"/>
      <c r="C310" s="242"/>
      <c r="D310" s="65"/>
      <c r="E310" s="243"/>
      <c r="F310" s="990" t="str">
        <f t="shared" si="24"/>
        <v/>
      </c>
      <c r="G310" s="242"/>
      <c r="H310" s="811"/>
      <c r="I310" s="243"/>
      <c r="J310" s="190"/>
      <c r="K310" s="232"/>
      <c r="L310" s="248" t="str">
        <f t="shared" si="25"/>
        <v/>
      </c>
      <c r="M310" s="215"/>
      <c r="N310" s="216"/>
      <c r="O310" s="216"/>
      <c r="P310" s="217"/>
      <c r="Q310" s="190"/>
      <c r="R310" s="177"/>
    </row>
    <row r="311" spans="1:18" x14ac:dyDescent="0.25">
      <c r="A311" s="241"/>
      <c r="B311" s="59"/>
      <c r="C311" s="242"/>
      <c r="D311" s="65"/>
      <c r="E311" s="243"/>
      <c r="F311" s="990" t="str">
        <f t="shared" si="24"/>
        <v/>
      </c>
      <c r="G311" s="242"/>
      <c r="H311" s="811"/>
      <c r="I311" s="243"/>
      <c r="J311" s="190"/>
      <c r="K311" s="232"/>
      <c r="L311" s="248" t="str">
        <f t="shared" si="25"/>
        <v/>
      </c>
      <c r="M311" s="215"/>
      <c r="N311" s="216"/>
      <c r="O311" s="216"/>
      <c r="P311" s="217"/>
      <c r="Q311" s="190"/>
      <c r="R311" s="177"/>
    </row>
    <row r="312" spans="1:18" x14ac:dyDescent="0.25">
      <c r="A312" s="241"/>
      <c r="B312" s="59"/>
      <c r="C312" s="242"/>
      <c r="D312" s="65"/>
      <c r="E312" s="243"/>
      <c r="F312" s="990" t="str">
        <f t="shared" si="24"/>
        <v/>
      </c>
      <c r="G312" s="242"/>
      <c r="H312" s="811"/>
      <c r="I312" s="243"/>
      <c r="J312" s="190"/>
      <c r="K312" s="232"/>
      <c r="L312" s="248" t="str">
        <f t="shared" si="25"/>
        <v/>
      </c>
      <c r="M312" s="215"/>
      <c r="N312" s="216"/>
      <c r="O312" s="216"/>
      <c r="P312" s="217"/>
      <c r="Q312" s="190"/>
      <c r="R312" s="177"/>
    </row>
    <row r="313" spans="1:18" x14ac:dyDescent="0.25">
      <c r="A313" s="241"/>
      <c r="B313" s="59"/>
      <c r="C313" s="242"/>
      <c r="D313" s="65"/>
      <c r="E313" s="243"/>
      <c r="F313" s="990" t="str">
        <f t="shared" si="24"/>
        <v/>
      </c>
      <c r="G313" s="242"/>
      <c r="H313" s="811"/>
      <c r="I313" s="243"/>
      <c r="J313" s="190"/>
      <c r="K313" s="232"/>
      <c r="L313" s="248" t="str">
        <f t="shared" si="25"/>
        <v/>
      </c>
      <c r="M313" s="215"/>
      <c r="N313" s="216"/>
      <c r="O313" s="216"/>
      <c r="P313" s="217"/>
      <c r="Q313" s="190"/>
      <c r="R313" s="177"/>
    </row>
    <row r="314" spans="1:18" x14ac:dyDescent="0.25">
      <c r="A314" s="241"/>
      <c r="B314" s="59"/>
      <c r="C314" s="242"/>
      <c r="D314" s="65"/>
      <c r="E314" s="243"/>
      <c r="F314" s="990" t="str">
        <f t="shared" si="24"/>
        <v/>
      </c>
      <c r="G314" s="242"/>
      <c r="H314" s="811"/>
      <c r="I314" s="243"/>
      <c r="J314" s="190"/>
      <c r="K314" s="232"/>
      <c r="L314" s="248" t="str">
        <f t="shared" si="25"/>
        <v/>
      </c>
      <c r="M314" s="215"/>
      <c r="N314" s="216"/>
      <c r="O314" s="216"/>
      <c r="P314" s="217"/>
      <c r="Q314" s="190"/>
      <c r="R314" s="177"/>
    </row>
    <row r="315" spans="1:18" x14ac:dyDescent="0.25">
      <c r="A315" s="241"/>
      <c r="B315" s="59"/>
      <c r="C315" s="242"/>
      <c r="D315" s="65"/>
      <c r="E315" s="243"/>
      <c r="F315" s="990" t="str">
        <f t="shared" si="24"/>
        <v/>
      </c>
      <c r="G315" s="242"/>
      <c r="H315" s="811"/>
      <c r="I315" s="243"/>
      <c r="J315" s="190"/>
      <c r="K315" s="232"/>
      <c r="L315" s="248" t="str">
        <f t="shared" si="25"/>
        <v/>
      </c>
      <c r="M315" s="215"/>
      <c r="N315" s="216"/>
      <c r="O315" s="216"/>
      <c r="P315" s="217"/>
      <c r="Q315" s="190"/>
      <c r="R315" s="177"/>
    </row>
    <row r="316" spans="1:18" x14ac:dyDescent="0.25">
      <c r="A316" s="241"/>
      <c r="B316" s="59"/>
      <c r="C316" s="242"/>
      <c r="D316" s="65"/>
      <c r="E316" s="243"/>
      <c r="F316" s="990" t="str">
        <f t="shared" si="24"/>
        <v/>
      </c>
      <c r="G316" s="242"/>
      <c r="H316" s="811"/>
      <c r="I316" s="243"/>
      <c r="J316" s="190"/>
      <c r="K316" s="232"/>
      <c r="L316" s="248" t="str">
        <f t="shared" si="25"/>
        <v/>
      </c>
      <c r="M316" s="215"/>
      <c r="N316" s="216"/>
      <c r="O316" s="216"/>
      <c r="P316" s="217"/>
      <c r="Q316" s="190"/>
      <c r="R316" s="177"/>
    </row>
    <row r="317" spans="1:18" x14ac:dyDescent="0.25">
      <c r="A317" s="241"/>
      <c r="B317" s="59"/>
      <c r="C317" s="242"/>
      <c r="D317" s="65"/>
      <c r="E317" s="243"/>
      <c r="F317" s="990" t="str">
        <f t="shared" si="24"/>
        <v/>
      </c>
      <c r="G317" s="242"/>
      <c r="H317" s="811"/>
      <c r="I317" s="243"/>
      <c r="J317" s="190"/>
      <c r="K317" s="232"/>
      <c r="L317" s="248" t="str">
        <f t="shared" si="25"/>
        <v/>
      </c>
      <c r="M317" s="215"/>
      <c r="N317" s="216"/>
      <c r="O317" s="216"/>
      <c r="P317" s="217"/>
      <c r="Q317" s="190"/>
      <c r="R317" s="177"/>
    </row>
    <row r="318" spans="1:18" x14ac:dyDescent="0.25">
      <c r="A318" s="241"/>
      <c r="B318" s="59"/>
      <c r="C318" s="242"/>
      <c r="D318" s="65"/>
      <c r="E318" s="243"/>
      <c r="F318" s="990" t="str">
        <f t="shared" si="24"/>
        <v/>
      </c>
      <c r="G318" s="242"/>
      <c r="H318" s="811"/>
      <c r="I318" s="243"/>
      <c r="J318" s="190"/>
      <c r="K318" s="232"/>
      <c r="L318" s="248" t="str">
        <f t="shared" si="25"/>
        <v/>
      </c>
      <c r="M318" s="215"/>
      <c r="N318" s="216"/>
      <c r="O318" s="216"/>
      <c r="P318" s="217"/>
      <c r="Q318" s="190"/>
      <c r="R318" s="177"/>
    </row>
    <row r="319" spans="1:18" x14ac:dyDescent="0.25">
      <c r="A319" s="241"/>
      <c r="B319" s="59"/>
      <c r="C319" s="242"/>
      <c r="D319" s="65"/>
      <c r="E319" s="243"/>
      <c r="F319" s="990" t="str">
        <f t="shared" si="24"/>
        <v/>
      </c>
      <c r="G319" s="242"/>
      <c r="H319" s="811"/>
      <c r="I319" s="243"/>
      <c r="J319" s="190"/>
      <c r="K319" s="232"/>
      <c r="L319" s="248" t="str">
        <f t="shared" si="25"/>
        <v/>
      </c>
      <c r="M319" s="215"/>
      <c r="N319" s="216"/>
      <c r="O319" s="216"/>
      <c r="P319" s="217"/>
      <c r="Q319" s="190"/>
      <c r="R319" s="177"/>
    </row>
    <row r="320" spans="1:18" x14ac:dyDescent="0.25">
      <c r="A320" s="241"/>
      <c r="B320" s="59"/>
      <c r="C320" s="242"/>
      <c r="D320" s="65"/>
      <c r="E320" s="243"/>
      <c r="F320" s="990" t="str">
        <f t="shared" si="24"/>
        <v/>
      </c>
      <c r="G320" s="242"/>
      <c r="H320" s="811"/>
      <c r="I320" s="243"/>
      <c r="J320" s="190"/>
      <c r="K320" s="232"/>
      <c r="L320" s="248" t="str">
        <f t="shared" si="25"/>
        <v/>
      </c>
      <c r="M320" s="215"/>
      <c r="N320" s="216"/>
      <c r="O320" s="216"/>
      <c r="P320" s="217"/>
      <c r="Q320" s="190"/>
      <c r="R320" s="177"/>
    </row>
    <row r="321" spans="1:18" x14ac:dyDescent="0.25">
      <c r="A321" s="241"/>
      <c r="B321" s="59"/>
      <c r="C321" s="242"/>
      <c r="D321" s="65"/>
      <c r="E321" s="243"/>
      <c r="F321" s="990" t="str">
        <f t="shared" si="24"/>
        <v/>
      </c>
      <c r="G321" s="242"/>
      <c r="H321" s="811"/>
      <c r="I321" s="243"/>
      <c r="J321" s="190"/>
      <c r="K321" s="232"/>
      <c r="L321" s="248" t="str">
        <f t="shared" si="25"/>
        <v/>
      </c>
      <c r="M321" s="215"/>
      <c r="N321" s="216"/>
      <c r="O321" s="216"/>
      <c r="P321" s="217"/>
      <c r="Q321" s="190"/>
      <c r="R321" s="177"/>
    </row>
    <row r="322" spans="1:18" x14ac:dyDescent="0.25">
      <c r="A322" s="241"/>
      <c r="B322" s="59"/>
      <c r="C322" s="242"/>
      <c r="D322" s="65"/>
      <c r="E322" s="243"/>
      <c r="F322" s="990" t="str">
        <f t="shared" si="24"/>
        <v/>
      </c>
      <c r="G322" s="242"/>
      <c r="H322" s="811"/>
      <c r="I322" s="243"/>
      <c r="J322" s="190"/>
      <c r="K322" s="232"/>
      <c r="L322" s="248" t="str">
        <f t="shared" si="25"/>
        <v/>
      </c>
      <c r="M322" s="215"/>
      <c r="N322" s="216"/>
      <c r="O322" s="216"/>
      <c r="P322" s="217"/>
      <c r="Q322" s="190"/>
      <c r="R322" s="177"/>
    </row>
    <row r="323" spans="1:18" x14ac:dyDescent="0.25">
      <c r="A323" s="241"/>
      <c r="B323" s="59"/>
      <c r="C323" s="242"/>
      <c r="D323" s="65"/>
      <c r="E323" s="243"/>
      <c r="F323" s="990" t="str">
        <f t="shared" si="24"/>
        <v/>
      </c>
      <c r="G323" s="242"/>
      <c r="H323" s="811"/>
      <c r="I323" s="243"/>
      <c r="J323" s="190"/>
      <c r="K323" s="232"/>
      <c r="L323" s="248" t="str">
        <f t="shared" si="25"/>
        <v/>
      </c>
      <c r="M323" s="215"/>
      <c r="N323" s="216"/>
      <c r="O323" s="216"/>
      <c r="P323" s="217"/>
      <c r="Q323" s="190"/>
      <c r="R323" s="177"/>
    </row>
    <row r="324" spans="1:18" x14ac:dyDescent="0.25">
      <c r="A324" s="241"/>
      <c r="B324" s="59"/>
      <c r="C324" s="242"/>
      <c r="D324" s="65"/>
      <c r="E324" s="243"/>
      <c r="F324" s="990" t="str">
        <f t="shared" si="24"/>
        <v/>
      </c>
      <c r="G324" s="242"/>
      <c r="H324" s="811"/>
      <c r="I324" s="243"/>
      <c r="J324" s="190"/>
      <c r="K324" s="232"/>
      <c r="L324" s="248" t="str">
        <f t="shared" si="25"/>
        <v/>
      </c>
      <c r="M324" s="215"/>
      <c r="N324" s="216"/>
      <c r="O324" s="216"/>
      <c r="P324" s="217"/>
      <c r="Q324" s="190"/>
      <c r="R324" s="177"/>
    </row>
    <row r="325" spans="1:18" x14ac:dyDescent="0.25">
      <c r="A325" s="241"/>
      <c r="B325" s="59"/>
      <c r="C325" s="242"/>
      <c r="D325" s="65"/>
      <c r="E325" s="243"/>
      <c r="F325" s="990" t="str">
        <f t="shared" si="24"/>
        <v/>
      </c>
      <c r="G325" s="242"/>
      <c r="H325" s="811"/>
      <c r="I325" s="243"/>
      <c r="J325" s="190"/>
      <c r="K325" s="232"/>
      <c r="L325" s="248" t="str">
        <f t="shared" si="25"/>
        <v/>
      </c>
      <c r="M325" s="215"/>
      <c r="N325" s="216"/>
      <c r="O325" s="216"/>
      <c r="P325" s="217"/>
      <c r="Q325" s="190"/>
      <c r="R325" s="177"/>
    </row>
    <row r="326" spans="1:18" x14ac:dyDescent="0.25">
      <c r="A326" s="241"/>
      <c r="B326" s="59"/>
      <c r="C326" s="242"/>
      <c r="D326" s="65"/>
      <c r="E326" s="243"/>
      <c r="F326" s="990" t="str">
        <f t="shared" si="24"/>
        <v/>
      </c>
      <c r="G326" s="242"/>
      <c r="H326" s="811"/>
      <c r="I326" s="243"/>
      <c r="J326" s="190"/>
      <c r="K326" s="232"/>
      <c r="L326" s="248" t="str">
        <f t="shared" si="25"/>
        <v/>
      </c>
      <c r="M326" s="215"/>
      <c r="N326" s="216"/>
      <c r="O326" s="216"/>
      <c r="P326" s="217"/>
      <c r="Q326" s="190"/>
      <c r="R326" s="177"/>
    </row>
    <row r="327" spans="1:18" x14ac:dyDescent="0.25">
      <c r="A327" s="241"/>
      <c r="B327" s="59"/>
      <c r="C327" s="242"/>
      <c r="D327" s="65"/>
      <c r="E327" s="243"/>
      <c r="F327" s="990" t="str">
        <f t="shared" si="24"/>
        <v/>
      </c>
      <c r="G327" s="242"/>
      <c r="H327" s="811"/>
      <c r="I327" s="243"/>
      <c r="J327" s="190"/>
      <c r="K327" s="232"/>
      <c r="L327" s="248" t="str">
        <f t="shared" si="25"/>
        <v/>
      </c>
      <c r="M327" s="215"/>
      <c r="N327" s="216"/>
      <c r="O327" s="216"/>
      <c r="P327" s="217"/>
      <c r="Q327" s="190"/>
      <c r="R327" s="177"/>
    </row>
    <row r="328" spans="1:18" x14ac:dyDescent="0.25">
      <c r="A328" s="241"/>
      <c r="B328" s="59"/>
      <c r="C328" s="242"/>
      <c r="D328" s="65"/>
      <c r="E328" s="243"/>
      <c r="F328" s="990" t="str">
        <f t="shared" si="24"/>
        <v/>
      </c>
      <c r="G328" s="242"/>
      <c r="H328" s="811"/>
      <c r="I328" s="243"/>
      <c r="J328" s="190"/>
      <c r="K328" s="232"/>
      <c r="L328" s="248" t="str">
        <f t="shared" si="25"/>
        <v/>
      </c>
      <c r="M328" s="215"/>
      <c r="N328" s="216"/>
      <c r="O328" s="216"/>
      <c r="P328" s="217"/>
      <c r="Q328" s="190"/>
      <c r="R328" s="177"/>
    </row>
    <row r="329" spans="1:18" x14ac:dyDescent="0.25">
      <c r="A329" s="241"/>
      <c r="B329" s="59"/>
      <c r="C329" s="242"/>
      <c r="D329" s="65"/>
      <c r="E329" s="243"/>
      <c r="F329" s="990" t="str">
        <f t="shared" si="24"/>
        <v/>
      </c>
      <c r="G329" s="242"/>
      <c r="H329" s="811"/>
      <c r="I329" s="243"/>
      <c r="J329" s="190"/>
      <c r="K329" s="232"/>
      <c r="L329" s="248" t="str">
        <f t="shared" si="25"/>
        <v/>
      </c>
      <c r="M329" s="215"/>
      <c r="N329" s="216"/>
      <c r="O329" s="216"/>
      <c r="P329" s="217"/>
      <c r="Q329" s="190"/>
      <c r="R329" s="177"/>
    </row>
    <row r="330" spans="1:18" x14ac:dyDescent="0.25">
      <c r="A330" s="241"/>
      <c r="B330" s="59"/>
      <c r="C330" s="242"/>
      <c r="D330" s="65"/>
      <c r="E330" s="243"/>
      <c r="F330" s="990" t="str">
        <f t="shared" si="24"/>
        <v/>
      </c>
      <c r="G330" s="242"/>
      <c r="H330" s="811"/>
      <c r="I330" s="243"/>
      <c r="J330" s="190"/>
      <c r="K330" s="232"/>
      <c r="L330" s="248" t="str">
        <f t="shared" si="25"/>
        <v/>
      </c>
      <c r="M330" s="215"/>
      <c r="N330" s="216"/>
      <c r="O330" s="216"/>
      <c r="P330" s="217"/>
      <c r="Q330" s="190"/>
      <c r="R330" s="177"/>
    </row>
    <row r="331" spans="1:18" x14ac:dyDescent="0.25">
      <c r="A331" s="241"/>
      <c r="B331" s="59"/>
      <c r="C331" s="242"/>
      <c r="D331" s="65"/>
      <c r="E331" s="243"/>
      <c r="F331" s="990" t="str">
        <f t="shared" si="24"/>
        <v/>
      </c>
      <c r="G331" s="242"/>
      <c r="H331" s="811"/>
      <c r="I331" s="243"/>
      <c r="J331" s="190"/>
      <c r="K331" s="232"/>
      <c r="L331" s="248" t="str">
        <f t="shared" si="25"/>
        <v/>
      </c>
      <c r="M331" s="215"/>
      <c r="N331" s="216"/>
      <c r="O331" s="216"/>
      <c r="P331" s="217"/>
      <c r="Q331" s="190"/>
      <c r="R331" s="177"/>
    </row>
    <row r="332" spans="1:18" x14ac:dyDescent="0.25">
      <c r="A332" s="241"/>
      <c r="B332" s="59"/>
      <c r="C332" s="242"/>
      <c r="D332" s="65"/>
      <c r="E332" s="243"/>
      <c r="F332" s="990" t="str">
        <f t="shared" si="24"/>
        <v/>
      </c>
      <c r="G332" s="242"/>
      <c r="H332" s="811"/>
      <c r="I332" s="243"/>
      <c r="J332" s="190"/>
      <c r="K332" s="232"/>
      <c r="L332" s="248" t="str">
        <f t="shared" si="25"/>
        <v/>
      </c>
      <c r="M332" s="215"/>
      <c r="N332" s="216"/>
      <c r="O332" s="216"/>
      <c r="P332" s="217"/>
      <c r="Q332" s="190"/>
      <c r="R332" s="177"/>
    </row>
    <row r="333" spans="1:18" x14ac:dyDescent="0.25">
      <c r="A333" s="241"/>
      <c r="B333" s="59"/>
      <c r="C333" s="242"/>
      <c r="D333" s="65"/>
      <c r="E333" s="243"/>
      <c r="F333" s="990" t="str">
        <f t="shared" si="24"/>
        <v/>
      </c>
      <c r="G333" s="242"/>
      <c r="H333" s="811"/>
      <c r="I333" s="243"/>
      <c r="J333" s="190"/>
      <c r="K333" s="232"/>
      <c r="L333" s="248" t="str">
        <f t="shared" si="25"/>
        <v/>
      </c>
      <c r="M333" s="215"/>
      <c r="N333" s="216"/>
      <c r="O333" s="216"/>
      <c r="P333" s="217"/>
      <c r="Q333" s="190"/>
      <c r="R333" s="177"/>
    </row>
    <row r="334" spans="1:18" x14ac:dyDescent="0.25">
      <c r="A334" s="241"/>
      <c r="B334" s="59"/>
      <c r="C334" s="242"/>
      <c r="D334" s="65"/>
      <c r="E334" s="243"/>
      <c r="F334" s="990" t="str">
        <f t="shared" si="24"/>
        <v/>
      </c>
      <c r="G334" s="242"/>
      <c r="H334" s="811"/>
      <c r="I334" s="243"/>
      <c r="J334" s="190"/>
      <c r="K334" s="232"/>
      <c r="L334" s="248" t="str">
        <f t="shared" si="25"/>
        <v/>
      </c>
      <c r="M334" s="215"/>
      <c r="N334" s="216"/>
      <c r="O334" s="216"/>
      <c r="P334" s="217"/>
      <c r="Q334" s="190"/>
      <c r="R334" s="177"/>
    </row>
    <row r="335" spans="1:18" x14ac:dyDescent="0.25">
      <c r="A335" s="241"/>
      <c r="B335" s="59"/>
      <c r="C335" s="242"/>
      <c r="D335" s="65"/>
      <c r="E335" s="243"/>
      <c r="F335" s="990" t="str">
        <f t="shared" si="24"/>
        <v/>
      </c>
      <c r="G335" s="242"/>
      <c r="H335" s="811"/>
      <c r="I335" s="243"/>
      <c r="J335" s="190"/>
      <c r="K335" s="232"/>
      <c r="L335" s="248" t="str">
        <f t="shared" si="25"/>
        <v/>
      </c>
      <c r="M335" s="215"/>
      <c r="N335" s="216"/>
      <c r="O335" s="216"/>
      <c r="P335" s="217"/>
      <c r="Q335" s="190"/>
      <c r="R335" s="177"/>
    </row>
    <row r="336" spans="1:18" x14ac:dyDescent="0.25">
      <c r="A336" s="241"/>
      <c r="B336" s="59"/>
      <c r="C336" s="242"/>
      <c r="D336" s="65"/>
      <c r="E336" s="243"/>
      <c r="F336" s="990" t="str">
        <f t="shared" si="24"/>
        <v/>
      </c>
      <c r="G336" s="242"/>
      <c r="H336" s="811"/>
      <c r="I336" s="243"/>
      <c r="J336" s="190"/>
      <c r="K336" s="232"/>
      <c r="L336" s="248" t="str">
        <f t="shared" si="25"/>
        <v/>
      </c>
      <c r="M336" s="215"/>
      <c r="N336" s="216"/>
      <c r="O336" s="216"/>
      <c r="P336" s="217"/>
      <c r="Q336" s="190"/>
      <c r="R336" s="177"/>
    </row>
    <row r="337" spans="1:28" x14ac:dyDescent="0.25">
      <c r="A337" s="241"/>
      <c r="B337" s="59"/>
      <c r="C337" s="242"/>
      <c r="D337" s="65"/>
      <c r="E337" s="243"/>
      <c r="F337" s="990" t="str">
        <f t="shared" si="24"/>
        <v/>
      </c>
      <c r="G337" s="242"/>
      <c r="H337" s="811"/>
      <c r="I337" s="243"/>
      <c r="J337" s="190"/>
      <c r="K337" s="232"/>
      <c r="L337" s="248" t="str">
        <f t="shared" si="25"/>
        <v/>
      </c>
      <c r="M337" s="215"/>
      <c r="N337" s="216"/>
      <c r="O337" s="216"/>
      <c r="P337" s="217"/>
      <c r="Q337" s="190"/>
      <c r="R337" s="177"/>
    </row>
    <row r="338" spans="1:28" x14ac:dyDescent="0.25">
      <c r="A338" s="241"/>
      <c r="B338" s="59"/>
      <c r="C338" s="242"/>
      <c r="D338" s="65"/>
      <c r="E338" s="243"/>
      <c r="F338" s="990" t="str">
        <f t="shared" ref="F338:F350" si="26">IF(U338=0,"",U338)</f>
        <v/>
      </c>
      <c r="G338" s="242"/>
      <c r="H338" s="811"/>
      <c r="I338" s="243"/>
      <c r="J338" s="190"/>
      <c r="K338" s="232"/>
      <c r="L338" s="248" t="str">
        <f t="shared" ref="L338:L350" si="27">IF(SUM(M338:Q338)=0,"",SUM(M338:Q338))</f>
        <v/>
      </c>
      <c r="M338" s="215"/>
      <c r="N338" s="216"/>
      <c r="O338" s="216"/>
      <c r="P338" s="217"/>
      <c r="Q338" s="190"/>
      <c r="R338" s="177"/>
    </row>
    <row r="339" spans="1:28" x14ac:dyDescent="0.25">
      <c r="A339" s="241"/>
      <c r="B339" s="59"/>
      <c r="C339" s="242"/>
      <c r="D339" s="65"/>
      <c r="E339" s="243"/>
      <c r="F339" s="990" t="str">
        <f t="shared" si="26"/>
        <v/>
      </c>
      <c r="G339" s="242"/>
      <c r="H339" s="811"/>
      <c r="I339" s="243"/>
      <c r="J339" s="190"/>
      <c r="K339" s="232"/>
      <c r="L339" s="248" t="str">
        <f t="shared" si="27"/>
        <v/>
      </c>
      <c r="M339" s="215"/>
      <c r="N339" s="216"/>
      <c r="O339" s="216"/>
      <c r="P339" s="217"/>
      <c r="Q339" s="190"/>
      <c r="R339" s="177"/>
    </row>
    <row r="340" spans="1:28" x14ac:dyDescent="0.25">
      <c r="A340" s="241"/>
      <c r="B340" s="59"/>
      <c r="C340" s="242"/>
      <c r="D340" s="65"/>
      <c r="E340" s="243"/>
      <c r="F340" s="990" t="str">
        <f t="shared" si="26"/>
        <v/>
      </c>
      <c r="G340" s="242"/>
      <c r="H340" s="811"/>
      <c r="I340" s="243"/>
      <c r="J340" s="190"/>
      <c r="K340" s="232"/>
      <c r="L340" s="248" t="str">
        <f t="shared" si="27"/>
        <v/>
      </c>
      <c r="M340" s="215"/>
      <c r="N340" s="216"/>
      <c r="O340" s="216"/>
      <c r="P340" s="217"/>
      <c r="Q340" s="190"/>
      <c r="R340" s="177"/>
    </row>
    <row r="341" spans="1:28" x14ac:dyDescent="0.25">
      <c r="A341" s="241"/>
      <c r="B341" s="59"/>
      <c r="C341" s="242"/>
      <c r="D341" s="65"/>
      <c r="E341" s="243"/>
      <c r="F341" s="990" t="str">
        <f t="shared" si="26"/>
        <v/>
      </c>
      <c r="G341" s="242"/>
      <c r="H341" s="811"/>
      <c r="I341" s="243"/>
      <c r="J341" s="190"/>
      <c r="K341" s="232"/>
      <c r="L341" s="248" t="str">
        <f t="shared" si="27"/>
        <v/>
      </c>
      <c r="M341" s="215"/>
      <c r="N341" s="216"/>
      <c r="O341" s="216"/>
      <c r="P341" s="217"/>
      <c r="Q341" s="190"/>
      <c r="R341" s="177"/>
    </row>
    <row r="342" spans="1:28" x14ac:dyDescent="0.25">
      <c r="A342" s="241"/>
      <c r="B342" s="59"/>
      <c r="C342" s="242"/>
      <c r="D342" s="65"/>
      <c r="E342" s="243"/>
      <c r="F342" s="990" t="str">
        <f t="shared" si="26"/>
        <v/>
      </c>
      <c r="G342" s="242"/>
      <c r="H342" s="811"/>
      <c r="I342" s="243"/>
      <c r="J342" s="190"/>
      <c r="K342" s="232"/>
      <c r="L342" s="248" t="str">
        <f t="shared" si="27"/>
        <v/>
      </c>
      <c r="M342" s="215"/>
      <c r="N342" s="216"/>
      <c r="O342" s="216"/>
      <c r="P342" s="217"/>
      <c r="Q342" s="190"/>
      <c r="R342" s="177"/>
    </row>
    <row r="343" spans="1:28" x14ac:dyDescent="0.25">
      <c r="A343" s="241"/>
      <c r="B343" s="59"/>
      <c r="C343" s="242"/>
      <c r="D343" s="65"/>
      <c r="E343" s="243"/>
      <c r="F343" s="990" t="str">
        <f t="shared" si="26"/>
        <v/>
      </c>
      <c r="G343" s="242"/>
      <c r="H343" s="811"/>
      <c r="I343" s="243"/>
      <c r="J343" s="190"/>
      <c r="K343" s="232"/>
      <c r="L343" s="248" t="str">
        <f t="shared" si="27"/>
        <v/>
      </c>
      <c r="M343" s="215"/>
      <c r="N343" s="216"/>
      <c r="O343" s="216"/>
      <c r="P343" s="217"/>
      <c r="Q343" s="190"/>
      <c r="R343" s="177"/>
    </row>
    <row r="344" spans="1:28" x14ac:dyDescent="0.25">
      <c r="A344" s="241"/>
      <c r="B344" s="59"/>
      <c r="C344" s="242"/>
      <c r="D344" s="65"/>
      <c r="E344" s="243"/>
      <c r="F344" s="990" t="str">
        <f t="shared" si="26"/>
        <v/>
      </c>
      <c r="G344" s="242"/>
      <c r="H344" s="811"/>
      <c r="I344" s="243"/>
      <c r="J344" s="190"/>
      <c r="K344" s="232"/>
      <c r="L344" s="248" t="str">
        <f t="shared" si="27"/>
        <v/>
      </c>
      <c r="M344" s="215"/>
      <c r="N344" s="216"/>
      <c r="O344" s="216"/>
      <c r="P344" s="217"/>
      <c r="Q344" s="190"/>
      <c r="R344" s="177"/>
    </row>
    <row r="345" spans="1:28" x14ac:dyDescent="0.25">
      <c r="A345" s="241"/>
      <c r="B345" s="59"/>
      <c r="C345" s="242"/>
      <c r="D345" s="65"/>
      <c r="E345" s="243"/>
      <c r="F345" s="990" t="str">
        <f t="shared" si="26"/>
        <v/>
      </c>
      <c r="G345" s="242"/>
      <c r="H345" s="811"/>
      <c r="I345" s="243"/>
      <c r="J345" s="190"/>
      <c r="K345" s="232"/>
      <c r="L345" s="248" t="str">
        <f t="shared" si="27"/>
        <v/>
      </c>
      <c r="M345" s="215"/>
      <c r="N345" s="216"/>
      <c r="O345" s="216"/>
      <c r="P345" s="217"/>
      <c r="Q345" s="190"/>
      <c r="R345" s="177"/>
    </row>
    <row r="346" spans="1:28" x14ac:dyDescent="0.25">
      <c r="A346" s="241"/>
      <c r="B346" s="59"/>
      <c r="C346" s="242"/>
      <c r="D346" s="65"/>
      <c r="E346" s="243"/>
      <c r="F346" s="990" t="str">
        <f t="shared" si="26"/>
        <v/>
      </c>
      <c r="G346" s="242"/>
      <c r="H346" s="811"/>
      <c r="I346" s="243"/>
      <c r="J346" s="190"/>
      <c r="K346" s="232"/>
      <c r="L346" s="248" t="str">
        <f t="shared" si="27"/>
        <v/>
      </c>
      <c r="M346" s="215"/>
      <c r="N346" s="216"/>
      <c r="O346" s="216"/>
      <c r="P346" s="217"/>
      <c r="Q346" s="190"/>
      <c r="R346" s="177"/>
    </row>
    <row r="347" spans="1:28" x14ac:dyDescent="0.25">
      <c r="A347" s="241"/>
      <c r="B347" s="59"/>
      <c r="C347" s="242"/>
      <c r="D347" s="65"/>
      <c r="E347" s="243"/>
      <c r="F347" s="990" t="str">
        <f t="shared" si="26"/>
        <v/>
      </c>
      <c r="G347" s="242"/>
      <c r="H347" s="811"/>
      <c r="I347" s="243"/>
      <c r="J347" s="190"/>
      <c r="K347" s="232"/>
      <c r="L347" s="248" t="str">
        <f t="shared" si="27"/>
        <v/>
      </c>
      <c r="M347" s="215"/>
      <c r="N347" s="216"/>
      <c r="O347" s="216"/>
      <c r="P347" s="217"/>
      <c r="Q347" s="190"/>
      <c r="R347" s="177"/>
    </row>
    <row r="348" spans="1:28" x14ac:dyDescent="0.25">
      <c r="A348" s="241"/>
      <c r="B348" s="59"/>
      <c r="C348" s="242"/>
      <c r="D348" s="65"/>
      <c r="E348" s="243"/>
      <c r="F348" s="990" t="str">
        <f t="shared" si="26"/>
        <v/>
      </c>
      <c r="G348" s="242"/>
      <c r="H348" s="811"/>
      <c r="I348" s="243"/>
      <c r="J348" s="190"/>
      <c r="K348" s="232"/>
      <c r="L348" s="248" t="str">
        <f t="shared" si="27"/>
        <v/>
      </c>
      <c r="M348" s="215"/>
      <c r="N348" s="216"/>
      <c r="O348" s="216"/>
      <c r="P348" s="217"/>
      <c r="Q348" s="190"/>
      <c r="R348" s="177"/>
    </row>
    <row r="349" spans="1:28" x14ac:dyDescent="0.25">
      <c r="A349" s="241"/>
      <c r="B349" s="59"/>
      <c r="C349" s="242"/>
      <c r="D349" s="65"/>
      <c r="E349" s="243"/>
      <c r="F349" s="990" t="str">
        <f t="shared" si="26"/>
        <v/>
      </c>
      <c r="G349" s="242"/>
      <c r="H349" s="811"/>
      <c r="I349" s="243"/>
      <c r="J349" s="190"/>
      <c r="K349" s="232"/>
      <c r="L349" s="248" t="str">
        <f t="shared" si="27"/>
        <v/>
      </c>
      <c r="M349" s="215"/>
      <c r="N349" s="216"/>
      <c r="O349" s="216"/>
      <c r="P349" s="217"/>
      <c r="Q349" s="190"/>
      <c r="R349" s="177"/>
    </row>
    <row r="350" spans="1:28" ht="15.75" thickBot="1" x14ac:dyDescent="0.3">
      <c r="A350" s="244"/>
      <c r="B350" s="61"/>
      <c r="C350" s="245"/>
      <c r="D350" s="66"/>
      <c r="E350" s="246"/>
      <c r="F350" s="992" t="str">
        <f t="shared" si="26"/>
        <v/>
      </c>
      <c r="G350" s="245"/>
      <c r="H350" s="812"/>
      <c r="I350" s="246"/>
      <c r="J350" s="192"/>
      <c r="K350" s="233"/>
      <c r="L350" s="249" t="str">
        <f t="shared" si="27"/>
        <v/>
      </c>
      <c r="M350" s="218"/>
      <c r="N350" s="219"/>
      <c r="O350" s="219"/>
      <c r="P350" s="220"/>
      <c r="Q350" s="192"/>
      <c r="R350" s="179"/>
    </row>
    <row r="351" spans="1:28" x14ac:dyDescent="0.25">
      <c r="A351" s="769"/>
      <c r="B351" s="769"/>
      <c r="C351" s="769"/>
      <c r="D351" s="772"/>
      <c r="E351" s="772"/>
      <c r="F351" s="772"/>
      <c r="G351" s="772"/>
      <c r="H351" s="772"/>
      <c r="I351" s="40"/>
      <c r="J351" s="772"/>
      <c r="K351" s="40"/>
      <c r="S351" s="38"/>
      <c r="T351" s="38"/>
      <c r="U351" s="38"/>
      <c r="V351" s="38"/>
      <c r="W351" s="38"/>
      <c r="X351" s="38"/>
      <c r="Y351" s="38"/>
      <c r="Z351" s="38"/>
      <c r="AA351" s="38"/>
      <c r="AB351" s="38"/>
    </row>
    <row r="352" spans="1:28" x14ac:dyDescent="0.25">
      <c r="A352" s="769"/>
      <c r="B352" s="769"/>
      <c r="C352" s="769"/>
      <c r="D352" s="772"/>
      <c r="E352" s="772"/>
      <c r="F352" s="772"/>
      <c r="G352" s="772"/>
      <c r="H352" s="772"/>
      <c r="I352" s="40"/>
      <c r="J352" s="772"/>
      <c r="K352" s="40"/>
      <c r="S352" s="38"/>
      <c r="T352" s="38"/>
      <c r="U352" s="38"/>
      <c r="V352" s="38"/>
      <c r="W352" s="38"/>
      <c r="X352" s="38"/>
      <c r="Y352" s="38"/>
      <c r="Z352" s="38"/>
      <c r="AA352" s="38"/>
      <c r="AB352" s="38"/>
    </row>
    <row r="353" spans="1:28" x14ac:dyDescent="0.25">
      <c r="A353" s="769"/>
      <c r="B353" s="769"/>
      <c r="C353" s="769"/>
      <c r="D353" s="772"/>
      <c r="E353" s="772"/>
      <c r="F353" s="772"/>
      <c r="G353" s="772"/>
      <c r="H353" s="772"/>
      <c r="I353" s="40"/>
      <c r="J353" s="772"/>
      <c r="K353" s="40"/>
      <c r="S353" s="38"/>
      <c r="T353" s="38"/>
      <c r="U353" s="38"/>
      <c r="V353" s="38"/>
      <c r="W353" s="38"/>
      <c r="X353" s="38"/>
      <c r="Y353" s="38"/>
      <c r="Z353" s="38"/>
      <c r="AA353" s="38"/>
      <c r="AB353" s="38"/>
    </row>
    <row r="354" spans="1:28" x14ac:dyDescent="0.25">
      <c r="A354" s="769"/>
      <c r="B354" s="769"/>
      <c r="C354" s="769"/>
      <c r="D354" s="772"/>
      <c r="E354" s="772"/>
      <c r="F354" s="772"/>
      <c r="G354" s="772"/>
      <c r="H354" s="772"/>
      <c r="I354" s="40"/>
      <c r="J354" s="772"/>
      <c r="K354" s="40"/>
      <c r="S354" s="38"/>
      <c r="T354" s="38"/>
      <c r="U354" s="38"/>
      <c r="V354" s="38"/>
      <c r="W354" s="38"/>
      <c r="X354" s="38"/>
      <c r="Y354" s="38"/>
      <c r="Z354" s="38"/>
      <c r="AA354" s="38"/>
      <c r="AB354" s="38"/>
    </row>
    <row r="355" spans="1:28" x14ac:dyDescent="0.25">
      <c r="A355" s="769"/>
      <c r="B355" s="769"/>
      <c r="C355" s="769"/>
      <c r="D355" s="772"/>
      <c r="E355" s="772"/>
      <c r="F355" s="772"/>
      <c r="G355" s="772"/>
      <c r="H355" s="772"/>
      <c r="I355" s="40"/>
      <c r="J355" s="772"/>
      <c r="K355" s="40"/>
      <c r="S355" s="38"/>
      <c r="T355" s="38"/>
      <c r="U355" s="38"/>
      <c r="V355" s="38"/>
      <c r="W355" s="38"/>
      <c r="X355" s="38"/>
      <c r="Y355" s="38"/>
      <c r="Z355" s="38"/>
      <c r="AA355" s="38"/>
      <c r="AB355" s="38"/>
    </row>
    <row r="356" spans="1:28" x14ac:dyDescent="0.25">
      <c r="A356" s="769"/>
      <c r="B356" s="769"/>
      <c r="C356" s="769"/>
      <c r="D356" s="772"/>
      <c r="E356" s="772"/>
      <c r="F356" s="772"/>
      <c r="G356" s="772"/>
      <c r="H356" s="772"/>
      <c r="I356" s="40"/>
      <c r="J356" s="772"/>
      <c r="K356" s="40"/>
      <c r="S356" s="38"/>
      <c r="T356" s="38"/>
      <c r="U356" s="38"/>
      <c r="V356" s="38"/>
      <c r="W356" s="38"/>
      <c r="X356" s="38"/>
      <c r="Y356" s="38"/>
      <c r="Z356" s="38"/>
      <c r="AA356" s="38"/>
      <c r="AB356" s="38"/>
    </row>
    <row r="357" spans="1:28" x14ac:dyDescent="0.25">
      <c r="A357" s="769"/>
      <c r="B357" s="769"/>
      <c r="C357" s="769"/>
      <c r="D357" s="772"/>
      <c r="E357" s="772"/>
      <c r="F357" s="772"/>
      <c r="G357" s="772"/>
      <c r="H357" s="772"/>
      <c r="I357" s="40"/>
      <c r="J357" s="772"/>
      <c r="K357" s="40"/>
      <c r="S357" s="38"/>
      <c r="T357" s="38"/>
      <c r="U357" s="38"/>
      <c r="V357" s="38"/>
      <c r="W357" s="38"/>
      <c r="X357" s="38"/>
      <c r="Y357" s="38"/>
      <c r="Z357" s="38"/>
      <c r="AA357" s="38"/>
      <c r="AB357" s="38"/>
    </row>
    <row r="358" spans="1:28" x14ac:dyDescent="0.25">
      <c r="A358" s="769"/>
      <c r="B358" s="769"/>
      <c r="C358" s="769"/>
      <c r="D358" s="772"/>
      <c r="E358" s="772"/>
      <c r="F358" s="772"/>
      <c r="G358" s="772"/>
      <c r="H358" s="772"/>
      <c r="I358" s="40"/>
      <c r="J358" s="772"/>
      <c r="K358" s="40"/>
      <c r="S358" s="38"/>
      <c r="T358" s="38"/>
      <c r="U358" s="38"/>
      <c r="V358" s="38"/>
      <c r="W358" s="38"/>
      <c r="X358" s="38"/>
      <c r="Y358" s="38"/>
      <c r="Z358" s="38"/>
      <c r="AA358" s="38"/>
      <c r="AB358" s="38"/>
    </row>
    <row r="359" spans="1:28" x14ac:dyDescent="0.25">
      <c r="A359" s="769"/>
      <c r="B359" s="769"/>
      <c r="C359" s="769"/>
      <c r="D359" s="772"/>
      <c r="E359" s="772"/>
      <c r="F359" s="772"/>
      <c r="G359" s="772"/>
      <c r="H359" s="772"/>
      <c r="I359" s="40"/>
      <c r="J359" s="772"/>
      <c r="K359" s="40"/>
      <c r="S359" s="38"/>
      <c r="T359" s="38"/>
      <c r="U359" s="38"/>
      <c r="V359" s="38"/>
      <c r="W359" s="38"/>
      <c r="X359" s="38"/>
      <c r="Y359" s="38"/>
      <c r="Z359" s="38"/>
      <c r="AA359" s="38"/>
      <c r="AB359" s="38"/>
    </row>
    <row r="360" spans="1:28" x14ac:dyDescent="0.25">
      <c r="A360" s="769"/>
      <c r="B360" s="769"/>
      <c r="C360" s="769"/>
      <c r="D360" s="772"/>
      <c r="E360" s="772"/>
      <c r="F360" s="772"/>
      <c r="G360" s="772"/>
      <c r="H360" s="772"/>
      <c r="I360" s="40"/>
      <c r="J360" s="772"/>
      <c r="K360" s="40"/>
      <c r="S360" s="38"/>
      <c r="T360" s="38"/>
      <c r="U360" s="38"/>
      <c r="V360" s="38"/>
      <c r="W360" s="38"/>
      <c r="X360" s="38"/>
      <c r="Y360" s="38"/>
      <c r="Z360" s="38"/>
      <c r="AA360" s="38"/>
      <c r="AB360" s="38"/>
    </row>
    <row r="361" spans="1:28" x14ac:dyDescent="0.25">
      <c r="A361" s="769"/>
      <c r="B361" s="769"/>
      <c r="C361" s="769"/>
      <c r="D361" s="772"/>
      <c r="E361" s="772"/>
      <c r="F361" s="772"/>
      <c r="G361" s="772"/>
      <c r="H361" s="772"/>
      <c r="I361" s="40"/>
      <c r="J361" s="772"/>
      <c r="K361" s="40"/>
      <c r="S361" s="38"/>
      <c r="T361" s="38"/>
      <c r="U361" s="38"/>
      <c r="V361" s="38"/>
      <c r="W361" s="38"/>
      <c r="X361" s="38"/>
      <c r="Y361" s="38"/>
      <c r="Z361" s="38"/>
      <c r="AA361" s="38"/>
      <c r="AB361" s="38"/>
    </row>
    <row r="362" spans="1:28" x14ac:dyDescent="0.25">
      <c r="A362" s="769"/>
      <c r="B362" s="769"/>
      <c r="C362" s="769"/>
      <c r="D362" s="772"/>
      <c r="E362" s="772"/>
      <c r="F362" s="772"/>
      <c r="G362" s="772"/>
      <c r="H362" s="772"/>
      <c r="I362" s="40"/>
      <c r="J362" s="772"/>
      <c r="K362" s="40"/>
      <c r="S362" s="38"/>
      <c r="T362" s="38"/>
      <c r="U362" s="38"/>
      <c r="V362" s="38"/>
      <c r="W362" s="38"/>
      <c r="X362" s="38"/>
      <c r="Y362" s="38"/>
      <c r="Z362" s="38"/>
      <c r="AA362" s="38"/>
      <c r="AB362" s="38"/>
    </row>
    <row r="363" spans="1:28" x14ac:dyDescent="0.25">
      <c r="A363" s="769"/>
      <c r="B363" s="769"/>
      <c r="C363" s="769"/>
      <c r="D363" s="772"/>
      <c r="E363" s="772"/>
      <c r="F363" s="772"/>
      <c r="G363" s="772"/>
      <c r="H363" s="772"/>
      <c r="I363" s="40"/>
      <c r="J363" s="772"/>
      <c r="K363" s="40"/>
      <c r="S363" s="38"/>
      <c r="T363" s="38"/>
      <c r="U363" s="38"/>
      <c r="V363" s="38"/>
      <c r="W363" s="38"/>
      <c r="X363" s="38"/>
      <c r="Y363" s="38"/>
      <c r="Z363" s="38"/>
      <c r="AA363" s="38"/>
      <c r="AB363" s="38"/>
    </row>
    <row r="364" spans="1:28" x14ac:dyDescent="0.25">
      <c r="A364" s="769"/>
      <c r="B364" s="769"/>
      <c r="C364" s="769"/>
      <c r="D364" s="772"/>
      <c r="E364" s="772"/>
      <c r="F364" s="772"/>
      <c r="G364" s="772"/>
      <c r="H364" s="772"/>
      <c r="I364" s="40"/>
      <c r="J364" s="772"/>
      <c r="K364" s="40"/>
      <c r="S364" s="38"/>
      <c r="T364" s="38"/>
      <c r="U364" s="38"/>
      <c r="V364" s="38"/>
      <c r="W364" s="38"/>
      <c r="X364" s="38"/>
      <c r="Y364" s="38"/>
      <c r="Z364" s="38"/>
      <c r="AA364" s="38"/>
      <c r="AB364" s="38"/>
    </row>
  </sheetData>
  <sheetProtection algorithmName="SHA-512" hashValue="zAyAEtzx4HDFdNQFQzk0EeBb6xAwnHCFxjZ/LwOY3IvDbOLfkMl2Hf024ZgCsnIBKs7+SmQDAyBAZ53B0ewZtQ==" saltValue="FDFoDatQs6+aRJi1JnCSeA==" spinCount="100000" sheet="1" objects="1" scenarios="1"/>
  <mergeCells count="15">
    <mergeCell ref="O9:R9"/>
    <mergeCell ref="O10:R10"/>
    <mergeCell ref="A9:I9"/>
    <mergeCell ref="A10:I10"/>
    <mergeCell ref="A13:A15"/>
    <mergeCell ref="B12:F12"/>
    <mergeCell ref="H12:H15"/>
    <mergeCell ref="I12:I15"/>
    <mergeCell ref="J9:M9"/>
    <mergeCell ref="J10:M10"/>
    <mergeCell ref="J13:K13"/>
    <mergeCell ref="L13:R13"/>
    <mergeCell ref="J12:R12"/>
    <mergeCell ref="G12:G15"/>
    <mergeCell ref="B13:B15"/>
  </mergeCells>
  <conditionalFormatting sqref="K17:K350">
    <cfRule type="expression" dxfId="318" priority="217">
      <formula>AND(J17&gt;0,ISBLANK(K17))</formula>
    </cfRule>
  </conditionalFormatting>
  <conditionalFormatting sqref="B18 B334:B350 B21:B196">
    <cfRule type="expression" dxfId="317" priority="215">
      <formula>AND(OR(NOT(ISBLANK(H18)), NOT(ISBLANK(I18))), ISBLANK(B18))</formula>
    </cfRule>
  </conditionalFormatting>
  <conditionalFormatting sqref="D17:D196 D334:D350">
    <cfRule type="expression" dxfId="316" priority="214">
      <formula>IF(A17="Integrated",ISBLANK(D17),FALSE)</formula>
    </cfRule>
  </conditionalFormatting>
  <conditionalFormatting sqref="H17:H18 H21:H350">
    <cfRule type="expression" dxfId="315" priority="208">
      <formula>IF(AND(NOT(ISBLANK(B17)),ISBLANK(H17)),TRUE,FALSE)</formula>
    </cfRule>
  </conditionalFormatting>
  <conditionalFormatting sqref="E17:E196">
    <cfRule type="expression" dxfId="314" priority="235">
      <formula>IF(ISBLANK(E17),ISNA(#REF!),FALSE)</formula>
    </cfRule>
  </conditionalFormatting>
  <conditionalFormatting sqref="C17:C196 C334:C350">
    <cfRule type="expression" dxfId="313" priority="236">
      <formula>IF(ISBLANK(C17),ISNA(#REF!),FALSE)</formula>
    </cfRule>
    <cfRule type="expression" dxfId="312" priority="237">
      <formula>IF(A17="Unique",ISBLANK(C17),FALSE)</formula>
    </cfRule>
  </conditionalFormatting>
  <conditionalFormatting sqref="A17:A18 A21:A350">
    <cfRule type="expression" dxfId="311" priority="202">
      <formula>IF(AND(NOT(ISBLANK(B17)),ISBLANK(A17)),TRUE,FALSE)</formula>
    </cfRule>
  </conditionalFormatting>
  <conditionalFormatting sqref="J17:J350">
    <cfRule type="expression" dxfId="310" priority="201">
      <formula>AND(K17&gt;0,ISBLANK(J17))</formula>
    </cfRule>
  </conditionalFormatting>
  <conditionalFormatting sqref="K197:K209">
    <cfRule type="expression" dxfId="309" priority="189">
      <formula>AND(J197&gt;0,ISBLANK(K197))</formula>
    </cfRule>
  </conditionalFormatting>
  <conditionalFormatting sqref="B197:B209">
    <cfRule type="expression" dxfId="308" priority="181">
      <formula>AND(A197&lt;&gt;"",B197="")</formula>
    </cfRule>
    <cfRule type="expression" dxfId="307" priority="188">
      <formula>AND(OR(NOT(ISBLANK(H197)), NOT(ISBLANK(I197))), ISBLANK(B197))</formula>
    </cfRule>
  </conditionalFormatting>
  <conditionalFormatting sqref="D197:D209">
    <cfRule type="expression" dxfId="306" priority="187">
      <formula>IF(A197="Integrated",ISBLANK(D197),FALSE)</formula>
    </cfRule>
  </conditionalFormatting>
  <conditionalFormatting sqref="I197:I209">
    <cfRule type="expression" dxfId="305" priority="184">
      <formula>IF(AND(NOT(ISBLANK(B197)),ISBLANK(I197)),TRUE,FALSE)</formula>
    </cfRule>
    <cfRule type="expression" dxfId="304" priority="186">
      <formula>AND(A197="Day Rate",ISBLANK(I197))</formula>
    </cfRule>
  </conditionalFormatting>
  <conditionalFormatting sqref="H197:H209">
    <cfRule type="expression" dxfId="303" priority="185">
      <formula>IF(AND(NOT(ISBLANK(B197)),ISBLANK(H197)),TRUE,FALSE)</formula>
    </cfRule>
  </conditionalFormatting>
  <conditionalFormatting sqref="E197:E209">
    <cfRule type="expression" dxfId="302" priority="190">
      <formula>IF(ISBLANK(E197),ISNA(#REF!),FALSE)</formula>
    </cfRule>
  </conditionalFormatting>
  <conditionalFormatting sqref="C197:C209">
    <cfRule type="expression" dxfId="301" priority="191">
      <formula>IF(ISBLANK(C197),ISNA(#REF!),FALSE)</formula>
    </cfRule>
    <cfRule type="expression" dxfId="300" priority="192">
      <formula>IF(A197="Unique",ISBLANK(C197),FALSE)</formula>
    </cfRule>
  </conditionalFormatting>
  <conditionalFormatting sqref="A197:A209">
    <cfRule type="expression" dxfId="299" priority="183">
      <formula>IF(AND(NOT(ISBLANK(B197)),ISBLANK(A197)),TRUE,FALSE)</formula>
    </cfRule>
  </conditionalFormatting>
  <conditionalFormatting sqref="J197:J209">
    <cfRule type="expression" dxfId="298" priority="182">
      <formula>AND(K197&gt;0,ISBLANK(J197))</formula>
    </cfRule>
  </conditionalFormatting>
  <conditionalFormatting sqref="K210:K227">
    <cfRule type="expression" dxfId="297" priority="174">
      <formula>AND(J210&gt;0,ISBLANK(K210))</formula>
    </cfRule>
  </conditionalFormatting>
  <conditionalFormatting sqref="B210:B227">
    <cfRule type="expression" dxfId="296" priority="166">
      <formula>AND(A210&lt;&gt;"",B210="")</formula>
    </cfRule>
    <cfRule type="expression" dxfId="295" priority="173">
      <formula>AND(OR(NOT(ISBLANK(H210)), NOT(ISBLANK(I210))), ISBLANK(B210))</formula>
    </cfRule>
  </conditionalFormatting>
  <conditionalFormatting sqref="D210:D227">
    <cfRule type="expression" dxfId="294" priority="172">
      <formula>IF(A210="Integrated",ISBLANK(D210),FALSE)</formula>
    </cfRule>
  </conditionalFormatting>
  <conditionalFormatting sqref="I210:I227">
    <cfRule type="expression" dxfId="293" priority="169">
      <formula>IF(AND(NOT(ISBLANK(B210)),ISBLANK(I210)),TRUE,FALSE)</formula>
    </cfRule>
    <cfRule type="expression" dxfId="292" priority="171">
      <formula>AND(A210="Day Rate",ISBLANK(I210))</formula>
    </cfRule>
  </conditionalFormatting>
  <conditionalFormatting sqref="H210:H227">
    <cfRule type="expression" dxfId="291" priority="170">
      <formula>IF(AND(NOT(ISBLANK(B210)),ISBLANK(H210)),TRUE,FALSE)</formula>
    </cfRule>
  </conditionalFormatting>
  <conditionalFormatting sqref="E210:E227">
    <cfRule type="expression" dxfId="290" priority="175">
      <formula>IF(ISBLANK(E210),ISNA(#REF!),FALSE)</formula>
    </cfRule>
  </conditionalFormatting>
  <conditionalFormatting sqref="C210:C227">
    <cfRule type="expression" dxfId="289" priority="176">
      <formula>IF(ISBLANK(C210),ISNA(#REF!),FALSE)</formula>
    </cfRule>
    <cfRule type="expression" dxfId="288" priority="177">
      <formula>IF(A210="Unique",ISBLANK(C210),FALSE)</formula>
    </cfRule>
  </conditionalFormatting>
  <conditionalFormatting sqref="A210:A227">
    <cfRule type="expression" dxfId="287" priority="168">
      <formula>IF(AND(NOT(ISBLANK(B210)),ISBLANK(A210)),TRUE,FALSE)</formula>
    </cfRule>
  </conditionalFormatting>
  <conditionalFormatting sqref="J210:J227">
    <cfRule type="expression" dxfId="286" priority="167">
      <formula>AND(K210&gt;0,ISBLANK(J210))</formula>
    </cfRule>
  </conditionalFormatting>
  <conditionalFormatting sqref="K228:K240">
    <cfRule type="expression" dxfId="285" priority="159">
      <formula>AND(J228&gt;0,ISBLANK(K228))</formula>
    </cfRule>
  </conditionalFormatting>
  <conditionalFormatting sqref="B228:B240">
    <cfRule type="expression" dxfId="284" priority="151">
      <formula>AND(A228&lt;&gt;"",B228="")</formula>
    </cfRule>
    <cfRule type="expression" dxfId="283" priority="158">
      <formula>AND(OR(NOT(ISBLANK(H228)), NOT(ISBLANK(I228))), ISBLANK(B228))</formula>
    </cfRule>
  </conditionalFormatting>
  <conditionalFormatting sqref="D228:D240">
    <cfRule type="expression" dxfId="282" priority="157">
      <formula>IF(A228="Integrated",ISBLANK(D228),FALSE)</formula>
    </cfRule>
  </conditionalFormatting>
  <conditionalFormatting sqref="I228:I240">
    <cfRule type="expression" dxfId="281" priority="154">
      <formula>IF(AND(NOT(ISBLANK(B228)),ISBLANK(I228)),TRUE,FALSE)</formula>
    </cfRule>
    <cfRule type="expression" dxfId="280" priority="156">
      <formula>AND(A228="Day Rate",ISBLANK(I228))</formula>
    </cfRule>
  </conditionalFormatting>
  <conditionalFormatting sqref="H228:H240">
    <cfRule type="expression" dxfId="279" priority="155">
      <formula>IF(AND(NOT(ISBLANK(B228)),ISBLANK(H228)),TRUE,FALSE)</formula>
    </cfRule>
  </conditionalFormatting>
  <conditionalFormatting sqref="E228:E240">
    <cfRule type="expression" dxfId="278" priority="160">
      <formula>IF(ISBLANK(E228),ISNA(#REF!),FALSE)</formula>
    </cfRule>
  </conditionalFormatting>
  <conditionalFormatting sqref="C228:C240">
    <cfRule type="expression" dxfId="277" priority="161">
      <formula>IF(ISBLANK(C228),ISNA(#REF!),FALSE)</formula>
    </cfRule>
    <cfRule type="expression" dxfId="276" priority="162">
      <formula>IF(A228="Unique",ISBLANK(C228),FALSE)</formula>
    </cfRule>
  </conditionalFormatting>
  <conditionalFormatting sqref="A228:A240">
    <cfRule type="expression" dxfId="275" priority="153">
      <formula>IF(AND(NOT(ISBLANK(B228)),ISBLANK(A228)),TRUE,FALSE)</formula>
    </cfRule>
  </conditionalFormatting>
  <conditionalFormatting sqref="J228:J240">
    <cfRule type="expression" dxfId="274" priority="152">
      <formula>AND(K228&gt;0,ISBLANK(J228))</formula>
    </cfRule>
  </conditionalFormatting>
  <conditionalFormatting sqref="K241:K258">
    <cfRule type="expression" dxfId="273" priority="144">
      <formula>AND(J241&gt;0,ISBLANK(K241))</formula>
    </cfRule>
  </conditionalFormatting>
  <conditionalFormatting sqref="B241:B258">
    <cfRule type="expression" dxfId="272" priority="136">
      <formula>AND(A241&lt;&gt;"",B241="")</formula>
    </cfRule>
    <cfRule type="expression" dxfId="271" priority="143">
      <formula>AND(OR(NOT(ISBLANK(H241)), NOT(ISBLANK(I241))), ISBLANK(B241))</formula>
    </cfRule>
  </conditionalFormatting>
  <conditionalFormatting sqref="D241:D258">
    <cfRule type="expression" dxfId="270" priority="142">
      <formula>IF(A241="Integrated",ISBLANK(D241),FALSE)</formula>
    </cfRule>
  </conditionalFormatting>
  <conditionalFormatting sqref="I241:I258">
    <cfRule type="expression" dxfId="269" priority="139">
      <formula>IF(AND(NOT(ISBLANK(B241)),ISBLANK(I241)),TRUE,FALSE)</formula>
    </cfRule>
    <cfRule type="expression" dxfId="268" priority="141">
      <formula>AND(A241="Day Rate",ISBLANK(I241))</formula>
    </cfRule>
  </conditionalFormatting>
  <conditionalFormatting sqref="H241:H258">
    <cfRule type="expression" dxfId="267" priority="140">
      <formula>IF(AND(NOT(ISBLANK(B241)),ISBLANK(H241)),TRUE,FALSE)</formula>
    </cfRule>
  </conditionalFormatting>
  <conditionalFormatting sqref="E241:E258">
    <cfRule type="expression" dxfId="266" priority="145">
      <formula>IF(ISBLANK(E241),ISNA(#REF!),FALSE)</formula>
    </cfRule>
  </conditionalFormatting>
  <conditionalFormatting sqref="C241:C258">
    <cfRule type="expression" dxfId="265" priority="146">
      <formula>IF(ISBLANK(C241),ISNA(#REF!),FALSE)</formula>
    </cfRule>
    <cfRule type="expression" dxfId="264" priority="147">
      <formula>IF(A241="Unique",ISBLANK(C241),FALSE)</formula>
    </cfRule>
  </conditionalFormatting>
  <conditionalFormatting sqref="A241:A258">
    <cfRule type="expression" dxfId="263" priority="138">
      <formula>IF(AND(NOT(ISBLANK(B241)),ISBLANK(A241)),TRUE,FALSE)</formula>
    </cfRule>
  </conditionalFormatting>
  <conditionalFormatting sqref="J241:J258">
    <cfRule type="expression" dxfId="262" priority="137">
      <formula>AND(K241&gt;0,ISBLANK(J241))</formula>
    </cfRule>
  </conditionalFormatting>
  <conditionalFormatting sqref="K259:K271">
    <cfRule type="expression" dxfId="261" priority="129">
      <formula>AND(J259&gt;0,ISBLANK(K259))</formula>
    </cfRule>
  </conditionalFormatting>
  <conditionalFormatting sqref="B259:B271">
    <cfRule type="expression" dxfId="260" priority="121">
      <formula>AND(A259&lt;&gt;"",B259="")</formula>
    </cfRule>
    <cfRule type="expression" dxfId="259" priority="128">
      <formula>AND(OR(NOT(ISBLANK(H259)), NOT(ISBLANK(I259))), ISBLANK(B259))</formula>
    </cfRule>
  </conditionalFormatting>
  <conditionalFormatting sqref="D259:D271">
    <cfRule type="expression" dxfId="258" priority="127">
      <formula>IF(A259="Integrated",ISBLANK(D259),FALSE)</formula>
    </cfRule>
  </conditionalFormatting>
  <conditionalFormatting sqref="I259:I271">
    <cfRule type="expression" dxfId="257" priority="124">
      <formula>IF(AND(NOT(ISBLANK(B259)),ISBLANK(I259)),TRUE,FALSE)</formula>
    </cfRule>
    <cfRule type="expression" dxfId="256" priority="126">
      <formula>AND(A259="Day Rate",ISBLANK(I259))</formula>
    </cfRule>
  </conditionalFormatting>
  <conditionalFormatting sqref="H259:H271">
    <cfRule type="expression" dxfId="255" priority="125">
      <formula>IF(AND(NOT(ISBLANK(B259)),ISBLANK(H259)),TRUE,FALSE)</formula>
    </cfRule>
  </conditionalFormatting>
  <conditionalFormatting sqref="E259:E271">
    <cfRule type="expression" dxfId="254" priority="130">
      <formula>IF(ISBLANK(E259),ISNA(#REF!),FALSE)</formula>
    </cfRule>
  </conditionalFormatting>
  <conditionalFormatting sqref="C259:C271">
    <cfRule type="expression" dxfId="253" priority="131">
      <formula>IF(ISBLANK(C259),ISNA(#REF!),FALSE)</formula>
    </cfRule>
    <cfRule type="expression" dxfId="252" priority="132">
      <formula>IF(A259="Unique",ISBLANK(C259),FALSE)</formula>
    </cfRule>
  </conditionalFormatting>
  <conditionalFormatting sqref="A259:A271">
    <cfRule type="expression" dxfId="251" priority="123">
      <formula>IF(AND(NOT(ISBLANK(B259)),ISBLANK(A259)),TRUE,FALSE)</formula>
    </cfRule>
  </conditionalFormatting>
  <conditionalFormatting sqref="J259:J271">
    <cfRule type="expression" dxfId="250" priority="122">
      <formula>AND(K259&gt;0,ISBLANK(J259))</formula>
    </cfRule>
  </conditionalFormatting>
  <conditionalFormatting sqref="K272:K289">
    <cfRule type="expression" dxfId="249" priority="114">
      <formula>AND(J272&gt;0,ISBLANK(K272))</formula>
    </cfRule>
  </conditionalFormatting>
  <conditionalFormatting sqref="B272:B289">
    <cfRule type="expression" dxfId="248" priority="106">
      <formula>AND(A272&lt;&gt;"",B272="")</formula>
    </cfRule>
    <cfRule type="expression" dxfId="247" priority="113">
      <formula>AND(OR(NOT(ISBLANK(H272)), NOT(ISBLANK(I272))), ISBLANK(B272))</formula>
    </cfRule>
  </conditionalFormatting>
  <conditionalFormatting sqref="D272:D289">
    <cfRule type="expression" dxfId="246" priority="112">
      <formula>IF(A272="Integrated",ISBLANK(D272),FALSE)</formula>
    </cfRule>
  </conditionalFormatting>
  <conditionalFormatting sqref="I272:I289">
    <cfRule type="expression" dxfId="245" priority="109">
      <formula>IF(AND(NOT(ISBLANK(B272)),ISBLANK(I272)),TRUE,FALSE)</formula>
    </cfRule>
    <cfRule type="expression" dxfId="244" priority="111">
      <formula>AND(A272="Day Rate",ISBLANK(I272))</formula>
    </cfRule>
  </conditionalFormatting>
  <conditionalFormatting sqref="H272:H289">
    <cfRule type="expression" dxfId="243" priority="110">
      <formula>IF(AND(NOT(ISBLANK(B272)),ISBLANK(H272)),TRUE,FALSE)</formula>
    </cfRule>
  </conditionalFormatting>
  <conditionalFormatting sqref="E272:E289">
    <cfRule type="expression" dxfId="242" priority="115">
      <formula>IF(ISBLANK(E272),ISNA(#REF!),FALSE)</formula>
    </cfRule>
  </conditionalFormatting>
  <conditionalFormatting sqref="C272:C289">
    <cfRule type="expression" dxfId="241" priority="116">
      <formula>IF(ISBLANK(C272),ISNA(#REF!),FALSE)</formula>
    </cfRule>
    <cfRule type="expression" dxfId="240" priority="117">
      <formula>IF(A272="Unique",ISBLANK(C272),FALSE)</formula>
    </cfRule>
  </conditionalFormatting>
  <conditionalFormatting sqref="A272:A289">
    <cfRule type="expression" dxfId="239" priority="108">
      <formula>IF(AND(NOT(ISBLANK(B272)),ISBLANK(A272)),TRUE,FALSE)</formula>
    </cfRule>
  </conditionalFormatting>
  <conditionalFormatting sqref="J272:J289">
    <cfRule type="expression" dxfId="238" priority="107">
      <formula>AND(K272&gt;0,ISBLANK(J272))</formula>
    </cfRule>
  </conditionalFormatting>
  <conditionalFormatting sqref="K290:K302">
    <cfRule type="expression" dxfId="237" priority="99">
      <formula>AND(J290&gt;0,ISBLANK(K290))</formula>
    </cfRule>
  </conditionalFormatting>
  <conditionalFormatting sqref="B290:B302">
    <cfRule type="expression" dxfId="236" priority="91">
      <formula>AND(A290&lt;&gt;"",B290="")</formula>
    </cfRule>
    <cfRule type="expression" dxfId="235" priority="98">
      <formula>AND(OR(NOT(ISBLANK(H290)), NOT(ISBLANK(I290))), ISBLANK(B290))</formula>
    </cfRule>
  </conditionalFormatting>
  <conditionalFormatting sqref="D290:D302">
    <cfRule type="expression" dxfId="234" priority="97">
      <formula>IF(A290="Integrated",ISBLANK(D290),FALSE)</formula>
    </cfRule>
  </conditionalFormatting>
  <conditionalFormatting sqref="I290:I302">
    <cfRule type="expression" dxfId="233" priority="94">
      <formula>IF(AND(NOT(ISBLANK(B290)),ISBLANK(I290)),TRUE,FALSE)</formula>
    </cfRule>
    <cfRule type="expression" dxfId="232" priority="96">
      <formula>AND(A290="Day Rate",ISBLANK(I290))</formula>
    </cfRule>
  </conditionalFormatting>
  <conditionalFormatting sqref="H290:H302">
    <cfRule type="expression" dxfId="231" priority="95">
      <formula>IF(AND(NOT(ISBLANK(B290)),ISBLANK(H290)),TRUE,FALSE)</formula>
    </cfRule>
  </conditionalFormatting>
  <conditionalFormatting sqref="E290:E302">
    <cfRule type="expression" dxfId="230" priority="100">
      <formula>IF(ISBLANK(E290),ISNA(#REF!),FALSE)</formula>
    </cfRule>
  </conditionalFormatting>
  <conditionalFormatting sqref="C290:C302">
    <cfRule type="expression" dxfId="229" priority="101">
      <formula>IF(ISBLANK(C290),ISNA(#REF!),FALSE)</formula>
    </cfRule>
    <cfRule type="expression" dxfId="228" priority="102">
      <formula>IF(A290="Unique",ISBLANK(C290),FALSE)</formula>
    </cfRule>
  </conditionalFormatting>
  <conditionalFormatting sqref="A290:A302">
    <cfRule type="expression" dxfId="227" priority="93">
      <formula>IF(AND(NOT(ISBLANK(B290)),ISBLANK(A290)),TRUE,FALSE)</formula>
    </cfRule>
  </conditionalFormatting>
  <conditionalFormatting sqref="J290:J302">
    <cfRule type="expression" dxfId="226" priority="92">
      <formula>AND(K290&gt;0,ISBLANK(J290))</formula>
    </cfRule>
  </conditionalFormatting>
  <conditionalFormatting sqref="K303:K320">
    <cfRule type="expression" dxfId="225" priority="84">
      <formula>AND(J303&gt;0,ISBLANK(K303))</formula>
    </cfRule>
  </conditionalFormatting>
  <conditionalFormatting sqref="B303:B320">
    <cfRule type="expression" dxfId="224" priority="76">
      <formula>AND(A303&lt;&gt;"",B303="")</formula>
    </cfRule>
    <cfRule type="expression" dxfId="223" priority="83">
      <formula>AND(OR(NOT(ISBLANK(H303)), NOT(ISBLANK(I303))), ISBLANK(B303))</formula>
    </cfRule>
  </conditionalFormatting>
  <conditionalFormatting sqref="D303:D320">
    <cfRule type="expression" dxfId="222" priority="82">
      <formula>IF(A303="Integrated",ISBLANK(D303),FALSE)</formula>
    </cfRule>
  </conditionalFormatting>
  <conditionalFormatting sqref="I303:I320">
    <cfRule type="expression" dxfId="221" priority="79">
      <formula>IF(AND(NOT(ISBLANK(B303)),ISBLANK(I303)),TRUE,FALSE)</formula>
    </cfRule>
    <cfRule type="expression" dxfId="220" priority="81">
      <formula>AND(A303="Day Rate",ISBLANK(I303))</formula>
    </cfRule>
  </conditionalFormatting>
  <conditionalFormatting sqref="H303:H320">
    <cfRule type="expression" dxfId="219" priority="80">
      <formula>IF(AND(NOT(ISBLANK(B303)),ISBLANK(H303)),TRUE,FALSE)</formula>
    </cfRule>
  </conditionalFormatting>
  <conditionalFormatting sqref="E303:E320">
    <cfRule type="expression" dxfId="218" priority="85">
      <formula>IF(ISBLANK(E303),ISNA(#REF!),FALSE)</formula>
    </cfRule>
  </conditionalFormatting>
  <conditionalFormatting sqref="C303:C320">
    <cfRule type="expression" dxfId="217" priority="86">
      <formula>IF(ISBLANK(C303),ISNA(#REF!),FALSE)</formula>
    </cfRule>
    <cfRule type="expression" dxfId="216" priority="87">
      <formula>IF(A303="Unique",ISBLANK(C303),FALSE)</formula>
    </cfRule>
  </conditionalFormatting>
  <conditionalFormatting sqref="A303:A320">
    <cfRule type="expression" dxfId="215" priority="78">
      <formula>IF(AND(NOT(ISBLANK(B303)),ISBLANK(A303)),TRUE,FALSE)</formula>
    </cfRule>
  </conditionalFormatting>
  <conditionalFormatting sqref="J303:J320">
    <cfRule type="expression" dxfId="214" priority="77">
      <formula>AND(K303&gt;0,ISBLANK(J303))</formula>
    </cfRule>
  </conditionalFormatting>
  <conditionalFormatting sqref="K321:K333">
    <cfRule type="expression" dxfId="213" priority="69">
      <formula>AND(J321&gt;0,ISBLANK(K321))</formula>
    </cfRule>
  </conditionalFormatting>
  <conditionalFormatting sqref="B321:B333">
    <cfRule type="expression" dxfId="212" priority="61">
      <formula>AND(A321&lt;&gt;"",B321="")</formula>
    </cfRule>
    <cfRule type="expression" dxfId="211" priority="68">
      <formula>AND(OR(NOT(ISBLANK(H321)), NOT(ISBLANK(I321))), ISBLANK(B321))</formula>
    </cfRule>
  </conditionalFormatting>
  <conditionalFormatting sqref="D321:D333">
    <cfRule type="expression" dxfId="210" priority="67">
      <formula>IF(A321="Integrated",ISBLANK(D321),FALSE)</formula>
    </cfRule>
  </conditionalFormatting>
  <conditionalFormatting sqref="I321:I333">
    <cfRule type="expression" dxfId="209" priority="64">
      <formula>IF(AND(NOT(ISBLANK(B321)),ISBLANK(I321)),TRUE,FALSE)</formula>
    </cfRule>
    <cfRule type="expression" dxfId="208" priority="66">
      <formula>AND(A321="Day Rate",ISBLANK(I321))</formula>
    </cfRule>
  </conditionalFormatting>
  <conditionalFormatting sqref="H321:H333">
    <cfRule type="expression" dxfId="207" priority="65">
      <formula>IF(AND(NOT(ISBLANK(B321)),ISBLANK(H321)),TRUE,FALSE)</formula>
    </cfRule>
  </conditionalFormatting>
  <conditionalFormatting sqref="E321:E333">
    <cfRule type="expression" dxfId="206" priority="70">
      <formula>IF(ISBLANK(E321),ISNA(#REF!),FALSE)</formula>
    </cfRule>
  </conditionalFormatting>
  <conditionalFormatting sqref="C321:C333">
    <cfRule type="expression" dxfId="205" priority="71">
      <formula>IF(ISBLANK(C321),ISNA(#REF!),FALSE)</formula>
    </cfRule>
    <cfRule type="expression" dxfId="204" priority="72">
      <formula>IF(A321="Unique",ISBLANK(C321),FALSE)</formula>
    </cfRule>
  </conditionalFormatting>
  <conditionalFormatting sqref="A321:A333">
    <cfRule type="expression" dxfId="203" priority="63">
      <formula>IF(AND(NOT(ISBLANK(B321)),ISBLANK(A321)),TRUE,FALSE)</formula>
    </cfRule>
  </conditionalFormatting>
  <conditionalFormatting sqref="J321:J333">
    <cfRule type="expression" dxfId="202" priority="62">
      <formula>AND(K321&gt;0,ISBLANK(J321))</formula>
    </cfRule>
  </conditionalFormatting>
  <conditionalFormatting sqref="E334:E350">
    <cfRule type="expression" dxfId="201" priority="55">
      <formula>IF(ISBLANK(E334),ISNA(#REF!),FALSE)</formula>
    </cfRule>
  </conditionalFormatting>
  <conditionalFormatting sqref="R17:R350">
    <cfRule type="expression" dxfId="200" priority="27">
      <formula>AND(Q17&gt;0,ISBLANK(R17))</formula>
    </cfRule>
  </conditionalFormatting>
  <conditionalFormatting sqref="G17:G18 G21:G350">
    <cfRule type="expression" dxfId="199" priority="26">
      <formula>IF(AND(NOT(ISBLANK(B17)),ISBLANK(G17)),TRUE,FALSE)</formula>
    </cfRule>
  </conditionalFormatting>
  <conditionalFormatting sqref="I17:I18 I21:I350">
    <cfRule type="expression" dxfId="198" priority="207">
      <formula>IF(AND(NOT(ISBLANK(B17)),ISBLANK(I17)),TRUE,FALSE)</formula>
    </cfRule>
    <cfRule type="expression" dxfId="197" priority="209">
      <formula>AND(A17="Day Rate",ISBLANK(I17))</formula>
    </cfRule>
  </conditionalFormatting>
  <conditionalFormatting sqref="B18 B21:B350">
    <cfRule type="expression" dxfId="196" priority="199">
      <formula>AND(A18&lt;&gt;"",B18="")</formula>
    </cfRule>
  </conditionalFormatting>
  <conditionalFormatting sqref="H19:H20">
    <cfRule type="expression" dxfId="195" priority="21">
      <formula>IF(AND(NOT(ISBLANK(B19)),ISBLANK(H19)),TRUE,FALSE)</formula>
    </cfRule>
  </conditionalFormatting>
  <conditionalFormatting sqref="G19:G20">
    <cfRule type="expression" dxfId="194" priority="19">
      <formula>IF(AND(NOT(ISBLANK(B19)),ISBLANK(G19)),TRUE,FALSE)</formula>
    </cfRule>
  </conditionalFormatting>
  <conditionalFormatting sqref="I19:I20">
    <cfRule type="expression" dxfId="193" priority="20">
      <formula>IF(AND(NOT(ISBLANK(B19)),ISBLANK(I19)),TRUE,FALSE)</formula>
    </cfRule>
    <cfRule type="expression" dxfId="192" priority="22">
      <formula>AND(A19="Day Rate",ISBLANK(I19))</formula>
    </cfRule>
  </conditionalFormatting>
  <conditionalFormatting sqref="A19">
    <cfRule type="expression" dxfId="191" priority="16">
      <formula>IF(AND(NOT(ISBLANK(B19)),ISBLANK(A19)),TRUE,FALSE)</formula>
    </cfRule>
  </conditionalFormatting>
  <conditionalFormatting sqref="A20">
    <cfRule type="expression" dxfId="190" priority="15">
      <formula>IF(AND(NOT(ISBLANK(B20)),ISBLANK(A20)),TRUE,FALSE)</formula>
    </cfRule>
  </conditionalFormatting>
  <conditionalFormatting sqref="B19">
    <cfRule type="expression" dxfId="189" priority="14">
      <formula>AND(OR(NOT(ISBLANK(H19)), NOT(ISBLANK(I19))), ISBLANK(B19))</formula>
    </cfRule>
  </conditionalFormatting>
  <conditionalFormatting sqref="B19">
    <cfRule type="expression" dxfId="188" priority="13">
      <formula>AND(A19&lt;&gt;"",B19="")</formula>
    </cfRule>
  </conditionalFormatting>
  <conditionalFormatting sqref="B20">
    <cfRule type="expression" dxfId="187" priority="12">
      <formula>AND(OR(NOT(ISBLANK(H20)), NOT(ISBLANK(I20))), ISBLANK(B20))</formula>
    </cfRule>
  </conditionalFormatting>
  <conditionalFormatting sqref="B20">
    <cfRule type="expression" dxfId="186" priority="11">
      <formula>AND(A20&lt;&gt;"",B20="")</formula>
    </cfRule>
  </conditionalFormatting>
  <conditionalFormatting sqref="B17">
    <cfRule type="expression" dxfId="185" priority="10">
      <formula>AND(OR(NOT(ISBLANK(H17)), NOT(ISBLANK(I17))), ISBLANK(B17))</formula>
    </cfRule>
  </conditionalFormatting>
  <conditionalFormatting sqref="B17">
    <cfRule type="expression" dxfId="184" priority="9">
      <formula>AND(A17&lt;&gt;"",B17="")</formula>
    </cfRule>
  </conditionalFormatting>
  <conditionalFormatting sqref="Q17:Q350">
    <cfRule type="expression" dxfId="183" priority="8">
      <formula>$R17&gt;0</formula>
    </cfRule>
  </conditionalFormatting>
  <dataValidations count="8">
    <dataValidation type="decimal" operator="greaterThanOrEqual" allowBlank="1" showInputMessage="1" showErrorMessage="1" error="Please enter a number greater than or equal to 0.0." sqref="M17:Q350 J17:J350" xr:uid="{00000000-0002-0000-0400-000000000000}">
      <formula1>0</formula1>
    </dataValidation>
    <dataValidation type="decimal" operator="greaterThanOrEqual" allowBlank="1" showInputMessage="1" showErrorMessage="1" error="Please enter a dollar amount greater than or equal to $0.00." sqref="K17:K350 R17:R350" xr:uid="{00000000-0002-0000-0400-000001000000}">
      <formula1>0</formula1>
    </dataValidation>
    <dataValidation type="list" allowBlank="1" sqref="A17:A350" xr:uid="{00000000-0002-0000-0400-000002000000}">
      <formula1>ListPositionType</formula1>
    </dataValidation>
    <dataValidation type="list" allowBlank="1" showInputMessage="1" showErrorMessage="1" error="Please choose an option from the drop-down list." sqref="H17:H350" xr:uid="{00000000-0002-0000-0400-000003000000}">
      <formula1>ListEmploymentType</formula1>
    </dataValidation>
    <dataValidation type="list" allowBlank="1" showInputMessage="1" showErrorMessage="1" error="Please choose an option from the drop-down list." sqref="I17:I350" xr:uid="{00000000-0002-0000-0400-000004000000}">
      <formula1>ListStandardHours</formula1>
    </dataValidation>
    <dataValidation type="list" errorStyle="information" allowBlank="1" sqref="B17:B350" xr:uid="{00000000-0002-0000-0400-000005000000}">
      <formula1>ListBargainingUnit</formula1>
    </dataValidation>
    <dataValidation type="list" allowBlank="1" sqref="E17:E350 C17:C350" xr:uid="{00000000-0002-0000-0400-000006000000}">
      <formula1>ListGridLevel</formula1>
    </dataValidation>
    <dataValidation type="list" allowBlank="1" showInputMessage="1" showErrorMessage="1" error="Please select a classification from the drop-down menu. " sqref="D17:D350" xr:uid="{B92E8843-C028-41F1-90DD-4FF37FC9B43C}">
      <formula1>ListBargainingUnit</formula1>
    </dataValidation>
  </dataValidations>
  <pageMargins left="0.7" right="0.7" top="0.75" bottom="0.75" header="0.3" footer="0.3"/>
  <pageSetup paperSize="5" scale="65"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7" id="{EA33C83B-2C8D-4DE3-A244-886DE6925236}">
            <xm:f>AND(   NOT(ISBLANK($G1)),   $G1&lt;&gt;"",   COUNTIF(Lists!$P$38:$P$42, $G1)&gt;0,   OR(     AND($J1="", $K1=""),     AND($J1=0, $K1=0)   ) )</xm:f>
            <x14:dxf>
              <fill>
                <patternFill>
                  <bgColor rgb="FFFF0000"/>
                </patternFill>
              </fill>
            </x14:dxf>
          </x14:cfRule>
          <xm:sqref>J1:J1048576 K1:K1048576</xm:sqref>
        </x14:conditionalFormatting>
        <x14:conditionalFormatting xmlns:xm="http://schemas.microsoft.com/office/excel/2006/main">
          <x14:cfRule type="expression" priority="239" id="{1C2DB096-57E1-43D7-85D3-9671B4F7FC51}">
            <xm:f>AND(   COUNTIF(Lists!$P$2:$P$37,$G1)&gt;0,   COUNTA($M1:$R1)=0 )</xm:f>
            <x14:dxf>
              <fill>
                <patternFill>
                  <bgColor rgb="FFFF0000"/>
                </patternFill>
              </fill>
            </x14:dxf>
          </x14:cfRule>
          <xm:sqref>M1:R1048576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9C7EB930-0A60-4BF2-A455-44DA231E5D50}">
          <x14:formula1>
            <xm:f>Lists!$P$2:$P$42</xm:f>
          </x14:formula1>
          <xm:sqref>G17:G350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pageSetUpPr fitToPage="1"/>
  </sheetPr>
  <dimension ref="A1:U385"/>
  <sheetViews>
    <sheetView zoomScaleNormal="100" workbookViewId="0">
      <selection activeCell="O12" sqref="O12:R12"/>
    </sheetView>
  </sheetViews>
  <sheetFormatPr defaultColWidth="9.140625" defaultRowHeight="15" x14ac:dyDescent="0.25"/>
  <cols>
    <col min="1" max="1" width="13.7109375" style="38" customWidth="1"/>
    <col min="2" max="3" width="30.7109375" style="38" customWidth="1"/>
    <col min="4" max="4" width="30.7109375" style="38" hidden="1" customWidth="1"/>
    <col min="5" max="5" width="13.7109375" style="38" hidden="1" customWidth="1"/>
    <col min="6" max="14" width="10.7109375" style="38" hidden="1" customWidth="1"/>
    <col min="15" max="15" width="13.7109375" style="38" customWidth="1"/>
    <col min="16" max="16" width="13.7109375" style="38" hidden="1" customWidth="1"/>
    <col min="17" max="18" width="13.7109375" style="38" customWidth="1"/>
    <col min="19" max="19" width="13.7109375" style="38" hidden="1" customWidth="1"/>
    <col min="20" max="21" width="13.7109375" style="40" hidden="1" customWidth="1"/>
    <col min="22" max="16384" width="9.140625" style="38"/>
  </cols>
  <sheetData>
    <row r="1" spans="1:21" s="36" customFormat="1" ht="15" customHeight="1" x14ac:dyDescent="0.25">
      <c r="T1" s="357"/>
      <c r="U1" s="357"/>
    </row>
    <row r="2" spans="1:21" s="36" customFormat="1" ht="15" customHeight="1" x14ac:dyDescent="0.25">
      <c r="T2" s="357"/>
      <c r="U2" s="357"/>
    </row>
    <row r="3" spans="1:21" s="36" customFormat="1" ht="15" customHeight="1" x14ac:dyDescent="0.25">
      <c r="T3" s="357"/>
      <c r="U3" s="357"/>
    </row>
    <row r="4" spans="1:21" s="36" customFormat="1" ht="15" customHeight="1" x14ac:dyDescent="0.25">
      <c r="T4" s="357"/>
      <c r="U4" s="357"/>
    </row>
    <row r="5" spans="1:21" s="36" customFormat="1" ht="15" customHeight="1" x14ac:dyDescent="0.25">
      <c r="T5" s="357"/>
      <c r="U5" s="357"/>
    </row>
    <row r="6" spans="1:21" s="36" customFormat="1" ht="15" customHeight="1" x14ac:dyDescent="0.25">
      <c r="T6" s="357"/>
      <c r="U6" s="357"/>
    </row>
    <row r="7" spans="1:21" s="36" customFormat="1" ht="15" hidden="1" customHeight="1" x14ac:dyDescent="0.25">
      <c r="T7" s="357"/>
      <c r="U7" s="357"/>
    </row>
    <row r="8" spans="1:21" s="36" customFormat="1" ht="15" hidden="1" customHeight="1" x14ac:dyDescent="0.25">
      <c r="T8" s="357"/>
      <c r="U8" s="357"/>
    </row>
    <row r="9" spans="1:21" ht="18.75" x14ac:dyDescent="0.25">
      <c r="A9" s="1097" t="s">
        <v>184</v>
      </c>
      <c r="B9" s="1097"/>
      <c r="C9" s="1097"/>
      <c r="D9" s="1097"/>
      <c r="E9" s="1097"/>
      <c r="F9" s="1097"/>
      <c r="G9" s="37"/>
      <c r="H9" s="37"/>
      <c r="I9" s="37"/>
      <c r="J9" s="37"/>
      <c r="K9" s="37"/>
      <c r="L9" s="37"/>
      <c r="M9" s="37"/>
      <c r="N9" s="37"/>
      <c r="O9" s="37"/>
      <c r="P9" s="37"/>
      <c r="Q9" s="37"/>
      <c r="R9" s="37"/>
      <c r="S9" s="37"/>
      <c r="T9" s="294"/>
      <c r="U9" s="294"/>
    </row>
    <row r="10" spans="1:21" ht="18.75" x14ac:dyDescent="0.25">
      <c r="A10" s="1097" t="s">
        <v>963</v>
      </c>
      <c r="B10" s="1097"/>
      <c r="C10" s="1097"/>
      <c r="D10" s="1097"/>
      <c r="E10" s="1097"/>
      <c r="F10" s="1097"/>
      <c r="G10" s="37"/>
      <c r="H10" s="37"/>
      <c r="I10" s="37"/>
      <c r="J10" s="37"/>
      <c r="K10" s="37"/>
      <c r="L10" s="37"/>
      <c r="M10" s="37"/>
      <c r="N10" s="37"/>
      <c r="O10" s="37"/>
      <c r="P10" s="37"/>
      <c r="Q10" s="37"/>
      <c r="R10" s="37"/>
      <c r="S10" s="37"/>
      <c r="T10" s="294"/>
      <c r="U10" s="294"/>
    </row>
    <row r="11" spans="1:21" ht="15.75" thickBot="1" x14ac:dyDescent="0.3">
      <c r="A11" s="37"/>
      <c r="B11" s="37"/>
      <c r="C11" s="37"/>
      <c r="D11" s="37"/>
      <c r="E11" s="37"/>
      <c r="F11" s="37"/>
      <c r="G11" s="37"/>
      <c r="H11" s="37"/>
      <c r="I11" s="37"/>
      <c r="J11" s="37"/>
      <c r="K11" s="37"/>
      <c r="L11" s="37"/>
      <c r="M11" s="37"/>
      <c r="N11" s="37"/>
      <c r="O11" s="37"/>
      <c r="P11" s="37"/>
      <c r="Q11" s="37"/>
      <c r="R11" s="37"/>
      <c r="S11" s="37"/>
      <c r="T11" s="294"/>
      <c r="U11" s="294"/>
    </row>
    <row r="12" spans="1:21" ht="50.1" customHeight="1" thickBot="1" x14ac:dyDescent="0.3">
      <c r="A12" s="823" t="s">
        <v>162</v>
      </c>
      <c r="B12" s="1101" t="s">
        <v>38</v>
      </c>
      <c r="C12" s="1102"/>
      <c r="D12" s="1151" t="s">
        <v>960</v>
      </c>
      <c r="E12" s="1104" t="s">
        <v>25</v>
      </c>
      <c r="F12" s="1151" t="s">
        <v>22</v>
      </c>
      <c r="G12" s="1142" t="s">
        <v>939</v>
      </c>
      <c r="H12" s="1143"/>
      <c r="I12" s="1143"/>
      <c r="J12" s="1143"/>
      <c r="K12" s="1143"/>
      <c r="L12" s="1143"/>
      <c r="M12" s="1143"/>
      <c r="N12" s="1143"/>
      <c r="O12" s="1101" t="s">
        <v>963</v>
      </c>
      <c r="P12" s="1102"/>
      <c r="Q12" s="1102"/>
      <c r="R12" s="1103"/>
      <c r="S12" s="1101" t="s">
        <v>872</v>
      </c>
      <c r="T12" s="1102"/>
      <c r="U12" s="1103"/>
    </row>
    <row r="13" spans="1:21" ht="15.75" customHeight="1" x14ac:dyDescent="0.25">
      <c r="A13" s="1098" t="s">
        <v>448</v>
      </c>
      <c r="B13" s="27"/>
      <c r="C13" s="28"/>
      <c r="D13" s="1152"/>
      <c r="E13" s="1105"/>
      <c r="F13" s="1152"/>
      <c r="G13" s="1149" t="s">
        <v>26</v>
      </c>
      <c r="H13" s="1150"/>
      <c r="I13" s="1144" t="s">
        <v>27</v>
      </c>
      <c r="J13" s="1145"/>
      <c r="K13" s="1145"/>
      <c r="L13" s="1145"/>
      <c r="M13" s="1145"/>
      <c r="N13" s="1146"/>
      <c r="O13" s="1127" t="s">
        <v>293</v>
      </c>
      <c r="P13" s="1147" t="s">
        <v>873</v>
      </c>
      <c r="Q13" s="1156" t="s">
        <v>874</v>
      </c>
      <c r="R13" s="1154" t="s">
        <v>875</v>
      </c>
      <c r="S13" s="1136" t="s">
        <v>38</v>
      </c>
      <c r="T13" s="1137"/>
      <c r="U13" s="1098" t="s">
        <v>941</v>
      </c>
    </row>
    <row r="14" spans="1:21" ht="51.75" customHeight="1" x14ac:dyDescent="0.25">
      <c r="A14" s="1099"/>
      <c r="B14" s="825" t="s">
        <v>748</v>
      </c>
      <c r="C14" s="824" t="s">
        <v>23</v>
      </c>
      <c r="D14" s="1152"/>
      <c r="E14" s="1105"/>
      <c r="F14" s="1152"/>
      <c r="G14" s="866" t="s">
        <v>179</v>
      </c>
      <c r="H14" s="868" t="s">
        <v>747</v>
      </c>
      <c r="I14" s="584" t="s">
        <v>179</v>
      </c>
      <c r="J14" s="820" t="s">
        <v>704</v>
      </c>
      <c r="K14" s="585" t="s">
        <v>705</v>
      </c>
      <c r="L14" s="585" t="s">
        <v>180</v>
      </c>
      <c r="M14" s="585" t="s">
        <v>181</v>
      </c>
      <c r="N14" s="586" t="s">
        <v>182</v>
      </c>
      <c r="O14" s="1128"/>
      <c r="P14" s="1148"/>
      <c r="Q14" s="1157"/>
      <c r="R14" s="1155"/>
      <c r="S14" s="1138"/>
      <c r="T14" s="1139"/>
      <c r="U14" s="1099"/>
    </row>
    <row r="15" spans="1:21" ht="15.75" customHeight="1" thickBot="1" x14ac:dyDescent="0.3">
      <c r="A15" s="1100"/>
      <c r="B15" s="30"/>
      <c r="C15" s="31"/>
      <c r="D15" s="1153"/>
      <c r="E15" s="1106"/>
      <c r="F15" s="1153"/>
      <c r="G15" s="867" t="s">
        <v>178</v>
      </c>
      <c r="H15" s="869" t="s">
        <v>178</v>
      </c>
      <c r="I15" s="582" t="s">
        <v>178</v>
      </c>
      <c r="J15" s="587" t="s">
        <v>178</v>
      </c>
      <c r="K15" s="583" t="s">
        <v>178</v>
      </c>
      <c r="L15" s="583" t="s">
        <v>178</v>
      </c>
      <c r="M15" s="583" t="s">
        <v>178</v>
      </c>
      <c r="N15" s="588" t="s">
        <v>178</v>
      </c>
      <c r="O15" s="927" t="s">
        <v>178</v>
      </c>
      <c r="P15" s="46" t="s">
        <v>178</v>
      </c>
      <c r="Q15" s="656" t="s">
        <v>178</v>
      </c>
      <c r="R15" s="926" t="s">
        <v>178</v>
      </c>
      <c r="S15" s="1138"/>
      <c r="T15" s="1139"/>
      <c r="U15" s="1099"/>
    </row>
    <row r="16" spans="1:21" ht="15.75" customHeight="1" thickBot="1" x14ac:dyDescent="0.3">
      <c r="A16" s="180"/>
      <c r="B16" s="180"/>
      <c r="C16" s="180"/>
      <c r="D16" s="180"/>
      <c r="E16" s="222"/>
      <c r="F16" s="223" t="s">
        <v>174</v>
      </c>
      <c r="G16" s="221">
        <f>SUM(G17:G350)</f>
        <v>0</v>
      </c>
      <c r="H16" s="221">
        <f>SUM(H17:H350)</f>
        <v>0</v>
      </c>
      <c r="I16" s="221">
        <f t="shared" ref="I16:R16" si="0">SUM(I17:I350)</f>
        <v>0</v>
      </c>
      <c r="J16" s="221">
        <f t="shared" si="0"/>
        <v>0</v>
      </c>
      <c r="K16" s="221">
        <f t="shared" si="0"/>
        <v>0</v>
      </c>
      <c r="L16" s="221">
        <f t="shared" si="0"/>
        <v>0</v>
      </c>
      <c r="M16" s="221">
        <f t="shared" si="0"/>
        <v>0</v>
      </c>
      <c r="N16" s="221">
        <f t="shared" si="0"/>
        <v>0</v>
      </c>
      <c r="O16" s="221">
        <f t="shared" si="0"/>
        <v>0</v>
      </c>
      <c r="P16" s="221">
        <f t="shared" si="0"/>
        <v>0</v>
      </c>
      <c r="Q16" s="221">
        <f t="shared" si="0"/>
        <v>0</v>
      </c>
      <c r="R16" s="221">
        <f t="shared" si="0"/>
        <v>0</v>
      </c>
      <c r="S16" s="1140"/>
      <c r="T16" s="1141"/>
      <c r="U16" s="930" t="s">
        <v>470</v>
      </c>
    </row>
    <row r="17" spans="1:21" ht="15" customHeight="1" x14ac:dyDescent="0.25">
      <c r="A17" s="874" t="str">
        <f>IF(ISBLANK('A1'!A17),"",'A1'!A17)</f>
        <v/>
      </c>
      <c r="B17" s="875" t="str">
        <f>IF(ISBLANK('A1'!B17),"",'A1'!B17)</f>
        <v/>
      </c>
      <c r="C17" s="980" t="str">
        <f>IF(ISBLANK('A1'!D17),"",'A1'!D17)</f>
        <v/>
      </c>
      <c r="D17" s="983" t="str">
        <f>IF(ISBLANK('A1'!G17),"",'A1'!G17)</f>
        <v/>
      </c>
      <c r="E17" s="876" t="str">
        <f>IF(ISBLANK('A1'!H17),"",'A1'!H17)</f>
        <v/>
      </c>
      <c r="F17" s="877" t="str">
        <f>IF(ISBLANK('A1'!I17),"",'A1'!I17)</f>
        <v/>
      </c>
      <c r="G17" s="840"/>
      <c r="H17" s="199"/>
      <c r="I17" s="195"/>
      <c r="J17" s="196"/>
      <c r="K17" s="196"/>
      <c r="L17" s="196"/>
      <c r="M17" s="196"/>
      <c r="N17" s="197"/>
      <c r="O17" s="198"/>
      <c r="P17" s="197"/>
      <c r="Q17" s="197"/>
      <c r="R17" s="199"/>
      <c r="S17" s="1134"/>
      <c r="T17" s="1135"/>
      <c r="U17" s="454"/>
    </row>
    <row r="18" spans="1:21" ht="15" customHeight="1" x14ac:dyDescent="0.25">
      <c r="A18" s="224" t="str">
        <f>IF(ISBLANK('A1'!A18),"",'A1'!A18)</f>
        <v/>
      </c>
      <c r="B18" s="32" t="str">
        <f>IF(ISBLANK('A1'!B18),"",'A1'!B18)</f>
        <v/>
      </c>
      <c r="C18" s="981" t="str">
        <f>IF(ISBLANK('A1'!D18),"",'A1'!D18)</f>
        <v/>
      </c>
      <c r="D18" s="984" t="str">
        <f>IF(ISBLANK('A1'!G18),"",'A1'!G18)</f>
        <v/>
      </c>
      <c r="E18" s="33" t="str">
        <f>IF(ISBLANK('A1'!H18),"",'A1'!H18)</f>
        <v/>
      </c>
      <c r="F18" s="225" t="str">
        <f>IF(ISBLANK('A1'!I18),"",'A1'!I18)</f>
        <v/>
      </c>
      <c r="G18" s="841"/>
      <c r="H18" s="205"/>
      <c r="I18" s="201"/>
      <c r="J18" s="202"/>
      <c r="K18" s="202"/>
      <c r="L18" s="202"/>
      <c r="M18" s="202"/>
      <c r="N18" s="203"/>
      <c r="O18" s="204"/>
      <c r="P18" s="203"/>
      <c r="Q18" s="203"/>
      <c r="R18" s="205"/>
      <c r="S18" s="1130"/>
      <c r="T18" s="1131"/>
      <c r="U18" s="455"/>
    </row>
    <row r="19" spans="1:21" ht="15" customHeight="1" x14ac:dyDescent="0.25">
      <c r="A19" s="224" t="str">
        <f>IF(ISBLANK('A1'!A19),"",'A1'!A19)</f>
        <v/>
      </c>
      <c r="B19" s="32" t="str">
        <f>IF(ISBLANK('A1'!B19),"",'A1'!B19)</f>
        <v/>
      </c>
      <c r="C19" s="981" t="str">
        <f>IF(ISBLANK('A1'!D19),"",'A1'!D19)</f>
        <v/>
      </c>
      <c r="D19" s="984" t="str">
        <f>IF(ISBLANK('A1'!G19),"",'A1'!G19)</f>
        <v/>
      </c>
      <c r="E19" s="33" t="str">
        <f>IF(ISBLANK('A1'!H19),"",'A1'!H19)</f>
        <v/>
      </c>
      <c r="F19" s="225" t="str">
        <f>IF(ISBLANK('A1'!I19),"",'A1'!I19)</f>
        <v/>
      </c>
      <c r="G19" s="841"/>
      <c r="H19" s="205"/>
      <c r="I19" s="201"/>
      <c r="J19" s="202"/>
      <c r="K19" s="202"/>
      <c r="L19" s="202"/>
      <c r="M19" s="202"/>
      <c r="N19" s="203"/>
      <c r="O19" s="204"/>
      <c r="P19" s="203"/>
      <c r="Q19" s="203"/>
      <c r="R19" s="205"/>
      <c r="S19" s="1130"/>
      <c r="T19" s="1131"/>
      <c r="U19" s="455"/>
    </row>
    <row r="20" spans="1:21" ht="15" customHeight="1" x14ac:dyDescent="0.25">
      <c r="A20" s="224" t="str">
        <f>IF(ISBLANK('A1'!A20),"",'A1'!A20)</f>
        <v/>
      </c>
      <c r="B20" s="32" t="str">
        <f>IF(ISBLANK('A1'!B20),"",'A1'!B20)</f>
        <v/>
      </c>
      <c r="C20" s="981" t="str">
        <f>IF(ISBLANK('A1'!D20),"",'A1'!D20)</f>
        <v/>
      </c>
      <c r="D20" s="984" t="str">
        <f>IF(ISBLANK('A1'!G20),"",'A1'!G20)</f>
        <v/>
      </c>
      <c r="E20" s="33" t="str">
        <f>IF(ISBLANK('A1'!H20),"",'A1'!H20)</f>
        <v/>
      </c>
      <c r="F20" s="225" t="str">
        <f>IF(ISBLANK('A1'!I20),"",'A1'!I20)</f>
        <v/>
      </c>
      <c r="G20" s="841"/>
      <c r="H20" s="205"/>
      <c r="I20" s="201"/>
      <c r="J20" s="202"/>
      <c r="K20" s="202"/>
      <c r="L20" s="202"/>
      <c r="M20" s="202"/>
      <c r="N20" s="203"/>
      <c r="O20" s="204"/>
      <c r="P20" s="203"/>
      <c r="Q20" s="203"/>
      <c r="R20" s="205"/>
      <c r="S20" s="1130"/>
      <c r="T20" s="1131"/>
      <c r="U20" s="455"/>
    </row>
    <row r="21" spans="1:21" ht="15" customHeight="1" x14ac:dyDescent="0.25">
      <c r="A21" s="224" t="str">
        <f>IF(ISBLANK('A1'!A21),"",'A1'!A21)</f>
        <v/>
      </c>
      <c r="B21" s="32" t="str">
        <f>IF(ISBLANK('A1'!B21),"",'A1'!B21)</f>
        <v/>
      </c>
      <c r="C21" s="981" t="str">
        <f>IF(ISBLANK('A1'!D21),"",'A1'!D21)</f>
        <v/>
      </c>
      <c r="D21" s="984" t="str">
        <f>IF(ISBLANK('A1'!G21),"",'A1'!G21)</f>
        <v/>
      </c>
      <c r="E21" s="33" t="str">
        <f>IF(ISBLANK('A1'!H21),"",'A1'!H21)</f>
        <v/>
      </c>
      <c r="F21" s="225" t="str">
        <f>IF(ISBLANK('A1'!I21),"",'A1'!I21)</f>
        <v/>
      </c>
      <c r="G21" s="841"/>
      <c r="H21" s="205"/>
      <c r="I21" s="201"/>
      <c r="J21" s="202"/>
      <c r="K21" s="202"/>
      <c r="L21" s="202"/>
      <c r="M21" s="202"/>
      <c r="N21" s="203"/>
      <c r="O21" s="204"/>
      <c r="P21" s="203"/>
      <c r="Q21" s="203"/>
      <c r="R21" s="205"/>
      <c r="S21" s="1130"/>
      <c r="T21" s="1131"/>
      <c r="U21" s="455"/>
    </row>
    <row r="22" spans="1:21" ht="15" customHeight="1" x14ac:dyDescent="0.25">
      <c r="A22" s="224" t="str">
        <f>IF(ISBLANK('A1'!A22),"",'A1'!A22)</f>
        <v/>
      </c>
      <c r="B22" s="32" t="str">
        <f>IF(ISBLANK('A1'!B22),"",'A1'!B22)</f>
        <v/>
      </c>
      <c r="C22" s="981" t="str">
        <f>IF(ISBLANK('A1'!D22),"",'A1'!D22)</f>
        <v/>
      </c>
      <c r="D22" s="984" t="str">
        <f>IF(ISBLANK('A1'!G22),"",'A1'!G22)</f>
        <v/>
      </c>
      <c r="E22" s="33" t="str">
        <f>IF(ISBLANK('A1'!H22),"",'A1'!H22)</f>
        <v/>
      </c>
      <c r="F22" s="225" t="str">
        <f>IF(ISBLANK('A1'!I22),"",'A1'!I22)</f>
        <v/>
      </c>
      <c r="G22" s="841"/>
      <c r="H22" s="205"/>
      <c r="I22" s="201"/>
      <c r="J22" s="202"/>
      <c r="K22" s="202"/>
      <c r="L22" s="202"/>
      <c r="M22" s="202"/>
      <c r="N22" s="203"/>
      <c r="O22" s="204"/>
      <c r="P22" s="203"/>
      <c r="Q22" s="203"/>
      <c r="R22" s="205"/>
      <c r="S22" s="1130"/>
      <c r="T22" s="1131"/>
      <c r="U22" s="455"/>
    </row>
    <row r="23" spans="1:21" ht="15" customHeight="1" x14ac:dyDescent="0.25">
      <c r="A23" s="224" t="str">
        <f>IF(ISBLANK('A1'!A23),"",'A1'!A23)</f>
        <v/>
      </c>
      <c r="B23" s="32" t="str">
        <f>IF(ISBLANK('A1'!B23),"",'A1'!B23)</f>
        <v/>
      </c>
      <c r="C23" s="981" t="str">
        <f>IF(ISBLANK('A1'!D23),"",'A1'!D23)</f>
        <v/>
      </c>
      <c r="D23" s="984" t="str">
        <f>IF(ISBLANK('A1'!G23),"",'A1'!G23)</f>
        <v/>
      </c>
      <c r="E23" s="33" t="str">
        <f>IF(ISBLANK('A1'!H23),"",'A1'!H23)</f>
        <v/>
      </c>
      <c r="F23" s="225" t="str">
        <f>IF(ISBLANK('A1'!I23),"",'A1'!I23)</f>
        <v/>
      </c>
      <c r="G23" s="841"/>
      <c r="H23" s="205"/>
      <c r="I23" s="201"/>
      <c r="J23" s="202"/>
      <c r="K23" s="202"/>
      <c r="L23" s="202"/>
      <c r="M23" s="202"/>
      <c r="N23" s="203"/>
      <c r="O23" s="204"/>
      <c r="P23" s="203"/>
      <c r="Q23" s="203"/>
      <c r="R23" s="205"/>
      <c r="S23" s="1130"/>
      <c r="T23" s="1131"/>
      <c r="U23" s="455"/>
    </row>
    <row r="24" spans="1:21" ht="15" customHeight="1" x14ac:dyDescent="0.25">
      <c r="A24" s="224" t="str">
        <f>IF(ISBLANK('A1'!A24),"",'A1'!A24)</f>
        <v/>
      </c>
      <c r="B24" s="32" t="str">
        <f>IF(ISBLANK('A1'!B24),"",'A1'!B24)</f>
        <v/>
      </c>
      <c r="C24" s="981" t="str">
        <f>IF(ISBLANK('A1'!D24),"",'A1'!D24)</f>
        <v/>
      </c>
      <c r="D24" s="984" t="str">
        <f>IF(ISBLANK('A1'!G24),"",'A1'!G24)</f>
        <v/>
      </c>
      <c r="E24" s="33" t="str">
        <f>IF(ISBLANK('A1'!H24),"",'A1'!H24)</f>
        <v/>
      </c>
      <c r="F24" s="225" t="str">
        <f>IF(ISBLANK('A1'!I24),"",'A1'!I24)</f>
        <v/>
      </c>
      <c r="G24" s="841"/>
      <c r="H24" s="205"/>
      <c r="I24" s="201"/>
      <c r="J24" s="202"/>
      <c r="K24" s="202"/>
      <c r="L24" s="202"/>
      <c r="M24" s="202"/>
      <c r="N24" s="203"/>
      <c r="O24" s="204"/>
      <c r="P24" s="203"/>
      <c r="Q24" s="203"/>
      <c r="R24" s="205"/>
      <c r="S24" s="1130"/>
      <c r="T24" s="1131"/>
      <c r="U24" s="455"/>
    </row>
    <row r="25" spans="1:21" ht="15" customHeight="1" x14ac:dyDescent="0.25">
      <c r="A25" s="224" t="str">
        <f>IF(ISBLANK('A1'!A25),"",'A1'!A25)</f>
        <v/>
      </c>
      <c r="B25" s="32" t="str">
        <f>IF(ISBLANK('A1'!B25),"",'A1'!B25)</f>
        <v/>
      </c>
      <c r="C25" s="981" t="str">
        <f>IF(ISBLANK('A1'!D25),"",'A1'!D25)</f>
        <v/>
      </c>
      <c r="D25" s="984" t="str">
        <f>IF(ISBLANK('A1'!G25),"",'A1'!G25)</f>
        <v/>
      </c>
      <c r="E25" s="33" t="str">
        <f>IF(ISBLANK('A1'!H25),"",'A1'!H25)</f>
        <v/>
      </c>
      <c r="F25" s="225" t="str">
        <f>IF(ISBLANK('A1'!I25),"",'A1'!I25)</f>
        <v/>
      </c>
      <c r="G25" s="841"/>
      <c r="H25" s="205"/>
      <c r="I25" s="201"/>
      <c r="J25" s="202"/>
      <c r="K25" s="202"/>
      <c r="L25" s="202"/>
      <c r="M25" s="202"/>
      <c r="N25" s="203"/>
      <c r="O25" s="204"/>
      <c r="P25" s="203"/>
      <c r="Q25" s="203"/>
      <c r="R25" s="205"/>
      <c r="S25" s="1130"/>
      <c r="T25" s="1131"/>
      <c r="U25" s="455"/>
    </row>
    <row r="26" spans="1:21" ht="15" customHeight="1" x14ac:dyDescent="0.25">
      <c r="A26" s="224" t="str">
        <f>IF(ISBLANK('A1'!A26),"",'A1'!A26)</f>
        <v/>
      </c>
      <c r="B26" s="32" t="str">
        <f>IF(ISBLANK('A1'!B26),"",'A1'!B26)</f>
        <v/>
      </c>
      <c r="C26" s="981" t="str">
        <f>IF(ISBLANK('A1'!D26),"",'A1'!D26)</f>
        <v/>
      </c>
      <c r="D26" s="984" t="str">
        <f>IF(ISBLANK('A1'!G26),"",'A1'!G26)</f>
        <v/>
      </c>
      <c r="E26" s="33" t="str">
        <f>IF(ISBLANK('A1'!H26),"",'A1'!H26)</f>
        <v/>
      </c>
      <c r="F26" s="225" t="str">
        <f>IF(ISBLANK('A1'!I26),"",'A1'!I26)</f>
        <v/>
      </c>
      <c r="G26" s="841"/>
      <c r="H26" s="205"/>
      <c r="I26" s="201"/>
      <c r="J26" s="202"/>
      <c r="K26" s="202"/>
      <c r="L26" s="202"/>
      <c r="M26" s="202"/>
      <c r="N26" s="203"/>
      <c r="O26" s="204"/>
      <c r="P26" s="203"/>
      <c r="Q26" s="203"/>
      <c r="R26" s="205"/>
      <c r="S26" s="1130"/>
      <c r="T26" s="1131"/>
      <c r="U26" s="455"/>
    </row>
    <row r="27" spans="1:21" ht="15" customHeight="1" x14ac:dyDescent="0.25">
      <c r="A27" s="224" t="str">
        <f>IF(ISBLANK('A1'!A27),"",'A1'!A27)</f>
        <v/>
      </c>
      <c r="B27" s="32" t="str">
        <f>IF(ISBLANK('A1'!B27),"",'A1'!B27)</f>
        <v/>
      </c>
      <c r="C27" s="981" t="str">
        <f>IF(ISBLANK('A1'!D27),"",'A1'!D27)</f>
        <v/>
      </c>
      <c r="D27" s="984" t="str">
        <f>IF(ISBLANK('A1'!G27),"",'A1'!G27)</f>
        <v/>
      </c>
      <c r="E27" s="33" t="str">
        <f>IF(ISBLANK('A1'!H27),"",'A1'!H27)</f>
        <v/>
      </c>
      <c r="F27" s="225" t="str">
        <f>IF(ISBLANK('A1'!I27),"",'A1'!I27)</f>
        <v/>
      </c>
      <c r="G27" s="841"/>
      <c r="H27" s="205"/>
      <c r="I27" s="201"/>
      <c r="J27" s="202"/>
      <c r="K27" s="202"/>
      <c r="L27" s="202"/>
      <c r="M27" s="202"/>
      <c r="N27" s="203"/>
      <c r="O27" s="204"/>
      <c r="P27" s="203"/>
      <c r="Q27" s="203"/>
      <c r="R27" s="205"/>
      <c r="S27" s="1130"/>
      <c r="T27" s="1131"/>
      <c r="U27" s="455"/>
    </row>
    <row r="28" spans="1:21" ht="15" customHeight="1" x14ac:dyDescent="0.25">
      <c r="A28" s="224" t="str">
        <f>IF(ISBLANK('A1'!A28),"",'A1'!A28)</f>
        <v/>
      </c>
      <c r="B28" s="32" t="str">
        <f>IF(ISBLANK('A1'!B28),"",'A1'!B28)</f>
        <v/>
      </c>
      <c r="C28" s="981" t="str">
        <f>IF(ISBLANK('A1'!D28),"",'A1'!D28)</f>
        <v/>
      </c>
      <c r="D28" s="984" t="str">
        <f>IF(ISBLANK('A1'!G28),"",'A1'!G28)</f>
        <v/>
      </c>
      <c r="E28" s="33" t="str">
        <f>IF(ISBLANK('A1'!H28),"",'A1'!H28)</f>
        <v/>
      </c>
      <c r="F28" s="225" t="str">
        <f>IF(ISBLANK('A1'!I28),"",'A1'!I28)</f>
        <v/>
      </c>
      <c r="G28" s="841"/>
      <c r="H28" s="205"/>
      <c r="I28" s="201"/>
      <c r="J28" s="202"/>
      <c r="K28" s="202"/>
      <c r="L28" s="202"/>
      <c r="M28" s="202"/>
      <c r="N28" s="203"/>
      <c r="O28" s="204"/>
      <c r="P28" s="203"/>
      <c r="Q28" s="203"/>
      <c r="R28" s="205"/>
      <c r="S28" s="1130"/>
      <c r="T28" s="1131"/>
      <c r="U28" s="455"/>
    </row>
    <row r="29" spans="1:21" ht="15" customHeight="1" x14ac:dyDescent="0.25">
      <c r="A29" s="224" t="str">
        <f>IF(ISBLANK('A1'!A29),"",'A1'!A29)</f>
        <v/>
      </c>
      <c r="B29" s="32" t="str">
        <f>IF(ISBLANK('A1'!B29),"",'A1'!B29)</f>
        <v/>
      </c>
      <c r="C29" s="981" t="str">
        <f>IF(ISBLANK('A1'!D29),"",'A1'!D29)</f>
        <v/>
      </c>
      <c r="D29" s="984" t="str">
        <f>IF(ISBLANK('A1'!G29),"",'A1'!G29)</f>
        <v/>
      </c>
      <c r="E29" s="33" t="str">
        <f>IF(ISBLANK('A1'!H29),"",'A1'!H29)</f>
        <v/>
      </c>
      <c r="F29" s="225" t="str">
        <f>IF(ISBLANK('A1'!I29),"",'A1'!I29)</f>
        <v/>
      </c>
      <c r="G29" s="841"/>
      <c r="H29" s="205"/>
      <c r="I29" s="201"/>
      <c r="J29" s="202"/>
      <c r="K29" s="202"/>
      <c r="L29" s="202"/>
      <c r="M29" s="202"/>
      <c r="N29" s="203"/>
      <c r="O29" s="204"/>
      <c r="P29" s="203"/>
      <c r="Q29" s="203"/>
      <c r="R29" s="205"/>
      <c r="S29" s="1130"/>
      <c r="T29" s="1131"/>
      <c r="U29" s="455"/>
    </row>
    <row r="30" spans="1:21" ht="15" customHeight="1" x14ac:dyDescent="0.25">
      <c r="A30" s="224" t="str">
        <f>IF(ISBLANK('A1'!A30),"",'A1'!A30)</f>
        <v/>
      </c>
      <c r="B30" s="32" t="str">
        <f>IF(ISBLANK('A1'!B30),"",'A1'!B30)</f>
        <v/>
      </c>
      <c r="C30" s="981" t="str">
        <f>IF(ISBLANK('A1'!D30),"",'A1'!D30)</f>
        <v/>
      </c>
      <c r="D30" s="984" t="str">
        <f>IF(ISBLANK('A1'!G30),"",'A1'!G30)</f>
        <v/>
      </c>
      <c r="E30" s="33" t="str">
        <f>IF(ISBLANK('A1'!H30),"",'A1'!H30)</f>
        <v/>
      </c>
      <c r="F30" s="225" t="str">
        <f>IF(ISBLANK('A1'!I30),"",'A1'!I30)</f>
        <v/>
      </c>
      <c r="G30" s="841"/>
      <c r="H30" s="205"/>
      <c r="I30" s="201"/>
      <c r="J30" s="202"/>
      <c r="K30" s="202"/>
      <c r="L30" s="202"/>
      <c r="M30" s="202"/>
      <c r="N30" s="203"/>
      <c r="O30" s="204"/>
      <c r="P30" s="203"/>
      <c r="Q30" s="203"/>
      <c r="R30" s="205"/>
      <c r="S30" s="1130"/>
      <c r="T30" s="1131"/>
      <c r="U30" s="455"/>
    </row>
    <row r="31" spans="1:21" ht="15" customHeight="1" x14ac:dyDescent="0.25">
      <c r="A31" s="224" t="str">
        <f>IF(ISBLANK('A1'!A31),"",'A1'!A31)</f>
        <v/>
      </c>
      <c r="B31" s="32" t="str">
        <f>IF(ISBLANK('A1'!B31),"",'A1'!B31)</f>
        <v/>
      </c>
      <c r="C31" s="981" t="str">
        <f>IF(ISBLANK('A1'!D31),"",'A1'!D31)</f>
        <v/>
      </c>
      <c r="D31" s="984" t="str">
        <f>IF(ISBLANK('A1'!G31),"",'A1'!G31)</f>
        <v/>
      </c>
      <c r="E31" s="33" t="str">
        <f>IF(ISBLANK('A1'!H31),"",'A1'!H31)</f>
        <v/>
      </c>
      <c r="F31" s="225" t="str">
        <f>IF(ISBLANK('A1'!I31),"",'A1'!I31)</f>
        <v/>
      </c>
      <c r="G31" s="841"/>
      <c r="H31" s="205"/>
      <c r="I31" s="201"/>
      <c r="J31" s="202"/>
      <c r="K31" s="202"/>
      <c r="L31" s="202"/>
      <c r="M31" s="202"/>
      <c r="N31" s="203"/>
      <c r="O31" s="204"/>
      <c r="P31" s="203"/>
      <c r="Q31" s="203"/>
      <c r="R31" s="205"/>
      <c r="S31" s="1130"/>
      <c r="T31" s="1131"/>
      <c r="U31" s="455"/>
    </row>
    <row r="32" spans="1:21" ht="15" customHeight="1" x14ac:dyDescent="0.25">
      <c r="A32" s="224" t="str">
        <f>IF(ISBLANK('A1'!A32),"",'A1'!A32)</f>
        <v/>
      </c>
      <c r="B32" s="32" t="str">
        <f>IF(ISBLANK('A1'!B32),"",'A1'!B32)</f>
        <v/>
      </c>
      <c r="C32" s="981" t="str">
        <f>IF(ISBLANK('A1'!D32),"",'A1'!D32)</f>
        <v/>
      </c>
      <c r="D32" s="984" t="str">
        <f>IF(ISBLANK('A1'!G32),"",'A1'!G32)</f>
        <v/>
      </c>
      <c r="E32" s="33" t="str">
        <f>IF(ISBLANK('A1'!H32),"",'A1'!H32)</f>
        <v/>
      </c>
      <c r="F32" s="225" t="str">
        <f>IF(ISBLANK('A1'!I32),"",'A1'!I32)</f>
        <v/>
      </c>
      <c r="G32" s="841"/>
      <c r="H32" s="205"/>
      <c r="I32" s="201"/>
      <c r="J32" s="202"/>
      <c r="K32" s="202"/>
      <c r="L32" s="202"/>
      <c r="M32" s="202"/>
      <c r="N32" s="203"/>
      <c r="O32" s="204"/>
      <c r="P32" s="203"/>
      <c r="Q32" s="203"/>
      <c r="R32" s="205"/>
      <c r="S32" s="1130"/>
      <c r="T32" s="1131"/>
      <c r="U32" s="455"/>
    </row>
    <row r="33" spans="1:21" ht="15" customHeight="1" x14ac:dyDescent="0.25">
      <c r="A33" s="224" t="str">
        <f>IF(ISBLANK('A1'!A33),"",'A1'!A33)</f>
        <v/>
      </c>
      <c r="B33" s="32" t="str">
        <f>IF(ISBLANK('A1'!B33),"",'A1'!B33)</f>
        <v/>
      </c>
      <c r="C33" s="981" t="str">
        <f>IF(ISBLANK('A1'!D33),"",'A1'!D33)</f>
        <v/>
      </c>
      <c r="D33" s="984" t="str">
        <f>IF(ISBLANK('A1'!G33),"",'A1'!G33)</f>
        <v/>
      </c>
      <c r="E33" s="33" t="str">
        <f>IF(ISBLANK('A1'!H33),"",'A1'!H33)</f>
        <v/>
      </c>
      <c r="F33" s="225" t="str">
        <f>IF(ISBLANK('A1'!I33),"",'A1'!I33)</f>
        <v/>
      </c>
      <c r="G33" s="841"/>
      <c r="H33" s="205"/>
      <c r="I33" s="201"/>
      <c r="J33" s="202"/>
      <c r="K33" s="202"/>
      <c r="L33" s="202"/>
      <c r="M33" s="202"/>
      <c r="N33" s="203"/>
      <c r="O33" s="204"/>
      <c r="P33" s="203"/>
      <c r="Q33" s="203"/>
      <c r="R33" s="205"/>
      <c r="S33" s="1130"/>
      <c r="T33" s="1131"/>
      <c r="U33" s="455"/>
    </row>
    <row r="34" spans="1:21" ht="15" customHeight="1" x14ac:dyDescent="0.25">
      <c r="A34" s="224" t="str">
        <f>IF(ISBLANK('A1'!A34),"",'A1'!A34)</f>
        <v/>
      </c>
      <c r="B34" s="32" t="str">
        <f>IF(ISBLANK('A1'!B34),"",'A1'!B34)</f>
        <v/>
      </c>
      <c r="C34" s="981" t="str">
        <f>IF(ISBLANK('A1'!D34),"",'A1'!D34)</f>
        <v/>
      </c>
      <c r="D34" s="984" t="str">
        <f>IF(ISBLANK('A1'!G34),"",'A1'!G34)</f>
        <v/>
      </c>
      <c r="E34" s="33" t="str">
        <f>IF(ISBLANK('A1'!H34),"",'A1'!H34)</f>
        <v/>
      </c>
      <c r="F34" s="225" t="str">
        <f>IF(ISBLANK('A1'!I34),"",'A1'!I34)</f>
        <v/>
      </c>
      <c r="G34" s="841"/>
      <c r="H34" s="205"/>
      <c r="I34" s="201"/>
      <c r="J34" s="202"/>
      <c r="K34" s="202"/>
      <c r="L34" s="202"/>
      <c r="M34" s="202"/>
      <c r="N34" s="203"/>
      <c r="O34" s="204"/>
      <c r="P34" s="203"/>
      <c r="Q34" s="203"/>
      <c r="R34" s="205"/>
      <c r="S34" s="1130"/>
      <c r="T34" s="1131"/>
      <c r="U34" s="455"/>
    </row>
    <row r="35" spans="1:21" ht="15" customHeight="1" x14ac:dyDescent="0.25">
      <c r="A35" s="224" t="str">
        <f>IF(ISBLANK('A1'!A35),"",'A1'!A35)</f>
        <v/>
      </c>
      <c r="B35" s="32" t="str">
        <f>IF(ISBLANK('A1'!B35),"",'A1'!B35)</f>
        <v/>
      </c>
      <c r="C35" s="981" t="str">
        <f>IF(ISBLANK('A1'!D35),"",'A1'!D35)</f>
        <v/>
      </c>
      <c r="D35" s="984" t="str">
        <f>IF(ISBLANK('A1'!G35),"",'A1'!G35)</f>
        <v/>
      </c>
      <c r="E35" s="33" t="str">
        <f>IF(ISBLANK('A1'!H35),"",'A1'!H35)</f>
        <v/>
      </c>
      <c r="F35" s="225" t="str">
        <f>IF(ISBLANK('A1'!I35),"",'A1'!I35)</f>
        <v/>
      </c>
      <c r="G35" s="841"/>
      <c r="H35" s="205"/>
      <c r="I35" s="201"/>
      <c r="J35" s="202"/>
      <c r="K35" s="202"/>
      <c r="L35" s="202"/>
      <c r="M35" s="202"/>
      <c r="N35" s="203"/>
      <c r="O35" s="204"/>
      <c r="P35" s="203"/>
      <c r="Q35" s="203"/>
      <c r="R35" s="205"/>
      <c r="S35" s="1130"/>
      <c r="T35" s="1131"/>
      <c r="U35" s="455"/>
    </row>
    <row r="36" spans="1:21" ht="15" customHeight="1" x14ac:dyDescent="0.25">
      <c r="A36" s="224" t="str">
        <f>IF(ISBLANK('A1'!A36),"",'A1'!A36)</f>
        <v/>
      </c>
      <c r="B36" s="32" t="str">
        <f>IF(ISBLANK('A1'!B36),"",'A1'!B36)</f>
        <v/>
      </c>
      <c r="C36" s="981" t="str">
        <f>IF(ISBLANK('A1'!D36),"",'A1'!D36)</f>
        <v/>
      </c>
      <c r="D36" s="984" t="str">
        <f>IF(ISBLANK('A1'!G36),"",'A1'!G36)</f>
        <v/>
      </c>
      <c r="E36" s="33" t="str">
        <f>IF(ISBLANK('A1'!H36),"",'A1'!H36)</f>
        <v/>
      </c>
      <c r="F36" s="225" t="str">
        <f>IF(ISBLANK('A1'!I36),"",'A1'!I36)</f>
        <v/>
      </c>
      <c r="G36" s="841"/>
      <c r="H36" s="205"/>
      <c r="I36" s="201"/>
      <c r="J36" s="202"/>
      <c r="K36" s="202"/>
      <c r="L36" s="202"/>
      <c r="M36" s="202"/>
      <c r="N36" s="203"/>
      <c r="O36" s="204"/>
      <c r="P36" s="203"/>
      <c r="Q36" s="203"/>
      <c r="R36" s="205"/>
      <c r="S36" s="1130"/>
      <c r="T36" s="1131"/>
      <c r="U36" s="455"/>
    </row>
    <row r="37" spans="1:21" ht="15" customHeight="1" x14ac:dyDescent="0.25">
      <c r="A37" s="224" t="str">
        <f>IF(ISBLANK('A1'!A37),"",'A1'!A37)</f>
        <v/>
      </c>
      <c r="B37" s="32" t="str">
        <f>IF(ISBLANK('A1'!B37),"",'A1'!B37)</f>
        <v/>
      </c>
      <c r="C37" s="981" t="str">
        <f>IF(ISBLANK('A1'!D37),"",'A1'!D37)</f>
        <v/>
      </c>
      <c r="D37" s="984" t="str">
        <f>IF(ISBLANK('A1'!G37),"",'A1'!G37)</f>
        <v/>
      </c>
      <c r="E37" s="33" t="str">
        <f>IF(ISBLANK('A1'!H37),"",'A1'!H37)</f>
        <v/>
      </c>
      <c r="F37" s="225" t="str">
        <f>IF(ISBLANK('A1'!I37),"",'A1'!I37)</f>
        <v/>
      </c>
      <c r="G37" s="841"/>
      <c r="H37" s="205"/>
      <c r="I37" s="201"/>
      <c r="J37" s="202"/>
      <c r="K37" s="202"/>
      <c r="L37" s="202"/>
      <c r="M37" s="202"/>
      <c r="N37" s="203"/>
      <c r="O37" s="204"/>
      <c r="P37" s="203"/>
      <c r="Q37" s="203"/>
      <c r="R37" s="205"/>
      <c r="S37" s="1130"/>
      <c r="T37" s="1131"/>
      <c r="U37" s="455"/>
    </row>
    <row r="38" spans="1:21" ht="15" customHeight="1" x14ac:dyDescent="0.25">
      <c r="A38" s="224" t="str">
        <f>IF(ISBLANK('A1'!A38),"",'A1'!A38)</f>
        <v/>
      </c>
      <c r="B38" s="32" t="str">
        <f>IF(ISBLANK('A1'!B38),"",'A1'!B38)</f>
        <v/>
      </c>
      <c r="C38" s="981" t="str">
        <f>IF(ISBLANK('A1'!D38),"",'A1'!D38)</f>
        <v/>
      </c>
      <c r="D38" s="984" t="str">
        <f>IF(ISBLANK('A1'!G38),"",'A1'!G38)</f>
        <v/>
      </c>
      <c r="E38" s="33" t="str">
        <f>IF(ISBLANK('A1'!H38),"",'A1'!H38)</f>
        <v/>
      </c>
      <c r="F38" s="225" t="str">
        <f>IF(ISBLANK('A1'!I38),"",'A1'!I38)</f>
        <v/>
      </c>
      <c r="G38" s="841"/>
      <c r="H38" s="205"/>
      <c r="I38" s="201"/>
      <c r="J38" s="202"/>
      <c r="K38" s="202"/>
      <c r="L38" s="202"/>
      <c r="M38" s="202"/>
      <c r="N38" s="203"/>
      <c r="O38" s="204"/>
      <c r="P38" s="203"/>
      <c r="Q38" s="203"/>
      <c r="R38" s="205"/>
      <c r="S38" s="1130"/>
      <c r="T38" s="1131"/>
      <c r="U38" s="455"/>
    </row>
    <row r="39" spans="1:21" ht="15" customHeight="1" x14ac:dyDescent="0.25">
      <c r="A39" s="224" t="str">
        <f>IF(ISBLANK('A1'!A39),"",'A1'!A39)</f>
        <v/>
      </c>
      <c r="B39" s="32" t="str">
        <f>IF(ISBLANK('A1'!B39),"",'A1'!B39)</f>
        <v/>
      </c>
      <c r="C39" s="981" t="str">
        <f>IF(ISBLANK('A1'!D39),"",'A1'!D39)</f>
        <v/>
      </c>
      <c r="D39" s="984" t="str">
        <f>IF(ISBLANK('A1'!G39),"",'A1'!G39)</f>
        <v/>
      </c>
      <c r="E39" s="33" t="str">
        <f>IF(ISBLANK('A1'!H39),"",'A1'!H39)</f>
        <v/>
      </c>
      <c r="F39" s="225" t="str">
        <f>IF(ISBLANK('A1'!I39),"",'A1'!I39)</f>
        <v/>
      </c>
      <c r="G39" s="841"/>
      <c r="H39" s="205"/>
      <c r="I39" s="201"/>
      <c r="J39" s="202"/>
      <c r="K39" s="202"/>
      <c r="L39" s="202"/>
      <c r="M39" s="202"/>
      <c r="N39" s="203"/>
      <c r="O39" s="204"/>
      <c r="P39" s="203"/>
      <c r="Q39" s="203"/>
      <c r="R39" s="205"/>
      <c r="S39" s="1130"/>
      <c r="T39" s="1131"/>
      <c r="U39" s="455"/>
    </row>
    <row r="40" spans="1:21" ht="15" customHeight="1" x14ac:dyDescent="0.25">
      <c r="A40" s="224" t="str">
        <f>IF(ISBLANK('A1'!A40),"",'A1'!A40)</f>
        <v/>
      </c>
      <c r="B40" s="32" t="str">
        <f>IF(ISBLANK('A1'!B40),"",'A1'!B40)</f>
        <v/>
      </c>
      <c r="C40" s="981" t="str">
        <f>IF(ISBLANK('A1'!D40),"",'A1'!D40)</f>
        <v/>
      </c>
      <c r="D40" s="984" t="str">
        <f>IF(ISBLANK('A1'!G40),"",'A1'!G40)</f>
        <v/>
      </c>
      <c r="E40" s="33" t="str">
        <f>IF(ISBLANK('A1'!H40),"",'A1'!H40)</f>
        <v/>
      </c>
      <c r="F40" s="225" t="str">
        <f>IF(ISBLANK('A1'!I40),"",'A1'!I40)</f>
        <v/>
      </c>
      <c r="G40" s="841"/>
      <c r="H40" s="205"/>
      <c r="I40" s="201"/>
      <c r="J40" s="202"/>
      <c r="K40" s="202"/>
      <c r="L40" s="202"/>
      <c r="M40" s="202"/>
      <c r="N40" s="203"/>
      <c r="O40" s="204"/>
      <c r="P40" s="203"/>
      <c r="Q40" s="203"/>
      <c r="R40" s="205"/>
      <c r="S40" s="1130"/>
      <c r="T40" s="1131"/>
      <c r="U40" s="455"/>
    </row>
    <row r="41" spans="1:21" ht="15" customHeight="1" x14ac:dyDescent="0.25">
      <c r="A41" s="224" t="str">
        <f>IF(ISBLANK('A1'!A41),"",'A1'!A41)</f>
        <v/>
      </c>
      <c r="B41" s="32" t="str">
        <f>IF(ISBLANK('A1'!B41),"",'A1'!B41)</f>
        <v/>
      </c>
      <c r="C41" s="981" t="str">
        <f>IF(ISBLANK('A1'!D41),"",'A1'!D41)</f>
        <v/>
      </c>
      <c r="D41" s="984" t="str">
        <f>IF(ISBLANK('A1'!G41),"",'A1'!G41)</f>
        <v/>
      </c>
      <c r="E41" s="33" t="str">
        <f>IF(ISBLANK('A1'!H41),"",'A1'!H41)</f>
        <v/>
      </c>
      <c r="F41" s="225" t="str">
        <f>IF(ISBLANK('A1'!I41),"",'A1'!I41)</f>
        <v/>
      </c>
      <c r="G41" s="841"/>
      <c r="H41" s="205"/>
      <c r="I41" s="201"/>
      <c r="J41" s="202"/>
      <c r="K41" s="202"/>
      <c r="L41" s="202"/>
      <c r="M41" s="202"/>
      <c r="N41" s="203"/>
      <c r="O41" s="204"/>
      <c r="P41" s="203"/>
      <c r="Q41" s="203"/>
      <c r="R41" s="205"/>
      <c r="S41" s="1130"/>
      <c r="T41" s="1131"/>
      <c r="U41" s="455"/>
    </row>
    <row r="42" spans="1:21" ht="15" customHeight="1" x14ac:dyDescent="0.25">
      <c r="A42" s="224" t="str">
        <f>IF(ISBLANK('A1'!A42),"",'A1'!A42)</f>
        <v/>
      </c>
      <c r="B42" s="32" t="str">
        <f>IF(ISBLANK('A1'!B42),"",'A1'!B42)</f>
        <v/>
      </c>
      <c r="C42" s="981" t="str">
        <f>IF(ISBLANK('A1'!D42),"",'A1'!D42)</f>
        <v/>
      </c>
      <c r="D42" s="984" t="str">
        <f>IF(ISBLANK('A1'!G42),"",'A1'!G42)</f>
        <v/>
      </c>
      <c r="E42" s="33" t="str">
        <f>IF(ISBLANK('A1'!H42),"",'A1'!H42)</f>
        <v/>
      </c>
      <c r="F42" s="225" t="str">
        <f>IF(ISBLANK('A1'!I42),"",'A1'!I42)</f>
        <v/>
      </c>
      <c r="G42" s="841"/>
      <c r="H42" s="205"/>
      <c r="I42" s="201"/>
      <c r="J42" s="202"/>
      <c r="K42" s="202"/>
      <c r="L42" s="202"/>
      <c r="M42" s="202"/>
      <c r="N42" s="203"/>
      <c r="O42" s="204"/>
      <c r="P42" s="203"/>
      <c r="Q42" s="203"/>
      <c r="R42" s="205"/>
      <c r="S42" s="1130"/>
      <c r="T42" s="1131"/>
      <c r="U42" s="455"/>
    </row>
    <row r="43" spans="1:21" ht="15" customHeight="1" x14ac:dyDescent="0.25">
      <c r="A43" s="224" t="str">
        <f>IF(ISBLANK('A1'!A43),"",'A1'!A43)</f>
        <v/>
      </c>
      <c r="B43" s="32" t="str">
        <f>IF(ISBLANK('A1'!B43),"",'A1'!B43)</f>
        <v/>
      </c>
      <c r="C43" s="981" t="str">
        <f>IF(ISBLANK('A1'!D43),"",'A1'!D43)</f>
        <v/>
      </c>
      <c r="D43" s="984" t="str">
        <f>IF(ISBLANK('A1'!G43),"",'A1'!G43)</f>
        <v/>
      </c>
      <c r="E43" s="33" t="str">
        <f>IF(ISBLANK('A1'!H43),"",'A1'!H43)</f>
        <v/>
      </c>
      <c r="F43" s="225" t="str">
        <f>IF(ISBLANK('A1'!I43),"",'A1'!I43)</f>
        <v/>
      </c>
      <c r="G43" s="841"/>
      <c r="H43" s="205"/>
      <c r="I43" s="201"/>
      <c r="J43" s="202"/>
      <c r="K43" s="202"/>
      <c r="L43" s="202"/>
      <c r="M43" s="202"/>
      <c r="N43" s="203"/>
      <c r="O43" s="204"/>
      <c r="P43" s="203"/>
      <c r="Q43" s="203"/>
      <c r="R43" s="205"/>
      <c r="S43" s="1130"/>
      <c r="T43" s="1131"/>
      <c r="U43" s="455"/>
    </row>
    <row r="44" spans="1:21" ht="15" customHeight="1" x14ac:dyDescent="0.25">
      <c r="A44" s="224" t="str">
        <f>IF(ISBLANK('A1'!A44),"",'A1'!A44)</f>
        <v/>
      </c>
      <c r="B44" s="32" t="str">
        <f>IF(ISBLANK('A1'!B44),"",'A1'!B44)</f>
        <v/>
      </c>
      <c r="C44" s="981" t="str">
        <f>IF(ISBLANK('A1'!D44),"",'A1'!D44)</f>
        <v/>
      </c>
      <c r="D44" s="984" t="str">
        <f>IF(ISBLANK('A1'!G44),"",'A1'!G44)</f>
        <v/>
      </c>
      <c r="E44" s="33" t="str">
        <f>IF(ISBLANK('A1'!H44),"",'A1'!H44)</f>
        <v/>
      </c>
      <c r="F44" s="225" t="str">
        <f>IF(ISBLANK('A1'!I44),"",'A1'!I44)</f>
        <v/>
      </c>
      <c r="G44" s="841"/>
      <c r="H44" s="205"/>
      <c r="I44" s="201"/>
      <c r="J44" s="202"/>
      <c r="K44" s="202"/>
      <c r="L44" s="202"/>
      <c r="M44" s="202"/>
      <c r="N44" s="203"/>
      <c r="O44" s="204"/>
      <c r="P44" s="203"/>
      <c r="Q44" s="203"/>
      <c r="R44" s="205"/>
      <c r="S44" s="1130"/>
      <c r="T44" s="1131"/>
      <c r="U44" s="455"/>
    </row>
    <row r="45" spans="1:21" ht="15" customHeight="1" x14ac:dyDescent="0.25">
      <c r="A45" s="224" t="str">
        <f>IF(ISBLANK('A1'!A45),"",'A1'!A45)</f>
        <v/>
      </c>
      <c r="B45" s="32" t="str">
        <f>IF(ISBLANK('A1'!B45),"",'A1'!B45)</f>
        <v/>
      </c>
      <c r="C45" s="981" t="str">
        <f>IF(ISBLANK('A1'!D45),"",'A1'!D45)</f>
        <v/>
      </c>
      <c r="D45" s="984" t="str">
        <f>IF(ISBLANK('A1'!G45),"",'A1'!G45)</f>
        <v/>
      </c>
      <c r="E45" s="33" t="str">
        <f>IF(ISBLANK('A1'!H45),"",'A1'!H45)</f>
        <v/>
      </c>
      <c r="F45" s="225" t="str">
        <f>IF(ISBLANK('A1'!I45),"",'A1'!I45)</f>
        <v/>
      </c>
      <c r="G45" s="841"/>
      <c r="H45" s="205"/>
      <c r="I45" s="201"/>
      <c r="J45" s="202"/>
      <c r="K45" s="202"/>
      <c r="L45" s="202"/>
      <c r="M45" s="202"/>
      <c r="N45" s="203"/>
      <c r="O45" s="204"/>
      <c r="P45" s="203"/>
      <c r="Q45" s="203"/>
      <c r="R45" s="205"/>
      <c r="S45" s="1130"/>
      <c r="T45" s="1131"/>
      <c r="U45" s="455"/>
    </row>
    <row r="46" spans="1:21" ht="15" customHeight="1" x14ac:dyDescent="0.25">
      <c r="A46" s="224" t="str">
        <f>IF(ISBLANK('A1'!A46),"",'A1'!A46)</f>
        <v/>
      </c>
      <c r="B46" s="32" t="str">
        <f>IF(ISBLANK('A1'!B46),"",'A1'!B46)</f>
        <v/>
      </c>
      <c r="C46" s="981" t="str">
        <f>IF(ISBLANK('A1'!D46),"",'A1'!D46)</f>
        <v/>
      </c>
      <c r="D46" s="984" t="str">
        <f>IF(ISBLANK('A1'!G46),"",'A1'!G46)</f>
        <v/>
      </c>
      <c r="E46" s="33" t="str">
        <f>IF(ISBLANK('A1'!H46),"",'A1'!H46)</f>
        <v/>
      </c>
      <c r="F46" s="225" t="str">
        <f>IF(ISBLANK('A1'!I46),"",'A1'!I46)</f>
        <v/>
      </c>
      <c r="G46" s="841"/>
      <c r="H46" s="205"/>
      <c r="I46" s="201"/>
      <c r="J46" s="202"/>
      <c r="K46" s="202"/>
      <c r="L46" s="202"/>
      <c r="M46" s="202"/>
      <c r="N46" s="203"/>
      <c r="O46" s="204"/>
      <c r="P46" s="203"/>
      <c r="Q46" s="203"/>
      <c r="R46" s="205"/>
      <c r="S46" s="1130"/>
      <c r="T46" s="1131"/>
      <c r="U46" s="455"/>
    </row>
    <row r="47" spans="1:21" ht="15" customHeight="1" x14ac:dyDescent="0.25">
      <c r="A47" s="224" t="str">
        <f>IF(ISBLANK('A1'!A47),"",'A1'!A47)</f>
        <v/>
      </c>
      <c r="B47" s="32" t="str">
        <f>IF(ISBLANK('A1'!B47),"",'A1'!B47)</f>
        <v/>
      </c>
      <c r="C47" s="981" t="str">
        <f>IF(ISBLANK('A1'!D47),"",'A1'!D47)</f>
        <v/>
      </c>
      <c r="D47" s="984" t="str">
        <f>IF(ISBLANK('A1'!G47),"",'A1'!G47)</f>
        <v/>
      </c>
      <c r="E47" s="33" t="str">
        <f>IF(ISBLANK('A1'!H47),"",'A1'!H47)</f>
        <v/>
      </c>
      <c r="F47" s="225" t="str">
        <f>IF(ISBLANK('A1'!I47),"",'A1'!I47)</f>
        <v/>
      </c>
      <c r="G47" s="841"/>
      <c r="H47" s="205"/>
      <c r="I47" s="201"/>
      <c r="J47" s="202"/>
      <c r="K47" s="202"/>
      <c r="L47" s="202"/>
      <c r="M47" s="202"/>
      <c r="N47" s="203"/>
      <c r="O47" s="204"/>
      <c r="P47" s="203"/>
      <c r="Q47" s="203"/>
      <c r="R47" s="205"/>
      <c r="S47" s="1130"/>
      <c r="T47" s="1131"/>
      <c r="U47" s="455"/>
    </row>
    <row r="48" spans="1:21" ht="15" customHeight="1" x14ac:dyDescent="0.25">
      <c r="A48" s="224" t="str">
        <f>IF(ISBLANK('A1'!A48),"",'A1'!A48)</f>
        <v/>
      </c>
      <c r="B48" s="32" t="str">
        <f>IF(ISBLANK('A1'!B48),"",'A1'!B48)</f>
        <v/>
      </c>
      <c r="C48" s="981" t="str">
        <f>IF(ISBLANK('A1'!D48),"",'A1'!D48)</f>
        <v/>
      </c>
      <c r="D48" s="984" t="str">
        <f>IF(ISBLANK('A1'!G48),"",'A1'!G48)</f>
        <v/>
      </c>
      <c r="E48" s="33" t="str">
        <f>IF(ISBLANK('A1'!H48),"",'A1'!H48)</f>
        <v/>
      </c>
      <c r="F48" s="225" t="str">
        <f>IF(ISBLANK('A1'!I48),"",'A1'!I48)</f>
        <v/>
      </c>
      <c r="G48" s="841"/>
      <c r="H48" s="205"/>
      <c r="I48" s="201"/>
      <c r="J48" s="202"/>
      <c r="K48" s="202"/>
      <c r="L48" s="202"/>
      <c r="M48" s="202"/>
      <c r="N48" s="203"/>
      <c r="O48" s="204"/>
      <c r="P48" s="203"/>
      <c r="Q48" s="203"/>
      <c r="R48" s="205"/>
      <c r="S48" s="1130"/>
      <c r="T48" s="1131"/>
      <c r="U48" s="455"/>
    </row>
    <row r="49" spans="1:21" ht="15" customHeight="1" x14ac:dyDescent="0.25">
      <c r="A49" s="224" t="str">
        <f>IF(ISBLANK('A1'!A49),"",'A1'!A49)</f>
        <v/>
      </c>
      <c r="B49" s="32" t="str">
        <f>IF(ISBLANK('A1'!B49),"",'A1'!B49)</f>
        <v/>
      </c>
      <c r="C49" s="981" t="str">
        <f>IF(ISBLANK('A1'!D49),"",'A1'!D49)</f>
        <v/>
      </c>
      <c r="D49" s="984" t="str">
        <f>IF(ISBLANK('A1'!G49),"",'A1'!G49)</f>
        <v/>
      </c>
      <c r="E49" s="33" t="str">
        <f>IF(ISBLANK('A1'!H49),"",'A1'!H49)</f>
        <v/>
      </c>
      <c r="F49" s="225" t="str">
        <f>IF(ISBLANK('A1'!I49),"",'A1'!I49)</f>
        <v/>
      </c>
      <c r="G49" s="841"/>
      <c r="H49" s="205"/>
      <c r="I49" s="201"/>
      <c r="J49" s="202"/>
      <c r="K49" s="202"/>
      <c r="L49" s="202"/>
      <c r="M49" s="202"/>
      <c r="N49" s="203"/>
      <c r="O49" s="204"/>
      <c r="P49" s="203"/>
      <c r="Q49" s="203"/>
      <c r="R49" s="205"/>
      <c r="S49" s="1130"/>
      <c r="T49" s="1131"/>
      <c r="U49" s="455"/>
    </row>
    <row r="50" spans="1:21" ht="15" customHeight="1" x14ac:dyDescent="0.25">
      <c r="A50" s="224" t="str">
        <f>IF(ISBLANK('A1'!A50),"",'A1'!A50)</f>
        <v/>
      </c>
      <c r="B50" s="32" t="str">
        <f>IF(ISBLANK('A1'!B50),"",'A1'!B50)</f>
        <v/>
      </c>
      <c r="C50" s="981" t="str">
        <f>IF(ISBLANK('A1'!D50),"",'A1'!D50)</f>
        <v/>
      </c>
      <c r="D50" s="984" t="str">
        <f>IF(ISBLANK('A1'!G50),"",'A1'!G50)</f>
        <v/>
      </c>
      <c r="E50" s="33" t="str">
        <f>IF(ISBLANK('A1'!H50),"",'A1'!H50)</f>
        <v/>
      </c>
      <c r="F50" s="225" t="str">
        <f>IF(ISBLANK('A1'!I50),"",'A1'!I50)</f>
        <v/>
      </c>
      <c r="G50" s="841"/>
      <c r="H50" s="205"/>
      <c r="I50" s="201"/>
      <c r="J50" s="202"/>
      <c r="K50" s="202"/>
      <c r="L50" s="202"/>
      <c r="M50" s="202"/>
      <c r="N50" s="203"/>
      <c r="O50" s="204"/>
      <c r="P50" s="203"/>
      <c r="Q50" s="203"/>
      <c r="R50" s="205"/>
      <c r="S50" s="1130"/>
      <c r="T50" s="1131"/>
      <c r="U50" s="455"/>
    </row>
    <row r="51" spans="1:21" ht="15" customHeight="1" x14ac:dyDescent="0.25">
      <c r="A51" s="224" t="str">
        <f>IF(ISBLANK('A1'!A51),"",'A1'!A51)</f>
        <v/>
      </c>
      <c r="B51" s="32" t="str">
        <f>IF(ISBLANK('A1'!B51),"",'A1'!B51)</f>
        <v/>
      </c>
      <c r="C51" s="981" t="str">
        <f>IF(ISBLANK('A1'!D51),"",'A1'!D51)</f>
        <v/>
      </c>
      <c r="D51" s="984" t="str">
        <f>IF(ISBLANK('A1'!G51),"",'A1'!G51)</f>
        <v/>
      </c>
      <c r="E51" s="33" t="str">
        <f>IF(ISBLANK('A1'!H51),"",'A1'!H51)</f>
        <v/>
      </c>
      <c r="F51" s="225" t="str">
        <f>IF(ISBLANK('A1'!I51),"",'A1'!I51)</f>
        <v/>
      </c>
      <c r="G51" s="841"/>
      <c r="H51" s="205"/>
      <c r="I51" s="201"/>
      <c r="J51" s="202"/>
      <c r="K51" s="202"/>
      <c r="L51" s="202"/>
      <c r="M51" s="202"/>
      <c r="N51" s="203"/>
      <c r="O51" s="204"/>
      <c r="P51" s="203"/>
      <c r="Q51" s="203"/>
      <c r="R51" s="205"/>
      <c r="S51" s="1130"/>
      <c r="T51" s="1131"/>
      <c r="U51" s="455"/>
    </row>
    <row r="52" spans="1:21" ht="15" customHeight="1" x14ac:dyDescent="0.25">
      <c r="A52" s="224" t="str">
        <f>IF(ISBLANK('A1'!A52),"",'A1'!A52)</f>
        <v/>
      </c>
      <c r="B52" s="32" t="str">
        <f>IF(ISBLANK('A1'!B52),"",'A1'!B52)</f>
        <v/>
      </c>
      <c r="C52" s="981" t="str">
        <f>IF(ISBLANK('A1'!D52),"",'A1'!D52)</f>
        <v/>
      </c>
      <c r="D52" s="984" t="str">
        <f>IF(ISBLANK('A1'!G52),"",'A1'!G52)</f>
        <v/>
      </c>
      <c r="E52" s="33" t="str">
        <f>IF(ISBLANK('A1'!H52),"",'A1'!H52)</f>
        <v/>
      </c>
      <c r="F52" s="225" t="str">
        <f>IF(ISBLANK('A1'!I52),"",'A1'!I52)</f>
        <v/>
      </c>
      <c r="G52" s="841"/>
      <c r="H52" s="205"/>
      <c r="I52" s="201"/>
      <c r="J52" s="202"/>
      <c r="K52" s="202"/>
      <c r="L52" s="202"/>
      <c r="M52" s="202"/>
      <c r="N52" s="203"/>
      <c r="O52" s="204"/>
      <c r="P52" s="203"/>
      <c r="Q52" s="203"/>
      <c r="R52" s="205"/>
      <c r="S52" s="1130"/>
      <c r="T52" s="1131"/>
      <c r="U52" s="455"/>
    </row>
    <row r="53" spans="1:21" ht="15" customHeight="1" x14ac:dyDescent="0.25">
      <c r="A53" s="224" t="str">
        <f>IF(ISBLANK('A1'!A53),"",'A1'!A53)</f>
        <v/>
      </c>
      <c r="B53" s="32" t="str">
        <f>IF(ISBLANK('A1'!B53),"",'A1'!B53)</f>
        <v/>
      </c>
      <c r="C53" s="981" t="str">
        <f>IF(ISBLANK('A1'!D53),"",'A1'!D53)</f>
        <v/>
      </c>
      <c r="D53" s="984" t="str">
        <f>IF(ISBLANK('A1'!G53),"",'A1'!G53)</f>
        <v/>
      </c>
      <c r="E53" s="33" t="str">
        <f>IF(ISBLANK('A1'!H53),"",'A1'!H53)</f>
        <v/>
      </c>
      <c r="F53" s="225" t="str">
        <f>IF(ISBLANK('A1'!I53),"",'A1'!I53)</f>
        <v/>
      </c>
      <c r="G53" s="841"/>
      <c r="H53" s="205"/>
      <c r="I53" s="201"/>
      <c r="J53" s="202"/>
      <c r="K53" s="202"/>
      <c r="L53" s="202"/>
      <c r="M53" s="202"/>
      <c r="N53" s="203"/>
      <c r="O53" s="204"/>
      <c r="P53" s="203"/>
      <c r="Q53" s="203"/>
      <c r="R53" s="205"/>
      <c r="S53" s="1130"/>
      <c r="T53" s="1131"/>
      <c r="U53" s="455"/>
    </row>
    <row r="54" spans="1:21" ht="15" customHeight="1" x14ac:dyDescent="0.25">
      <c r="A54" s="224" t="str">
        <f>IF(ISBLANK('A1'!A54),"",'A1'!A54)</f>
        <v/>
      </c>
      <c r="B54" s="32" t="str">
        <f>IF(ISBLANK('A1'!B54),"",'A1'!B54)</f>
        <v/>
      </c>
      <c r="C54" s="981" t="str">
        <f>IF(ISBLANK('A1'!D54),"",'A1'!D54)</f>
        <v/>
      </c>
      <c r="D54" s="984" t="str">
        <f>IF(ISBLANK('A1'!G54),"",'A1'!G54)</f>
        <v/>
      </c>
      <c r="E54" s="33" t="str">
        <f>IF(ISBLANK('A1'!H54),"",'A1'!H54)</f>
        <v/>
      </c>
      <c r="F54" s="225" t="str">
        <f>IF(ISBLANK('A1'!I54),"",'A1'!I54)</f>
        <v/>
      </c>
      <c r="G54" s="841"/>
      <c r="H54" s="205"/>
      <c r="I54" s="201"/>
      <c r="J54" s="202"/>
      <c r="K54" s="202"/>
      <c r="L54" s="202"/>
      <c r="M54" s="202"/>
      <c r="N54" s="203"/>
      <c r="O54" s="204"/>
      <c r="P54" s="203"/>
      <c r="Q54" s="203"/>
      <c r="R54" s="205"/>
      <c r="S54" s="1130"/>
      <c r="T54" s="1131"/>
      <c r="U54" s="455"/>
    </row>
    <row r="55" spans="1:21" ht="15" customHeight="1" x14ac:dyDescent="0.25">
      <c r="A55" s="224" t="str">
        <f>IF(ISBLANK('A1'!A55),"",'A1'!A55)</f>
        <v/>
      </c>
      <c r="B55" s="32" t="str">
        <f>IF(ISBLANK('A1'!B55),"",'A1'!B55)</f>
        <v/>
      </c>
      <c r="C55" s="981" t="str">
        <f>IF(ISBLANK('A1'!D55),"",'A1'!D55)</f>
        <v/>
      </c>
      <c r="D55" s="984" t="str">
        <f>IF(ISBLANK('A1'!G55),"",'A1'!G55)</f>
        <v/>
      </c>
      <c r="E55" s="33" t="str">
        <f>IF(ISBLANK('A1'!H55),"",'A1'!H55)</f>
        <v/>
      </c>
      <c r="F55" s="225" t="str">
        <f>IF(ISBLANK('A1'!I55),"",'A1'!I55)</f>
        <v/>
      </c>
      <c r="G55" s="841"/>
      <c r="H55" s="205"/>
      <c r="I55" s="201"/>
      <c r="J55" s="202"/>
      <c r="K55" s="202"/>
      <c r="L55" s="202"/>
      <c r="M55" s="202"/>
      <c r="N55" s="203"/>
      <c r="O55" s="204"/>
      <c r="P55" s="203"/>
      <c r="Q55" s="203"/>
      <c r="R55" s="205"/>
      <c r="S55" s="1130"/>
      <c r="T55" s="1131"/>
      <c r="U55" s="455"/>
    </row>
    <row r="56" spans="1:21" ht="15" customHeight="1" x14ac:dyDescent="0.25">
      <c r="A56" s="224" t="str">
        <f>IF(ISBLANK('A1'!A56),"",'A1'!A56)</f>
        <v/>
      </c>
      <c r="B56" s="32" t="str">
        <f>IF(ISBLANK('A1'!B56),"",'A1'!B56)</f>
        <v/>
      </c>
      <c r="C56" s="981" t="str">
        <f>IF(ISBLANK('A1'!D56),"",'A1'!D56)</f>
        <v/>
      </c>
      <c r="D56" s="984" t="str">
        <f>IF(ISBLANK('A1'!G56),"",'A1'!G56)</f>
        <v/>
      </c>
      <c r="E56" s="33" t="str">
        <f>IF(ISBLANK('A1'!H56),"",'A1'!H56)</f>
        <v/>
      </c>
      <c r="F56" s="225" t="str">
        <f>IF(ISBLANK('A1'!I56),"",'A1'!I56)</f>
        <v/>
      </c>
      <c r="G56" s="841"/>
      <c r="H56" s="205"/>
      <c r="I56" s="201"/>
      <c r="J56" s="202"/>
      <c r="K56" s="202"/>
      <c r="L56" s="202"/>
      <c r="M56" s="202"/>
      <c r="N56" s="203"/>
      <c r="O56" s="204"/>
      <c r="P56" s="203"/>
      <c r="Q56" s="203"/>
      <c r="R56" s="205"/>
      <c r="S56" s="1130"/>
      <c r="T56" s="1131"/>
      <c r="U56" s="455"/>
    </row>
    <row r="57" spans="1:21" ht="15" customHeight="1" x14ac:dyDescent="0.25">
      <c r="A57" s="224" t="str">
        <f>IF(ISBLANK('A1'!A57),"",'A1'!A57)</f>
        <v/>
      </c>
      <c r="B57" s="32" t="str">
        <f>IF(ISBLANK('A1'!B57),"",'A1'!B57)</f>
        <v/>
      </c>
      <c r="C57" s="981" t="str">
        <f>IF(ISBLANK('A1'!D57),"",'A1'!D57)</f>
        <v/>
      </c>
      <c r="D57" s="984" t="str">
        <f>IF(ISBLANK('A1'!G57),"",'A1'!G57)</f>
        <v/>
      </c>
      <c r="E57" s="33" t="str">
        <f>IF(ISBLANK('A1'!H57),"",'A1'!H57)</f>
        <v/>
      </c>
      <c r="F57" s="225" t="str">
        <f>IF(ISBLANK('A1'!I57),"",'A1'!I57)</f>
        <v/>
      </c>
      <c r="G57" s="841"/>
      <c r="H57" s="205"/>
      <c r="I57" s="201"/>
      <c r="J57" s="202"/>
      <c r="K57" s="202"/>
      <c r="L57" s="202"/>
      <c r="M57" s="202"/>
      <c r="N57" s="203"/>
      <c r="O57" s="204"/>
      <c r="P57" s="203"/>
      <c r="Q57" s="203"/>
      <c r="R57" s="205"/>
      <c r="S57" s="1130"/>
      <c r="T57" s="1131"/>
      <c r="U57" s="455"/>
    </row>
    <row r="58" spans="1:21" ht="15" customHeight="1" x14ac:dyDescent="0.25">
      <c r="A58" s="224" t="str">
        <f>IF(ISBLANK('A1'!A58),"",'A1'!A58)</f>
        <v/>
      </c>
      <c r="B58" s="32" t="str">
        <f>IF(ISBLANK('A1'!B58),"",'A1'!B58)</f>
        <v/>
      </c>
      <c r="C58" s="981" t="str">
        <f>IF(ISBLANK('A1'!D58),"",'A1'!D58)</f>
        <v/>
      </c>
      <c r="D58" s="984" t="str">
        <f>IF(ISBLANK('A1'!G58),"",'A1'!G58)</f>
        <v/>
      </c>
      <c r="E58" s="33" t="str">
        <f>IF(ISBLANK('A1'!H58),"",'A1'!H58)</f>
        <v/>
      </c>
      <c r="F58" s="225" t="str">
        <f>IF(ISBLANK('A1'!I58),"",'A1'!I58)</f>
        <v/>
      </c>
      <c r="G58" s="841"/>
      <c r="H58" s="205"/>
      <c r="I58" s="201"/>
      <c r="J58" s="202"/>
      <c r="K58" s="202"/>
      <c r="L58" s="202"/>
      <c r="M58" s="202"/>
      <c r="N58" s="203"/>
      <c r="O58" s="204"/>
      <c r="P58" s="203"/>
      <c r="Q58" s="203"/>
      <c r="R58" s="205"/>
      <c r="S58" s="1130"/>
      <c r="T58" s="1131"/>
      <c r="U58" s="455"/>
    </row>
    <row r="59" spans="1:21" ht="15" customHeight="1" x14ac:dyDescent="0.25">
      <c r="A59" s="224" t="str">
        <f>IF(ISBLANK('A1'!A59),"",'A1'!A59)</f>
        <v/>
      </c>
      <c r="B59" s="32" t="str">
        <f>IF(ISBLANK('A1'!B59),"",'A1'!B59)</f>
        <v/>
      </c>
      <c r="C59" s="981" t="str">
        <f>IF(ISBLANK('A1'!D59),"",'A1'!D59)</f>
        <v/>
      </c>
      <c r="D59" s="984" t="str">
        <f>IF(ISBLANK('A1'!G59),"",'A1'!G59)</f>
        <v/>
      </c>
      <c r="E59" s="33" t="str">
        <f>IF(ISBLANK('A1'!H59),"",'A1'!H59)</f>
        <v/>
      </c>
      <c r="F59" s="225" t="str">
        <f>IF(ISBLANK('A1'!I59),"",'A1'!I59)</f>
        <v/>
      </c>
      <c r="G59" s="841"/>
      <c r="H59" s="205"/>
      <c r="I59" s="201"/>
      <c r="J59" s="202"/>
      <c r="K59" s="202"/>
      <c r="L59" s="202"/>
      <c r="M59" s="202"/>
      <c r="N59" s="203"/>
      <c r="O59" s="204"/>
      <c r="P59" s="203"/>
      <c r="Q59" s="203"/>
      <c r="R59" s="205"/>
      <c r="S59" s="1130"/>
      <c r="T59" s="1131"/>
      <c r="U59" s="455"/>
    </row>
    <row r="60" spans="1:21" ht="15" customHeight="1" x14ac:dyDescent="0.25">
      <c r="A60" s="224" t="str">
        <f>IF(ISBLANK('A1'!A60),"",'A1'!A60)</f>
        <v/>
      </c>
      <c r="B60" s="32" t="str">
        <f>IF(ISBLANK('A1'!B60),"",'A1'!B60)</f>
        <v/>
      </c>
      <c r="C60" s="981" t="str">
        <f>IF(ISBLANK('A1'!D60),"",'A1'!D60)</f>
        <v/>
      </c>
      <c r="D60" s="984" t="str">
        <f>IF(ISBLANK('A1'!G60),"",'A1'!G60)</f>
        <v/>
      </c>
      <c r="E60" s="33" t="str">
        <f>IF(ISBLANK('A1'!H60),"",'A1'!H60)</f>
        <v/>
      </c>
      <c r="F60" s="225" t="str">
        <f>IF(ISBLANK('A1'!I60),"",'A1'!I60)</f>
        <v/>
      </c>
      <c r="G60" s="841"/>
      <c r="H60" s="205"/>
      <c r="I60" s="201"/>
      <c r="J60" s="202"/>
      <c r="K60" s="202"/>
      <c r="L60" s="202"/>
      <c r="M60" s="202"/>
      <c r="N60" s="203"/>
      <c r="O60" s="204"/>
      <c r="P60" s="203"/>
      <c r="Q60" s="203"/>
      <c r="R60" s="205"/>
      <c r="S60" s="1130"/>
      <c r="T60" s="1131"/>
      <c r="U60" s="455"/>
    </row>
    <row r="61" spans="1:21" ht="15" customHeight="1" x14ac:dyDescent="0.25">
      <c r="A61" s="224" t="str">
        <f>IF(ISBLANK('A1'!A61),"",'A1'!A61)</f>
        <v/>
      </c>
      <c r="B61" s="32" t="str">
        <f>IF(ISBLANK('A1'!B61),"",'A1'!B61)</f>
        <v/>
      </c>
      <c r="C61" s="981" t="str">
        <f>IF(ISBLANK('A1'!D61),"",'A1'!D61)</f>
        <v/>
      </c>
      <c r="D61" s="984" t="str">
        <f>IF(ISBLANK('A1'!G61),"",'A1'!G61)</f>
        <v/>
      </c>
      <c r="E61" s="33" t="str">
        <f>IF(ISBLANK('A1'!H61),"",'A1'!H61)</f>
        <v/>
      </c>
      <c r="F61" s="225" t="str">
        <f>IF(ISBLANK('A1'!I61),"",'A1'!I61)</f>
        <v/>
      </c>
      <c r="G61" s="841"/>
      <c r="H61" s="205"/>
      <c r="I61" s="201"/>
      <c r="J61" s="202"/>
      <c r="K61" s="202"/>
      <c r="L61" s="202"/>
      <c r="M61" s="202"/>
      <c r="N61" s="203"/>
      <c r="O61" s="204"/>
      <c r="P61" s="203"/>
      <c r="Q61" s="203"/>
      <c r="R61" s="205"/>
      <c r="S61" s="1130"/>
      <c r="T61" s="1131"/>
      <c r="U61" s="455"/>
    </row>
    <row r="62" spans="1:21" ht="15" customHeight="1" x14ac:dyDescent="0.25">
      <c r="A62" s="224" t="str">
        <f>IF(ISBLANK('A1'!A62),"",'A1'!A62)</f>
        <v/>
      </c>
      <c r="B62" s="32" t="str">
        <f>IF(ISBLANK('A1'!B62),"",'A1'!B62)</f>
        <v/>
      </c>
      <c r="C62" s="981" t="str">
        <f>IF(ISBLANK('A1'!D62),"",'A1'!D62)</f>
        <v/>
      </c>
      <c r="D62" s="984" t="str">
        <f>IF(ISBLANK('A1'!G62),"",'A1'!G62)</f>
        <v/>
      </c>
      <c r="E62" s="33" t="str">
        <f>IF(ISBLANK('A1'!H62),"",'A1'!H62)</f>
        <v/>
      </c>
      <c r="F62" s="225" t="str">
        <f>IF(ISBLANK('A1'!I62),"",'A1'!I62)</f>
        <v/>
      </c>
      <c r="G62" s="841"/>
      <c r="H62" s="205"/>
      <c r="I62" s="201"/>
      <c r="J62" s="202"/>
      <c r="K62" s="202"/>
      <c r="L62" s="202"/>
      <c r="M62" s="202"/>
      <c r="N62" s="203"/>
      <c r="O62" s="204"/>
      <c r="P62" s="203"/>
      <c r="Q62" s="203"/>
      <c r="R62" s="205"/>
      <c r="S62" s="1130"/>
      <c r="T62" s="1131"/>
      <c r="U62" s="455"/>
    </row>
    <row r="63" spans="1:21" ht="15" customHeight="1" x14ac:dyDescent="0.25">
      <c r="A63" s="224" t="str">
        <f>IF(ISBLANK('A1'!A63),"",'A1'!A63)</f>
        <v/>
      </c>
      <c r="B63" s="32" t="str">
        <f>IF(ISBLANK('A1'!B63),"",'A1'!B63)</f>
        <v/>
      </c>
      <c r="C63" s="981" t="str">
        <f>IF(ISBLANK('A1'!D63),"",'A1'!D63)</f>
        <v/>
      </c>
      <c r="D63" s="984" t="str">
        <f>IF(ISBLANK('A1'!G63),"",'A1'!G63)</f>
        <v/>
      </c>
      <c r="E63" s="33" t="str">
        <f>IF(ISBLANK('A1'!H63),"",'A1'!H63)</f>
        <v/>
      </c>
      <c r="F63" s="225" t="str">
        <f>IF(ISBLANK('A1'!I63),"",'A1'!I63)</f>
        <v/>
      </c>
      <c r="G63" s="841"/>
      <c r="H63" s="205"/>
      <c r="I63" s="201"/>
      <c r="J63" s="202"/>
      <c r="K63" s="202"/>
      <c r="L63" s="202"/>
      <c r="M63" s="202"/>
      <c r="N63" s="203"/>
      <c r="O63" s="204"/>
      <c r="P63" s="203"/>
      <c r="Q63" s="203"/>
      <c r="R63" s="205"/>
      <c r="S63" s="1130"/>
      <c r="T63" s="1131"/>
      <c r="U63" s="455"/>
    </row>
    <row r="64" spans="1:21" ht="15" customHeight="1" x14ac:dyDescent="0.25">
      <c r="A64" s="224" t="str">
        <f>IF(ISBLANK('A1'!A64),"",'A1'!A64)</f>
        <v/>
      </c>
      <c r="B64" s="32" t="str">
        <f>IF(ISBLANK('A1'!B64),"",'A1'!B64)</f>
        <v/>
      </c>
      <c r="C64" s="981" t="str">
        <f>IF(ISBLANK('A1'!D64),"",'A1'!D64)</f>
        <v/>
      </c>
      <c r="D64" s="984" t="str">
        <f>IF(ISBLANK('A1'!G64),"",'A1'!G64)</f>
        <v/>
      </c>
      <c r="E64" s="33" t="str">
        <f>IF(ISBLANK('A1'!H64),"",'A1'!H64)</f>
        <v/>
      </c>
      <c r="F64" s="225" t="str">
        <f>IF(ISBLANK('A1'!I64),"",'A1'!I64)</f>
        <v/>
      </c>
      <c r="G64" s="841"/>
      <c r="H64" s="205"/>
      <c r="I64" s="201"/>
      <c r="J64" s="202"/>
      <c r="K64" s="202"/>
      <c r="L64" s="202"/>
      <c r="M64" s="202"/>
      <c r="N64" s="203"/>
      <c r="O64" s="204"/>
      <c r="P64" s="203"/>
      <c r="Q64" s="203"/>
      <c r="R64" s="205"/>
      <c r="S64" s="1130"/>
      <c r="T64" s="1131"/>
      <c r="U64" s="455"/>
    </row>
    <row r="65" spans="1:21" ht="15" customHeight="1" x14ac:dyDescent="0.25">
      <c r="A65" s="224" t="str">
        <f>IF(ISBLANK('A1'!A65),"",'A1'!A65)</f>
        <v/>
      </c>
      <c r="B65" s="32" t="str">
        <f>IF(ISBLANK('A1'!B65),"",'A1'!B65)</f>
        <v/>
      </c>
      <c r="C65" s="981" t="str">
        <f>IF(ISBLANK('A1'!D65),"",'A1'!D65)</f>
        <v/>
      </c>
      <c r="D65" s="984" t="str">
        <f>IF(ISBLANK('A1'!G65),"",'A1'!G65)</f>
        <v/>
      </c>
      <c r="E65" s="33" t="str">
        <f>IF(ISBLANK('A1'!H65),"",'A1'!H65)</f>
        <v/>
      </c>
      <c r="F65" s="225" t="str">
        <f>IF(ISBLANK('A1'!I65),"",'A1'!I65)</f>
        <v/>
      </c>
      <c r="G65" s="841"/>
      <c r="H65" s="205"/>
      <c r="I65" s="201"/>
      <c r="J65" s="202"/>
      <c r="K65" s="202"/>
      <c r="L65" s="202"/>
      <c r="M65" s="202"/>
      <c r="N65" s="203"/>
      <c r="O65" s="204"/>
      <c r="P65" s="203"/>
      <c r="Q65" s="203"/>
      <c r="R65" s="205"/>
      <c r="S65" s="1130"/>
      <c r="T65" s="1131"/>
      <c r="U65" s="455"/>
    </row>
    <row r="66" spans="1:21" ht="15" customHeight="1" x14ac:dyDescent="0.25">
      <c r="A66" s="224" t="str">
        <f>IF(ISBLANK('A1'!A66),"",'A1'!A66)</f>
        <v/>
      </c>
      <c r="B66" s="32" t="str">
        <f>IF(ISBLANK('A1'!B66),"",'A1'!B66)</f>
        <v/>
      </c>
      <c r="C66" s="981" t="str">
        <f>IF(ISBLANK('A1'!D66),"",'A1'!D66)</f>
        <v/>
      </c>
      <c r="D66" s="984" t="str">
        <f>IF(ISBLANK('A1'!G66),"",'A1'!G66)</f>
        <v/>
      </c>
      <c r="E66" s="33" t="str">
        <f>IF(ISBLANK('A1'!H66),"",'A1'!H66)</f>
        <v/>
      </c>
      <c r="F66" s="225" t="str">
        <f>IF(ISBLANK('A1'!I66),"",'A1'!I66)</f>
        <v/>
      </c>
      <c r="G66" s="841"/>
      <c r="H66" s="205"/>
      <c r="I66" s="201"/>
      <c r="J66" s="202"/>
      <c r="K66" s="202"/>
      <c r="L66" s="202"/>
      <c r="M66" s="202"/>
      <c r="N66" s="203"/>
      <c r="O66" s="204"/>
      <c r="P66" s="203"/>
      <c r="Q66" s="203"/>
      <c r="R66" s="205"/>
      <c r="S66" s="1130"/>
      <c r="T66" s="1131"/>
      <c r="U66" s="455"/>
    </row>
    <row r="67" spans="1:21" ht="15" customHeight="1" x14ac:dyDescent="0.25">
      <c r="A67" s="224" t="str">
        <f>IF(ISBLANK('A1'!A67),"",'A1'!A67)</f>
        <v/>
      </c>
      <c r="B67" s="32" t="str">
        <f>IF(ISBLANK('A1'!B67),"",'A1'!B67)</f>
        <v/>
      </c>
      <c r="C67" s="981" t="str">
        <f>IF(ISBLANK('A1'!D67),"",'A1'!D67)</f>
        <v/>
      </c>
      <c r="D67" s="984" t="str">
        <f>IF(ISBLANK('A1'!G67),"",'A1'!G67)</f>
        <v/>
      </c>
      <c r="E67" s="33" t="str">
        <f>IF(ISBLANK('A1'!H67),"",'A1'!H67)</f>
        <v/>
      </c>
      <c r="F67" s="225" t="str">
        <f>IF(ISBLANK('A1'!I67),"",'A1'!I67)</f>
        <v/>
      </c>
      <c r="G67" s="841"/>
      <c r="H67" s="205"/>
      <c r="I67" s="201"/>
      <c r="J67" s="202"/>
      <c r="K67" s="202"/>
      <c r="L67" s="202"/>
      <c r="M67" s="202"/>
      <c r="N67" s="203"/>
      <c r="O67" s="204"/>
      <c r="P67" s="203"/>
      <c r="Q67" s="203"/>
      <c r="R67" s="205"/>
      <c r="S67" s="1130"/>
      <c r="T67" s="1131"/>
      <c r="U67" s="455"/>
    </row>
    <row r="68" spans="1:21" ht="15" customHeight="1" x14ac:dyDescent="0.25">
      <c r="A68" s="224" t="str">
        <f>IF(ISBLANK('A1'!A68),"",'A1'!A68)</f>
        <v/>
      </c>
      <c r="B68" s="32" t="str">
        <f>IF(ISBLANK('A1'!B68),"",'A1'!B68)</f>
        <v/>
      </c>
      <c r="C68" s="981" t="str">
        <f>IF(ISBLANK('A1'!D68),"",'A1'!D68)</f>
        <v/>
      </c>
      <c r="D68" s="984" t="str">
        <f>IF(ISBLANK('A1'!G68),"",'A1'!G68)</f>
        <v/>
      </c>
      <c r="E68" s="33" t="str">
        <f>IF(ISBLANK('A1'!H68),"",'A1'!H68)</f>
        <v/>
      </c>
      <c r="F68" s="225" t="str">
        <f>IF(ISBLANK('A1'!I68),"",'A1'!I68)</f>
        <v/>
      </c>
      <c r="G68" s="841"/>
      <c r="H68" s="205"/>
      <c r="I68" s="201"/>
      <c r="J68" s="202"/>
      <c r="K68" s="202"/>
      <c r="L68" s="202"/>
      <c r="M68" s="202"/>
      <c r="N68" s="203"/>
      <c r="O68" s="204"/>
      <c r="P68" s="203"/>
      <c r="Q68" s="203"/>
      <c r="R68" s="205"/>
      <c r="S68" s="1130"/>
      <c r="T68" s="1131"/>
      <c r="U68" s="455"/>
    </row>
    <row r="69" spans="1:21" ht="15" customHeight="1" x14ac:dyDescent="0.25">
      <c r="A69" s="224" t="str">
        <f>IF(ISBLANK('A1'!A69),"",'A1'!A69)</f>
        <v/>
      </c>
      <c r="B69" s="32" t="str">
        <f>IF(ISBLANK('A1'!B69),"",'A1'!B69)</f>
        <v/>
      </c>
      <c r="C69" s="981" t="str">
        <f>IF(ISBLANK('A1'!D69),"",'A1'!D69)</f>
        <v/>
      </c>
      <c r="D69" s="984" t="str">
        <f>IF(ISBLANK('A1'!G69),"",'A1'!G69)</f>
        <v/>
      </c>
      <c r="E69" s="33" t="str">
        <f>IF(ISBLANK('A1'!H69),"",'A1'!H69)</f>
        <v/>
      </c>
      <c r="F69" s="225" t="str">
        <f>IF(ISBLANK('A1'!I69),"",'A1'!I69)</f>
        <v/>
      </c>
      <c r="G69" s="841"/>
      <c r="H69" s="205"/>
      <c r="I69" s="201"/>
      <c r="J69" s="202"/>
      <c r="K69" s="202"/>
      <c r="L69" s="202"/>
      <c r="M69" s="202"/>
      <c r="N69" s="203"/>
      <c r="O69" s="204"/>
      <c r="P69" s="203"/>
      <c r="Q69" s="203"/>
      <c r="R69" s="205"/>
      <c r="S69" s="1130"/>
      <c r="T69" s="1131"/>
      <c r="U69" s="455"/>
    </row>
    <row r="70" spans="1:21" ht="15" customHeight="1" x14ac:dyDescent="0.25">
      <c r="A70" s="224" t="str">
        <f>IF(ISBLANK('A1'!A70),"",'A1'!A70)</f>
        <v/>
      </c>
      <c r="B70" s="32" t="str">
        <f>IF(ISBLANK('A1'!B70),"",'A1'!B70)</f>
        <v/>
      </c>
      <c r="C70" s="981" t="str">
        <f>IF(ISBLANK('A1'!D70),"",'A1'!D70)</f>
        <v/>
      </c>
      <c r="D70" s="984" t="str">
        <f>IF(ISBLANK('A1'!G70),"",'A1'!G70)</f>
        <v/>
      </c>
      <c r="E70" s="33" t="str">
        <f>IF(ISBLANK('A1'!H70),"",'A1'!H70)</f>
        <v/>
      </c>
      <c r="F70" s="225" t="str">
        <f>IF(ISBLANK('A1'!I70),"",'A1'!I70)</f>
        <v/>
      </c>
      <c r="G70" s="841"/>
      <c r="H70" s="205"/>
      <c r="I70" s="201"/>
      <c r="J70" s="202"/>
      <c r="K70" s="202"/>
      <c r="L70" s="202"/>
      <c r="M70" s="202"/>
      <c r="N70" s="203"/>
      <c r="O70" s="204"/>
      <c r="P70" s="203"/>
      <c r="Q70" s="203"/>
      <c r="R70" s="205"/>
      <c r="S70" s="1130"/>
      <c r="T70" s="1131"/>
      <c r="U70" s="455"/>
    </row>
    <row r="71" spans="1:21" ht="15" customHeight="1" x14ac:dyDescent="0.25">
      <c r="A71" s="224" t="str">
        <f>IF(ISBLANK('A1'!A71),"",'A1'!A71)</f>
        <v/>
      </c>
      <c r="B71" s="32" t="str">
        <f>IF(ISBLANK('A1'!B71),"",'A1'!B71)</f>
        <v/>
      </c>
      <c r="C71" s="981" t="str">
        <f>IF(ISBLANK('A1'!D71),"",'A1'!D71)</f>
        <v/>
      </c>
      <c r="D71" s="984" t="str">
        <f>IF(ISBLANK('A1'!G71),"",'A1'!G71)</f>
        <v/>
      </c>
      <c r="E71" s="33" t="str">
        <f>IF(ISBLANK('A1'!H71),"",'A1'!H71)</f>
        <v/>
      </c>
      <c r="F71" s="225" t="str">
        <f>IF(ISBLANK('A1'!I71),"",'A1'!I71)</f>
        <v/>
      </c>
      <c r="G71" s="841"/>
      <c r="H71" s="205"/>
      <c r="I71" s="201"/>
      <c r="J71" s="202"/>
      <c r="K71" s="202"/>
      <c r="L71" s="202"/>
      <c r="M71" s="202"/>
      <c r="N71" s="203"/>
      <c r="O71" s="204"/>
      <c r="P71" s="203"/>
      <c r="Q71" s="203"/>
      <c r="R71" s="205"/>
      <c r="S71" s="1130"/>
      <c r="T71" s="1131"/>
      <c r="U71" s="455"/>
    </row>
    <row r="72" spans="1:21" ht="15" customHeight="1" x14ac:dyDescent="0.25">
      <c r="A72" s="224" t="str">
        <f>IF(ISBLANK('A1'!A72),"",'A1'!A72)</f>
        <v/>
      </c>
      <c r="B72" s="32" t="str">
        <f>IF(ISBLANK('A1'!B72),"",'A1'!B72)</f>
        <v/>
      </c>
      <c r="C72" s="981" t="str">
        <f>IF(ISBLANK('A1'!D72),"",'A1'!D72)</f>
        <v/>
      </c>
      <c r="D72" s="984" t="str">
        <f>IF(ISBLANK('A1'!G72),"",'A1'!G72)</f>
        <v/>
      </c>
      <c r="E72" s="33" t="str">
        <f>IF(ISBLANK('A1'!H72),"",'A1'!H72)</f>
        <v/>
      </c>
      <c r="F72" s="225" t="str">
        <f>IF(ISBLANK('A1'!I72),"",'A1'!I72)</f>
        <v/>
      </c>
      <c r="G72" s="841"/>
      <c r="H72" s="205"/>
      <c r="I72" s="201"/>
      <c r="J72" s="202"/>
      <c r="K72" s="202"/>
      <c r="L72" s="202"/>
      <c r="M72" s="202"/>
      <c r="N72" s="203"/>
      <c r="O72" s="204"/>
      <c r="P72" s="203"/>
      <c r="Q72" s="203"/>
      <c r="R72" s="205"/>
      <c r="S72" s="1130"/>
      <c r="T72" s="1131"/>
      <c r="U72" s="455"/>
    </row>
    <row r="73" spans="1:21" ht="15" customHeight="1" x14ac:dyDescent="0.25">
      <c r="A73" s="224" t="str">
        <f>IF(ISBLANK('A1'!A73),"",'A1'!A73)</f>
        <v/>
      </c>
      <c r="B73" s="32" t="str">
        <f>IF(ISBLANK('A1'!B73),"",'A1'!B73)</f>
        <v/>
      </c>
      <c r="C73" s="981" t="str">
        <f>IF(ISBLANK('A1'!D73),"",'A1'!D73)</f>
        <v/>
      </c>
      <c r="D73" s="984" t="str">
        <f>IF(ISBLANK('A1'!G73),"",'A1'!G73)</f>
        <v/>
      </c>
      <c r="E73" s="33" t="str">
        <f>IF(ISBLANK('A1'!H73),"",'A1'!H73)</f>
        <v/>
      </c>
      <c r="F73" s="225" t="str">
        <f>IF(ISBLANK('A1'!I73),"",'A1'!I73)</f>
        <v/>
      </c>
      <c r="G73" s="841"/>
      <c r="H73" s="205"/>
      <c r="I73" s="201"/>
      <c r="J73" s="202"/>
      <c r="K73" s="202"/>
      <c r="L73" s="202"/>
      <c r="M73" s="202"/>
      <c r="N73" s="203"/>
      <c r="O73" s="204"/>
      <c r="P73" s="203"/>
      <c r="Q73" s="203"/>
      <c r="R73" s="205"/>
      <c r="S73" s="1130"/>
      <c r="T73" s="1131"/>
      <c r="U73" s="455"/>
    </row>
    <row r="74" spans="1:21" ht="15" customHeight="1" x14ac:dyDescent="0.25">
      <c r="A74" s="224" t="str">
        <f>IF(ISBLANK('A1'!A74),"",'A1'!A74)</f>
        <v/>
      </c>
      <c r="B74" s="32" t="str">
        <f>IF(ISBLANK('A1'!B74),"",'A1'!B74)</f>
        <v/>
      </c>
      <c r="C74" s="981" t="str">
        <f>IF(ISBLANK('A1'!D74),"",'A1'!D74)</f>
        <v/>
      </c>
      <c r="D74" s="984" t="str">
        <f>IF(ISBLANK('A1'!G74),"",'A1'!G74)</f>
        <v/>
      </c>
      <c r="E74" s="33" t="str">
        <f>IF(ISBLANK('A1'!H74),"",'A1'!H74)</f>
        <v/>
      </c>
      <c r="F74" s="225" t="str">
        <f>IF(ISBLANK('A1'!I74),"",'A1'!I74)</f>
        <v/>
      </c>
      <c r="G74" s="841"/>
      <c r="H74" s="205"/>
      <c r="I74" s="201"/>
      <c r="J74" s="202"/>
      <c r="K74" s="202"/>
      <c r="L74" s="202"/>
      <c r="M74" s="202"/>
      <c r="N74" s="203"/>
      <c r="O74" s="204"/>
      <c r="P74" s="203"/>
      <c r="Q74" s="203"/>
      <c r="R74" s="205"/>
      <c r="S74" s="1130"/>
      <c r="T74" s="1131"/>
      <c r="U74" s="455"/>
    </row>
    <row r="75" spans="1:21" ht="15" customHeight="1" x14ac:dyDescent="0.25">
      <c r="A75" s="224" t="str">
        <f>IF(ISBLANK('A1'!A75),"",'A1'!A75)</f>
        <v/>
      </c>
      <c r="B75" s="32" t="str">
        <f>IF(ISBLANK('A1'!B75),"",'A1'!B75)</f>
        <v/>
      </c>
      <c r="C75" s="981" t="str">
        <f>IF(ISBLANK('A1'!D75),"",'A1'!D75)</f>
        <v/>
      </c>
      <c r="D75" s="984" t="str">
        <f>IF(ISBLANK('A1'!G75),"",'A1'!G75)</f>
        <v/>
      </c>
      <c r="E75" s="33" t="str">
        <f>IF(ISBLANK('A1'!H75),"",'A1'!H75)</f>
        <v/>
      </c>
      <c r="F75" s="225" t="str">
        <f>IF(ISBLANK('A1'!I75),"",'A1'!I75)</f>
        <v/>
      </c>
      <c r="G75" s="841"/>
      <c r="H75" s="205"/>
      <c r="I75" s="201"/>
      <c r="J75" s="202"/>
      <c r="K75" s="202"/>
      <c r="L75" s="202"/>
      <c r="M75" s="202"/>
      <c r="N75" s="203"/>
      <c r="O75" s="204"/>
      <c r="P75" s="203"/>
      <c r="Q75" s="203"/>
      <c r="R75" s="205"/>
      <c r="S75" s="1130"/>
      <c r="T75" s="1131"/>
      <c r="U75" s="455"/>
    </row>
    <row r="76" spans="1:21" ht="15" customHeight="1" x14ac:dyDescent="0.25">
      <c r="A76" s="224" t="str">
        <f>IF(ISBLANK('A1'!A76),"",'A1'!A76)</f>
        <v/>
      </c>
      <c r="B76" s="32" t="str">
        <f>IF(ISBLANK('A1'!B76),"",'A1'!B76)</f>
        <v/>
      </c>
      <c r="C76" s="981" t="str">
        <f>IF(ISBLANK('A1'!D76),"",'A1'!D76)</f>
        <v/>
      </c>
      <c r="D76" s="984" t="str">
        <f>IF(ISBLANK('A1'!G76),"",'A1'!G76)</f>
        <v/>
      </c>
      <c r="E76" s="33" t="str">
        <f>IF(ISBLANK('A1'!H76),"",'A1'!H76)</f>
        <v/>
      </c>
      <c r="F76" s="225" t="str">
        <f>IF(ISBLANK('A1'!I76),"",'A1'!I76)</f>
        <v/>
      </c>
      <c r="G76" s="841"/>
      <c r="H76" s="205"/>
      <c r="I76" s="201"/>
      <c r="J76" s="202"/>
      <c r="K76" s="202"/>
      <c r="L76" s="202"/>
      <c r="M76" s="202"/>
      <c r="N76" s="203"/>
      <c r="O76" s="204"/>
      <c r="P76" s="203"/>
      <c r="Q76" s="203"/>
      <c r="R76" s="205"/>
      <c r="S76" s="1130"/>
      <c r="T76" s="1131"/>
      <c r="U76" s="455"/>
    </row>
    <row r="77" spans="1:21" ht="15" customHeight="1" x14ac:dyDescent="0.25">
      <c r="A77" s="224" t="str">
        <f>IF(ISBLANK('A1'!A77),"",'A1'!A77)</f>
        <v/>
      </c>
      <c r="B77" s="32" t="str">
        <f>IF(ISBLANK('A1'!B77),"",'A1'!B77)</f>
        <v/>
      </c>
      <c r="C77" s="981" t="str">
        <f>IF(ISBLANK('A1'!D77),"",'A1'!D77)</f>
        <v/>
      </c>
      <c r="D77" s="984" t="str">
        <f>IF(ISBLANK('A1'!G77),"",'A1'!G77)</f>
        <v/>
      </c>
      <c r="E77" s="33" t="str">
        <f>IF(ISBLANK('A1'!H77),"",'A1'!H77)</f>
        <v/>
      </c>
      <c r="F77" s="225" t="str">
        <f>IF(ISBLANK('A1'!I77),"",'A1'!I77)</f>
        <v/>
      </c>
      <c r="G77" s="841"/>
      <c r="H77" s="205"/>
      <c r="I77" s="201"/>
      <c r="J77" s="202"/>
      <c r="K77" s="202"/>
      <c r="L77" s="202"/>
      <c r="M77" s="202"/>
      <c r="N77" s="203"/>
      <c r="O77" s="204"/>
      <c r="P77" s="203"/>
      <c r="Q77" s="203"/>
      <c r="R77" s="205"/>
      <c r="S77" s="1130"/>
      <c r="T77" s="1131"/>
      <c r="U77" s="455"/>
    </row>
    <row r="78" spans="1:21" ht="15" customHeight="1" x14ac:dyDescent="0.25">
      <c r="A78" s="224" t="str">
        <f>IF(ISBLANK('A1'!A78),"",'A1'!A78)</f>
        <v/>
      </c>
      <c r="B78" s="32" t="str">
        <f>IF(ISBLANK('A1'!B78),"",'A1'!B78)</f>
        <v/>
      </c>
      <c r="C78" s="981" t="str">
        <f>IF(ISBLANK('A1'!D78),"",'A1'!D78)</f>
        <v/>
      </c>
      <c r="D78" s="984" t="str">
        <f>IF(ISBLANK('A1'!G78),"",'A1'!G78)</f>
        <v/>
      </c>
      <c r="E78" s="33" t="str">
        <f>IF(ISBLANK('A1'!H78),"",'A1'!H78)</f>
        <v/>
      </c>
      <c r="F78" s="225" t="str">
        <f>IF(ISBLANK('A1'!I78),"",'A1'!I78)</f>
        <v/>
      </c>
      <c r="G78" s="841"/>
      <c r="H78" s="205"/>
      <c r="I78" s="201"/>
      <c r="J78" s="202"/>
      <c r="K78" s="202"/>
      <c r="L78" s="202"/>
      <c r="M78" s="202"/>
      <c r="N78" s="203"/>
      <c r="O78" s="204"/>
      <c r="P78" s="203"/>
      <c r="Q78" s="203"/>
      <c r="R78" s="205"/>
      <c r="S78" s="1130"/>
      <c r="T78" s="1131"/>
      <c r="U78" s="455"/>
    </row>
    <row r="79" spans="1:21" ht="15" customHeight="1" x14ac:dyDescent="0.25">
      <c r="A79" s="224" t="str">
        <f>IF(ISBLANK('A1'!A79),"",'A1'!A79)</f>
        <v/>
      </c>
      <c r="B79" s="32" t="str">
        <f>IF(ISBLANK('A1'!B79),"",'A1'!B79)</f>
        <v/>
      </c>
      <c r="C79" s="981" t="str">
        <f>IF(ISBLANK('A1'!D79),"",'A1'!D79)</f>
        <v/>
      </c>
      <c r="D79" s="984" t="str">
        <f>IF(ISBLANK('A1'!G79),"",'A1'!G79)</f>
        <v/>
      </c>
      <c r="E79" s="33" t="str">
        <f>IF(ISBLANK('A1'!H79),"",'A1'!H79)</f>
        <v/>
      </c>
      <c r="F79" s="225" t="str">
        <f>IF(ISBLANK('A1'!I79),"",'A1'!I79)</f>
        <v/>
      </c>
      <c r="G79" s="841"/>
      <c r="H79" s="205"/>
      <c r="I79" s="201"/>
      <c r="J79" s="202"/>
      <c r="K79" s="202"/>
      <c r="L79" s="202"/>
      <c r="M79" s="202"/>
      <c r="N79" s="203"/>
      <c r="O79" s="204"/>
      <c r="P79" s="203"/>
      <c r="Q79" s="203"/>
      <c r="R79" s="205"/>
      <c r="S79" s="1130"/>
      <c r="T79" s="1131"/>
      <c r="U79" s="455"/>
    </row>
    <row r="80" spans="1:21" ht="15" customHeight="1" x14ac:dyDescent="0.25">
      <c r="A80" s="224" t="str">
        <f>IF(ISBLANK('A1'!A80),"",'A1'!A80)</f>
        <v/>
      </c>
      <c r="B80" s="32" t="str">
        <f>IF(ISBLANK('A1'!B80),"",'A1'!B80)</f>
        <v/>
      </c>
      <c r="C80" s="981" t="str">
        <f>IF(ISBLANK('A1'!D80),"",'A1'!D80)</f>
        <v/>
      </c>
      <c r="D80" s="984" t="str">
        <f>IF(ISBLANK('A1'!G80),"",'A1'!G80)</f>
        <v/>
      </c>
      <c r="E80" s="33" t="str">
        <f>IF(ISBLANK('A1'!H80),"",'A1'!H80)</f>
        <v/>
      </c>
      <c r="F80" s="225" t="str">
        <f>IF(ISBLANK('A1'!I80),"",'A1'!I80)</f>
        <v/>
      </c>
      <c r="G80" s="841"/>
      <c r="H80" s="205"/>
      <c r="I80" s="201"/>
      <c r="J80" s="202"/>
      <c r="K80" s="202"/>
      <c r="L80" s="202"/>
      <c r="M80" s="202"/>
      <c r="N80" s="203"/>
      <c r="O80" s="204"/>
      <c r="P80" s="203"/>
      <c r="Q80" s="203"/>
      <c r="R80" s="205"/>
      <c r="S80" s="1130"/>
      <c r="T80" s="1131"/>
      <c r="U80" s="455"/>
    </row>
    <row r="81" spans="1:21" ht="15" customHeight="1" x14ac:dyDescent="0.25">
      <c r="A81" s="224" t="str">
        <f>IF(ISBLANK('A1'!A81),"",'A1'!A81)</f>
        <v/>
      </c>
      <c r="B81" s="32" t="str">
        <f>IF(ISBLANK('A1'!B81),"",'A1'!B81)</f>
        <v/>
      </c>
      <c r="C81" s="981" t="str">
        <f>IF(ISBLANK('A1'!D81),"",'A1'!D81)</f>
        <v/>
      </c>
      <c r="D81" s="984" t="str">
        <f>IF(ISBLANK('A1'!G81),"",'A1'!G81)</f>
        <v/>
      </c>
      <c r="E81" s="33" t="str">
        <f>IF(ISBLANK('A1'!H81),"",'A1'!H81)</f>
        <v/>
      </c>
      <c r="F81" s="225" t="str">
        <f>IF(ISBLANK('A1'!I81),"",'A1'!I81)</f>
        <v/>
      </c>
      <c r="G81" s="841"/>
      <c r="H81" s="205"/>
      <c r="I81" s="201"/>
      <c r="J81" s="202"/>
      <c r="K81" s="202"/>
      <c r="L81" s="202"/>
      <c r="M81" s="202"/>
      <c r="N81" s="203"/>
      <c r="O81" s="204"/>
      <c r="P81" s="203"/>
      <c r="Q81" s="203"/>
      <c r="R81" s="205"/>
      <c r="S81" s="1130"/>
      <c r="T81" s="1131"/>
      <c r="U81" s="455"/>
    </row>
    <row r="82" spans="1:21" ht="15" customHeight="1" x14ac:dyDescent="0.25">
      <c r="A82" s="224" t="str">
        <f>IF(ISBLANK('A1'!A82),"",'A1'!A82)</f>
        <v/>
      </c>
      <c r="B82" s="32" t="str">
        <f>IF(ISBLANK('A1'!B82),"",'A1'!B82)</f>
        <v/>
      </c>
      <c r="C82" s="981" t="str">
        <f>IF(ISBLANK('A1'!D82),"",'A1'!D82)</f>
        <v/>
      </c>
      <c r="D82" s="984" t="str">
        <f>IF(ISBLANK('A1'!G82),"",'A1'!G82)</f>
        <v/>
      </c>
      <c r="E82" s="33" t="str">
        <f>IF(ISBLANK('A1'!H82),"",'A1'!H82)</f>
        <v/>
      </c>
      <c r="F82" s="225" t="str">
        <f>IF(ISBLANK('A1'!I82),"",'A1'!I82)</f>
        <v/>
      </c>
      <c r="G82" s="841"/>
      <c r="H82" s="205"/>
      <c r="I82" s="201"/>
      <c r="J82" s="202"/>
      <c r="K82" s="202"/>
      <c r="L82" s="202"/>
      <c r="M82" s="202"/>
      <c r="N82" s="203"/>
      <c r="O82" s="204"/>
      <c r="P82" s="203"/>
      <c r="Q82" s="203"/>
      <c r="R82" s="205"/>
      <c r="S82" s="1130"/>
      <c r="T82" s="1131"/>
      <c r="U82" s="455"/>
    </row>
    <row r="83" spans="1:21" ht="15" customHeight="1" x14ac:dyDescent="0.25">
      <c r="A83" s="224" t="str">
        <f>IF(ISBLANK('A1'!A83),"",'A1'!A83)</f>
        <v/>
      </c>
      <c r="B83" s="32" t="str">
        <f>IF(ISBLANK('A1'!B83),"",'A1'!B83)</f>
        <v/>
      </c>
      <c r="C83" s="981" t="str">
        <f>IF(ISBLANK('A1'!D83),"",'A1'!D83)</f>
        <v/>
      </c>
      <c r="D83" s="984" t="str">
        <f>IF(ISBLANK('A1'!G83),"",'A1'!G83)</f>
        <v/>
      </c>
      <c r="E83" s="33" t="str">
        <f>IF(ISBLANK('A1'!H83),"",'A1'!H83)</f>
        <v/>
      </c>
      <c r="F83" s="225" t="str">
        <f>IF(ISBLANK('A1'!I83),"",'A1'!I83)</f>
        <v/>
      </c>
      <c r="G83" s="841"/>
      <c r="H83" s="205"/>
      <c r="I83" s="201"/>
      <c r="J83" s="202"/>
      <c r="K83" s="202"/>
      <c r="L83" s="202"/>
      <c r="M83" s="202"/>
      <c r="N83" s="203"/>
      <c r="O83" s="204"/>
      <c r="P83" s="203"/>
      <c r="Q83" s="203"/>
      <c r="R83" s="205"/>
      <c r="S83" s="1130"/>
      <c r="T83" s="1131"/>
      <c r="U83" s="455"/>
    </row>
    <row r="84" spans="1:21" ht="15" customHeight="1" x14ac:dyDescent="0.25">
      <c r="A84" s="224" t="str">
        <f>IF(ISBLANK('A1'!A84),"",'A1'!A84)</f>
        <v/>
      </c>
      <c r="B84" s="32" t="str">
        <f>IF(ISBLANK('A1'!B84),"",'A1'!B84)</f>
        <v/>
      </c>
      <c r="C84" s="981" t="str">
        <f>IF(ISBLANK('A1'!D84),"",'A1'!D84)</f>
        <v/>
      </c>
      <c r="D84" s="984" t="str">
        <f>IF(ISBLANK('A1'!G84),"",'A1'!G84)</f>
        <v/>
      </c>
      <c r="E84" s="33" t="str">
        <f>IF(ISBLANK('A1'!H84),"",'A1'!H84)</f>
        <v/>
      </c>
      <c r="F84" s="225" t="str">
        <f>IF(ISBLANK('A1'!I84),"",'A1'!I84)</f>
        <v/>
      </c>
      <c r="G84" s="841"/>
      <c r="H84" s="205"/>
      <c r="I84" s="201"/>
      <c r="J84" s="202"/>
      <c r="K84" s="202"/>
      <c r="L84" s="202"/>
      <c r="M84" s="202"/>
      <c r="N84" s="203"/>
      <c r="O84" s="204"/>
      <c r="P84" s="203"/>
      <c r="Q84" s="203"/>
      <c r="R84" s="205"/>
      <c r="S84" s="1130"/>
      <c r="T84" s="1131"/>
      <c r="U84" s="455"/>
    </row>
    <row r="85" spans="1:21" ht="15" customHeight="1" x14ac:dyDescent="0.25">
      <c r="A85" s="224" t="str">
        <f>IF(ISBLANK('A1'!A85),"",'A1'!A85)</f>
        <v/>
      </c>
      <c r="B85" s="32" t="str">
        <f>IF(ISBLANK('A1'!B85),"",'A1'!B85)</f>
        <v/>
      </c>
      <c r="C85" s="981" t="str">
        <f>IF(ISBLANK('A1'!D85),"",'A1'!D85)</f>
        <v/>
      </c>
      <c r="D85" s="984" t="str">
        <f>IF(ISBLANK('A1'!G85),"",'A1'!G85)</f>
        <v/>
      </c>
      <c r="E85" s="33" t="str">
        <f>IF(ISBLANK('A1'!H85),"",'A1'!H85)</f>
        <v/>
      </c>
      <c r="F85" s="225" t="str">
        <f>IF(ISBLANK('A1'!I85),"",'A1'!I85)</f>
        <v/>
      </c>
      <c r="G85" s="841"/>
      <c r="H85" s="205"/>
      <c r="I85" s="201"/>
      <c r="J85" s="202"/>
      <c r="K85" s="202"/>
      <c r="L85" s="202"/>
      <c r="M85" s="202"/>
      <c r="N85" s="203"/>
      <c r="O85" s="204"/>
      <c r="P85" s="203"/>
      <c r="Q85" s="203"/>
      <c r="R85" s="205"/>
      <c r="S85" s="1130"/>
      <c r="T85" s="1131"/>
      <c r="U85" s="455"/>
    </row>
    <row r="86" spans="1:21" ht="15" customHeight="1" x14ac:dyDescent="0.25">
      <c r="A86" s="224" t="str">
        <f>IF(ISBLANK('A1'!A86),"",'A1'!A86)</f>
        <v/>
      </c>
      <c r="B86" s="32" t="str">
        <f>IF(ISBLANK('A1'!B86),"",'A1'!B86)</f>
        <v/>
      </c>
      <c r="C86" s="981" t="str">
        <f>IF(ISBLANK('A1'!D86),"",'A1'!D86)</f>
        <v/>
      </c>
      <c r="D86" s="984" t="str">
        <f>IF(ISBLANK('A1'!G86),"",'A1'!G86)</f>
        <v/>
      </c>
      <c r="E86" s="33" t="str">
        <f>IF(ISBLANK('A1'!H86),"",'A1'!H86)</f>
        <v/>
      </c>
      <c r="F86" s="225" t="str">
        <f>IF(ISBLANK('A1'!I86),"",'A1'!I86)</f>
        <v/>
      </c>
      <c r="G86" s="841"/>
      <c r="H86" s="205"/>
      <c r="I86" s="201"/>
      <c r="J86" s="202"/>
      <c r="K86" s="202"/>
      <c r="L86" s="202"/>
      <c r="M86" s="202"/>
      <c r="N86" s="203"/>
      <c r="O86" s="204"/>
      <c r="P86" s="203"/>
      <c r="Q86" s="203"/>
      <c r="R86" s="205"/>
      <c r="S86" s="1130"/>
      <c r="T86" s="1131"/>
      <c r="U86" s="455"/>
    </row>
    <row r="87" spans="1:21" ht="15" customHeight="1" x14ac:dyDescent="0.25">
      <c r="A87" s="224" t="str">
        <f>IF(ISBLANK('A1'!A87),"",'A1'!A87)</f>
        <v/>
      </c>
      <c r="B87" s="32" t="str">
        <f>IF(ISBLANK('A1'!B87),"",'A1'!B87)</f>
        <v/>
      </c>
      <c r="C87" s="981" t="str">
        <f>IF(ISBLANK('A1'!D87),"",'A1'!D87)</f>
        <v/>
      </c>
      <c r="D87" s="984" t="str">
        <f>IF(ISBLANK('A1'!G87),"",'A1'!G87)</f>
        <v/>
      </c>
      <c r="E87" s="33" t="str">
        <f>IF(ISBLANK('A1'!H87),"",'A1'!H87)</f>
        <v/>
      </c>
      <c r="F87" s="225" t="str">
        <f>IF(ISBLANK('A1'!I87),"",'A1'!I87)</f>
        <v/>
      </c>
      <c r="G87" s="841"/>
      <c r="H87" s="205"/>
      <c r="I87" s="201"/>
      <c r="J87" s="202"/>
      <c r="K87" s="202"/>
      <c r="L87" s="202"/>
      <c r="M87" s="202"/>
      <c r="N87" s="203"/>
      <c r="O87" s="204"/>
      <c r="P87" s="203"/>
      <c r="Q87" s="203"/>
      <c r="R87" s="205"/>
      <c r="S87" s="1130"/>
      <c r="T87" s="1131"/>
      <c r="U87" s="455"/>
    </row>
    <row r="88" spans="1:21" ht="15" customHeight="1" x14ac:dyDescent="0.25">
      <c r="A88" s="224" t="str">
        <f>IF(ISBLANK('A1'!A88),"",'A1'!A88)</f>
        <v/>
      </c>
      <c r="B88" s="32" t="str">
        <f>IF(ISBLANK('A1'!B88),"",'A1'!B88)</f>
        <v/>
      </c>
      <c r="C88" s="981" t="str">
        <f>IF(ISBLANK('A1'!D88),"",'A1'!D88)</f>
        <v/>
      </c>
      <c r="D88" s="984" t="str">
        <f>IF(ISBLANK('A1'!G88),"",'A1'!G88)</f>
        <v/>
      </c>
      <c r="E88" s="33" t="str">
        <f>IF(ISBLANK('A1'!H88),"",'A1'!H88)</f>
        <v/>
      </c>
      <c r="F88" s="225" t="str">
        <f>IF(ISBLANK('A1'!I88),"",'A1'!I88)</f>
        <v/>
      </c>
      <c r="G88" s="841"/>
      <c r="H88" s="205"/>
      <c r="I88" s="201"/>
      <c r="J88" s="202"/>
      <c r="K88" s="202"/>
      <c r="L88" s="202"/>
      <c r="M88" s="202"/>
      <c r="N88" s="203"/>
      <c r="O88" s="204"/>
      <c r="P88" s="203"/>
      <c r="Q88" s="203"/>
      <c r="R88" s="205"/>
      <c r="S88" s="1130"/>
      <c r="T88" s="1131"/>
      <c r="U88" s="455"/>
    </row>
    <row r="89" spans="1:21" ht="15" customHeight="1" x14ac:dyDescent="0.25">
      <c r="A89" s="224" t="str">
        <f>IF(ISBLANK('A1'!A89),"",'A1'!A89)</f>
        <v/>
      </c>
      <c r="B89" s="32" t="str">
        <f>IF(ISBLANK('A1'!B89),"",'A1'!B89)</f>
        <v/>
      </c>
      <c r="C89" s="981" t="str">
        <f>IF(ISBLANK('A1'!D89),"",'A1'!D89)</f>
        <v/>
      </c>
      <c r="D89" s="984" t="str">
        <f>IF(ISBLANK('A1'!G89),"",'A1'!G89)</f>
        <v/>
      </c>
      <c r="E89" s="33" t="str">
        <f>IF(ISBLANK('A1'!H89),"",'A1'!H89)</f>
        <v/>
      </c>
      <c r="F89" s="225" t="str">
        <f>IF(ISBLANK('A1'!I89),"",'A1'!I89)</f>
        <v/>
      </c>
      <c r="G89" s="841"/>
      <c r="H89" s="205"/>
      <c r="I89" s="201"/>
      <c r="J89" s="202"/>
      <c r="K89" s="202"/>
      <c r="L89" s="202"/>
      <c r="M89" s="202"/>
      <c r="N89" s="203"/>
      <c r="O89" s="204"/>
      <c r="P89" s="203"/>
      <c r="Q89" s="203"/>
      <c r="R89" s="205"/>
      <c r="S89" s="1130"/>
      <c r="T89" s="1131"/>
      <c r="U89" s="455"/>
    </row>
    <row r="90" spans="1:21" ht="15" customHeight="1" x14ac:dyDescent="0.25">
      <c r="A90" s="224" t="str">
        <f>IF(ISBLANK('A1'!A90),"",'A1'!A90)</f>
        <v/>
      </c>
      <c r="B90" s="32" t="str">
        <f>IF(ISBLANK('A1'!B90),"",'A1'!B90)</f>
        <v/>
      </c>
      <c r="C90" s="981" t="str">
        <f>IF(ISBLANK('A1'!D90),"",'A1'!D90)</f>
        <v/>
      </c>
      <c r="D90" s="984" t="str">
        <f>IF(ISBLANK('A1'!G90),"",'A1'!G90)</f>
        <v/>
      </c>
      <c r="E90" s="33" t="str">
        <f>IF(ISBLANK('A1'!H90),"",'A1'!H90)</f>
        <v/>
      </c>
      <c r="F90" s="225" t="str">
        <f>IF(ISBLANK('A1'!I90),"",'A1'!I90)</f>
        <v/>
      </c>
      <c r="G90" s="841"/>
      <c r="H90" s="205"/>
      <c r="I90" s="201"/>
      <c r="J90" s="202"/>
      <c r="K90" s="202"/>
      <c r="L90" s="202"/>
      <c r="M90" s="202"/>
      <c r="N90" s="203"/>
      <c r="O90" s="204"/>
      <c r="P90" s="203"/>
      <c r="Q90" s="203"/>
      <c r="R90" s="205"/>
      <c r="S90" s="1130"/>
      <c r="T90" s="1131"/>
      <c r="U90" s="455"/>
    </row>
    <row r="91" spans="1:21" ht="15" customHeight="1" x14ac:dyDescent="0.25">
      <c r="A91" s="224" t="str">
        <f>IF(ISBLANK('A1'!A91),"",'A1'!A91)</f>
        <v/>
      </c>
      <c r="B91" s="32" t="str">
        <f>IF(ISBLANK('A1'!B91),"",'A1'!B91)</f>
        <v/>
      </c>
      <c r="C91" s="981" t="str">
        <f>IF(ISBLANK('A1'!D91),"",'A1'!D91)</f>
        <v/>
      </c>
      <c r="D91" s="984" t="str">
        <f>IF(ISBLANK('A1'!G91),"",'A1'!G91)</f>
        <v/>
      </c>
      <c r="E91" s="33" t="str">
        <f>IF(ISBLANK('A1'!H91),"",'A1'!H91)</f>
        <v/>
      </c>
      <c r="F91" s="225" t="str">
        <f>IF(ISBLANK('A1'!I91),"",'A1'!I91)</f>
        <v/>
      </c>
      <c r="G91" s="841"/>
      <c r="H91" s="205"/>
      <c r="I91" s="201"/>
      <c r="J91" s="202"/>
      <c r="K91" s="202"/>
      <c r="L91" s="202"/>
      <c r="M91" s="202"/>
      <c r="N91" s="203"/>
      <c r="O91" s="204"/>
      <c r="P91" s="203"/>
      <c r="Q91" s="203"/>
      <c r="R91" s="205"/>
      <c r="S91" s="1130"/>
      <c r="T91" s="1131"/>
      <c r="U91" s="455"/>
    </row>
    <row r="92" spans="1:21" ht="15" customHeight="1" x14ac:dyDescent="0.25">
      <c r="A92" s="224" t="str">
        <f>IF(ISBLANK('A1'!A92),"",'A1'!A92)</f>
        <v/>
      </c>
      <c r="B92" s="32" t="str">
        <f>IF(ISBLANK('A1'!B92),"",'A1'!B92)</f>
        <v/>
      </c>
      <c r="C92" s="981" t="str">
        <f>IF(ISBLANK('A1'!D92),"",'A1'!D92)</f>
        <v/>
      </c>
      <c r="D92" s="984" t="str">
        <f>IF(ISBLANK('A1'!G92),"",'A1'!G92)</f>
        <v/>
      </c>
      <c r="E92" s="33" t="str">
        <f>IF(ISBLANK('A1'!H92),"",'A1'!H92)</f>
        <v/>
      </c>
      <c r="F92" s="225" t="str">
        <f>IF(ISBLANK('A1'!I92),"",'A1'!I92)</f>
        <v/>
      </c>
      <c r="G92" s="841"/>
      <c r="H92" s="205"/>
      <c r="I92" s="201"/>
      <c r="J92" s="202"/>
      <c r="K92" s="202"/>
      <c r="L92" s="202"/>
      <c r="M92" s="202"/>
      <c r="N92" s="203"/>
      <c r="O92" s="204"/>
      <c r="P92" s="203"/>
      <c r="Q92" s="203"/>
      <c r="R92" s="205"/>
      <c r="S92" s="1130"/>
      <c r="T92" s="1131"/>
      <c r="U92" s="455"/>
    </row>
    <row r="93" spans="1:21" ht="15" customHeight="1" x14ac:dyDescent="0.25">
      <c r="A93" s="224" t="str">
        <f>IF(ISBLANK('A1'!A93),"",'A1'!A93)</f>
        <v/>
      </c>
      <c r="B93" s="32" t="str">
        <f>IF(ISBLANK('A1'!B93),"",'A1'!B93)</f>
        <v/>
      </c>
      <c r="C93" s="981" t="str">
        <f>IF(ISBLANK('A1'!D93),"",'A1'!D93)</f>
        <v/>
      </c>
      <c r="D93" s="984" t="str">
        <f>IF(ISBLANK('A1'!G93),"",'A1'!G93)</f>
        <v/>
      </c>
      <c r="E93" s="33" t="str">
        <f>IF(ISBLANK('A1'!H93),"",'A1'!H93)</f>
        <v/>
      </c>
      <c r="F93" s="225" t="str">
        <f>IF(ISBLANK('A1'!I93),"",'A1'!I93)</f>
        <v/>
      </c>
      <c r="G93" s="841"/>
      <c r="H93" s="205"/>
      <c r="I93" s="201"/>
      <c r="J93" s="202"/>
      <c r="K93" s="202"/>
      <c r="L93" s="202"/>
      <c r="M93" s="202"/>
      <c r="N93" s="203"/>
      <c r="O93" s="204"/>
      <c r="P93" s="203"/>
      <c r="Q93" s="203"/>
      <c r="R93" s="205"/>
      <c r="S93" s="1130"/>
      <c r="T93" s="1131"/>
      <c r="U93" s="455"/>
    </row>
    <row r="94" spans="1:21" ht="15" customHeight="1" x14ac:dyDescent="0.25">
      <c r="A94" s="224" t="str">
        <f>IF(ISBLANK('A1'!A94),"",'A1'!A94)</f>
        <v/>
      </c>
      <c r="B94" s="32" t="str">
        <f>IF(ISBLANK('A1'!B94),"",'A1'!B94)</f>
        <v/>
      </c>
      <c r="C94" s="981" t="str">
        <f>IF(ISBLANK('A1'!D94),"",'A1'!D94)</f>
        <v/>
      </c>
      <c r="D94" s="984" t="str">
        <f>IF(ISBLANK('A1'!G94),"",'A1'!G94)</f>
        <v/>
      </c>
      <c r="E94" s="33" t="str">
        <f>IF(ISBLANK('A1'!H94),"",'A1'!H94)</f>
        <v/>
      </c>
      <c r="F94" s="225" t="str">
        <f>IF(ISBLANK('A1'!I94),"",'A1'!I94)</f>
        <v/>
      </c>
      <c r="G94" s="841"/>
      <c r="H94" s="205"/>
      <c r="I94" s="201"/>
      <c r="J94" s="202"/>
      <c r="K94" s="202"/>
      <c r="L94" s="202"/>
      <c r="M94" s="202"/>
      <c r="N94" s="203"/>
      <c r="O94" s="204"/>
      <c r="P94" s="203"/>
      <c r="Q94" s="203"/>
      <c r="R94" s="205"/>
      <c r="S94" s="1130"/>
      <c r="T94" s="1131"/>
      <c r="U94" s="455"/>
    </row>
    <row r="95" spans="1:21" ht="15" customHeight="1" x14ac:dyDescent="0.25">
      <c r="A95" s="224" t="str">
        <f>IF(ISBLANK('A1'!A95),"",'A1'!A95)</f>
        <v/>
      </c>
      <c r="B95" s="32" t="str">
        <f>IF(ISBLANK('A1'!B95),"",'A1'!B95)</f>
        <v/>
      </c>
      <c r="C95" s="981" t="str">
        <f>IF(ISBLANK('A1'!D95),"",'A1'!D95)</f>
        <v/>
      </c>
      <c r="D95" s="984" t="str">
        <f>IF(ISBLANK('A1'!G95),"",'A1'!G95)</f>
        <v/>
      </c>
      <c r="E95" s="33" t="str">
        <f>IF(ISBLANK('A1'!H95),"",'A1'!H95)</f>
        <v/>
      </c>
      <c r="F95" s="225" t="str">
        <f>IF(ISBLANK('A1'!I95),"",'A1'!I95)</f>
        <v/>
      </c>
      <c r="G95" s="841"/>
      <c r="H95" s="205"/>
      <c r="I95" s="201"/>
      <c r="J95" s="202"/>
      <c r="K95" s="202"/>
      <c r="L95" s="202"/>
      <c r="M95" s="202"/>
      <c r="N95" s="203"/>
      <c r="O95" s="204"/>
      <c r="P95" s="203"/>
      <c r="Q95" s="203"/>
      <c r="R95" s="205"/>
      <c r="S95" s="1130"/>
      <c r="T95" s="1131"/>
      <c r="U95" s="455"/>
    </row>
    <row r="96" spans="1:21" ht="15" customHeight="1" x14ac:dyDescent="0.25">
      <c r="A96" s="224" t="str">
        <f>IF(ISBLANK('A1'!A96),"",'A1'!A96)</f>
        <v/>
      </c>
      <c r="B96" s="32" t="str">
        <f>IF(ISBLANK('A1'!B96),"",'A1'!B96)</f>
        <v/>
      </c>
      <c r="C96" s="981" t="str">
        <f>IF(ISBLANK('A1'!D96),"",'A1'!D96)</f>
        <v/>
      </c>
      <c r="D96" s="984" t="str">
        <f>IF(ISBLANK('A1'!G96),"",'A1'!G96)</f>
        <v/>
      </c>
      <c r="E96" s="33" t="str">
        <f>IF(ISBLANK('A1'!H96),"",'A1'!H96)</f>
        <v/>
      </c>
      <c r="F96" s="225" t="str">
        <f>IF(ISBLANK('A1'!I96),"",'A1'!I96)</f>
        <v/>
      </c>
      <c r="G96" s="841"/>
      <c r="H96" s="205"/>
      <c r="I96" s="201"/>
      <c r="J96" s="202"/>
      <c r="K96" s="202"/>
      <c r="L96" s="202"/>
      <c r="M96" s="202"/>
      <c r="N96" s="203"/>
      <c r="O96" s="204"/>
      <c r="P96" s="203"/>
      <c r="Q96" s="203"/>
      <c r="R96" s="205"/>
      <c r="S96" s="1130"/>
      <c r="T96" s="1131"/>
      <c r="U96" s="455"/>
    </row>
    <row r="97" spans="1:21" ht="15" customHeight="1" x14ac:dyDescent="0.25">
      <c r="A97" s="224" t="str">
        <f>IF(ISBLANK('A1'!A97),"",'A1'!A97)</f>
        <v/>
      </c>
      <c r="B97" s="32" t="str">
        <f>IF(ISBLANK('A1'!B97),"",'A1'!B97)</f>
        <v/>
      </c>
      <c r="C97" s="981" t="str">
        <f>IF(ISBLANK('A1'!D97),"",'A1'!D97)</f>
        <v/>
      </c>
      <c r="D97" s="984" t="str">
        <f>IF(ISBLANK('A1'!G97),"",'A1'!G97)</f>
        <v/>
      </c>
      <c r="E97" s="33" t="str">
        <f>IF(ISBLANK('A1'!H97),"",'A1'!H97)</f>
        <v/>
      </c>
      <c r="F97" s="225" t="str">
        <f>IF(ISBLANK('A1'!I97),"",'A1'!I97)</f>
        <v/>
      </c>
      <c r="G97" s="841"/>
      <c r="H97" s="205"/>
      <c r="I97" s="201"/>
      <c r="J97" s="202"/>
      <c r="K97" s="202"/>
      <c r="L97" s="202"/>
      <c r="M97" s="202"/>
      <c r="N97" s="203"/>
      <c r="O97" s="204"/>
      <c r="P97" s="203"/>
      <c r="Q97" s="203"/>
      <c r="R97" s="205"/>
      <c r="S97" s="1130"/>
      <c r="T97" s="1131"/>
      <c r="U97" s="455"/>
    </row>
    <row r="98" spans="1:21" ht="15" customHeight="1" x14ac:dyDescent="0.25">
      <c r="A98" s="224" t="str">
        <f>IF(ISBLANK('A1'!A98),"",'A1'!A98)</f>
        <v/>
      </c>
      <c r="B98" s="32" t="str">
        <f>IF(ISBLANK('A1'!B98),"",'A1'!B98)</f>
        <v/>
      </c>
      <c r="C98" s="981" t="str">
        <f>IF(ISBLANK('A1'!D98),"",'A1'!D98)</f>
        <v/>
      </c>
      <c r="D98" s="984" t="str">
        <f>IF(ISBLANK('A1'!G98),"",'A1'!G98)</f>
        <v/>
      </c>
      <c r="E98" s="33" t="str">
        <f>IF(ISBLANK('A1'!H98),"",'A1'!H98)</f>
        <v/>
      </c>
      <c r="F98" s="225" t="str">
        <f>IF(ISBLANK('A1'!I98),"",'A1'!I98)</f>
        <v/>
      </c>
      <c r="G98" s="841"/>
      <c r="H98" s="205"/>
      <c r="I98" s="201"/>
      <c r="J98" s="202"/>
      <c r="K98" s="202"/>
      <c r="L98" s="202"/>
      <c r="M98" s="202"/>
      <c r="N98" s="203"/>
      <c r="O98" s="204"/>
      <c r="P98" s="203"/>
      <c r="Q98" s="203"/>
      <c r="R98" s="205"/>
      <c r="S98" s="1130"/>
      <c r="T98" s="1131"/>
      <c r="U98" s="455"/>
    </row>
    <row r="99" spans="1:21" ht="15" customHeight="1" x14ac:dyDescent="0.25">
      <c r="A99" s="224" t="str">
        <f>IF(ISBLANK('A1'!A99),"",'A1'!A99)</f>
        <v/>
      </c>
      <c r="B99" s="32" t="str">
        <f>IF(ISBLANK('A1'!B99),"",'A1'!B99)</f>
        <v/>
      </c>
      <c r="C99" s="981" t="str">
        <f>IF(ISBLANK('A1'!D99),"",'A1'!D99)</f>
        <v/>
      </c>
      <c r="D99" s="984" t="str">
        <f>IF(ISBLANK('A1'!G99),"",'A1'!G99)</f>
        <v/>
      </c>
      <c r="E99" s="33" t="str">
        <f>IF(ISBLANK('A1'!H99),"",'A1'!H99)</f>
        <v/>
      </c>
      <c r="F99" s="225" t="str">
        <f>IF(ISBLANK('A1'!I99),"",'A1'!I99)</f>
        <v/>
      </c>
      <c r="G99" s="841"/>
      <c r="H99" s="205"/>
      <c r="I99" s="201"/>
      <c r="J99" s="202"/>
      <c r="K99" s="202"/>
      <c r="L99" s="202"/>
      <c r="M99" s="202"/>
      <c r="N99" s="203"/>
      <c r="O99" s="204"/>
      <c r="P99" s="203"/>
      <c r="Q99" s="203"/>
      <c r="R99" s="205"/>
      <c r="S99" s="1130"/>
      <c r="T99" s="1131"/>
      <c r="U99" s="455"/>
    </row>
    <row r="100" spans="1:21" ht="15" customHeight="1" x14ac:dyDescent="0.25">
      <c r="A100" s="224" t="str">
        <f>IF(ISBLANK('A1'!A100),"",'A1'!A100)</f>
        <v/>
      </c>
      <c r="B100" s="32" t="str">
        <f>IF(ISBLANK('A1'!B100),"",'A1'!B100)</f>
        <v/>
      </c>
      <c r="C100" s="981" t="str">
        <f>IF(ISBLANK('A1'!D100),"",'A1'!D100)</f>
        <v/>
      </c>
      <c r="D100" s="984" t="str">
        <f>IF(ISBLANK('A1'!G100),"",'A1'!G100)</f>
        <v/>
      </c>
      <c r="E100" s="33" t="str">
        <f>IF(ISBLANK('A1'!H100),"",'A1'!H100)</f>
        <v/>
      </c>
      <c r="F100" s="225" t="str">
        <f>IF(ISBLANK('A1'!I100),"",'A1'!I100)</f>
        <v/>
      </c>
      <c r="G100" s="841"/>
      <c r="H100" s="205"/>
      <c r="I100" s="201"/>
      <c r="J100" s="202"/>
      <c r="K100" s="202"/>
      <c r="L100" s="202"/>
      <c r="M100" s="202"/>
      <c r="N100" s="203"/>
      <c r="O100" s="204"/>
      <c r="P100" s="203"/>
      <c r="Q100" s="203"/>
      <c r="R100" s="205"/>
      <c r="S100" s="1130"/>
      <c r="T100" s="1131"/>
      <c r="U100" s="455"/>
    </row>
    <row r="101" spans="1:21" ht="15" customHeight="1" x14ac:dyDescent="0.25">
      <c r="A101" s="224" t="str">
        <f>IF(ISBLANK('A1'!A101),"",'A1'!A101)</f>
        <v/>
      </c>
      <c r="B101" s="32" t="str">
        <f>IF(ISBLANK('A1'!B101),"",'A1'!B101)</f>
        <v/>
      </c>
      <c r="C101" s="981" t="str">
        <f>IF(ISBLANK('A1'!D101),"",'A1'!D101)</f>
        <v/>
      </c>
      <c r="D101" s="984" t="str">
        <f>IF(ISBLANK('A1'!G101),"",'A1'!G101)</f>
        <v/>
      </c>
      <c r="E101" s="33" t="str">
        <f>IF(ISBLANK('A1'!H101),"",'A1'!H101)</f>
        <v/>
      </c>
      <c r="F101" s="225" t="str">
        <f>IF(ISBLANK('A1'!I101),"",'A1'!I101)</f>
        <v/>
      </c>
      <c r="G101" s="841"/>
      <c r="H101" s="205"/>
      <c r="I101" s="201"/>
      <c r="J101" s="202"/>
      <c r="K101" s="202"/>
      <c r="L101" s="202"/>
      <c r="M101" s="202"/>
      <c r="N101" s="203"/>
      <c r="O101" s="204"/>
      <c r="P101" s="203"/>
      <c r="Q101" s="203"/>
      <c r="R101" s="205"/>
      <c r="S101" s="1130"/>
      <c r="T101" s="1131"/>
      <c r="U101" s="455"/>
    </row>
    <row r="102" spans="1:21" ht="15" customHeight="1" x14ac:dyDescent="0.25">
      <c r="A102" s="224" t="str">
        <f>IF(ISBLANK('A1'!A102),"",'A1'!A102)</f>
        <v/>
      </c>
      <c r="B102" s="32" t="str">
        <f>IF(ISBLANK('A1'!B102),"",'A1'!B102)</f>
        <v/>
      </c>
      <c r="C102" s="981" t="str">
        <f>IF(ISBLANK('A1'!D102),"",'A1'!D102)</f>
        <v/>
      </c>
      <c r="D102" s="984" t="str">
        <f>IF(ISBLANK('A1'!G102),"",'A1'!G102)</f>
        <v/>
      </c>
      <c r="E102" s="33" t="str">
        <f>IF(ISBLANK('A1'!H102),"",'A1'!H102)</f>
        <v/>
      </c>
      <c r="F102" s="225" t="str">
        <f>IF(ISBLANK('A1'!I102),"",'A1'!I102)</f>
        <v/>
      </c>
      <c r="G102" s="841"/>
      <c r="H102" s="205"/>
      <c r="I102" s="201"/>
      <c r="J102" s="202"/>
      <c r="K102" s="202"/>
      <c r="L102" s="202"/>
      <c r="M102" s="202"/>
      <c r="N102" s="203"/>
      <c r="O102" s="204"/>
      <c r="P102" s="203"/>
      <c r="Q102" s="203"/>
      <c r="R102" s="205"/>
      <c r="S102" s="1130"/>
      <c r="T102" s="1131"/>
      <c r="U102" s="455"/>
    </row>
    <row r="103" spans="1:21" ht="15" customHeight="1" x14ac:dyDescent="0.25">
      <c r="A103" s="224" t="str">
        <f>IF(ISBLANK('A1'!A103),"",'A1'!A103)</f>
        <v/>
      </c>
      <c r="B103" s="32" t="str">
        <f>IF(ISBLANK('A1'!B103),"",'A1'!B103)</f>
        <v/>
      </c>
      <c r="C103" s="981" t="str">
        <f>IF(ISBLANK('A1'!D103),"",'A1'!D103)</f>
        <v/>
      </c>
      <c r="D103" s="984" t="str">
        <f>IF(ISBLANK('A1'!G103),"",'A1'!G103)</f>
        <v/>
      </c>
      <c r="E103" s="33" t="str">
        <f>IF(ISBLANK('A1'!H103),"",'A1'!H103)</f>
        <v/>
      </c>
      <c r="F103" s="225" t="str">
        <f>IF(ISBLANK('A1'!I103),"",'A1'!I103)</f>
        <v/>
      </c>
      <c r="G103" s="841"/>
      <c r="H103" s="205"/>
      <c r="I103" s="201"/>
      <c r="J103" s="202"/>
      <c r="K103" s="202"/>
      <c r="L103" s="202"/>
      <c r="M103" s="202"/>
      <c r="N103" s="203"/>
      <c r="O103" s="204"/>
      <c r="P103" s="203"/>
      <c r="Q103" s="203"/>
      <c r="R103" s="205"/>
      <c r="S103" s="1130"/>
      <c r="T103" s="1131"/>
      <c r="U103" s="455"/>
    </row>
    <row r="104" spans="1:21" ht="15" customHeight="1" x14ac:dyDescent="0.25">
      <c r="A104" s="224" t="str">
        <f>IF(ISBLANK('A1'!A104),"",'A1'!A104)</f>
        <v/>
      </c>
      <c r="B104" s="32" t="str">
        <f>IF(ISBLANK('A1'!B104),"",'A1'!B104)</f>
        <v/>
      </c>
      <c r="C104" s="981" t="str">
        <f>IF(ISBLANK('A1'!D104),"",'A1'!D104)</f>
        <v/>
      </c>
      <c r="D104" s="984" t="str">
        <f>IF(ISBLANK('A1'!G104),"",'A1'!G104)</f>
        <v/>
      </c>
      <c r="E104" s="33" t="str">
        <f>IF(ISBLANK('A1'!H104),"",'A1'!H104)</f>
        <v/>
      </c>
      <c r="F104" s="225" t="str">
        <f>IF(ISBLANK('A1'!I104),"",'A1'!I104)</f>
        <v/>
      </c>
      <c r="G104" s="841"/>
      <c r="H104" s="205"/>
      <c r="I104" s="201"/>
      <c r="J104" s="202"/>
      <c r="K104" s="202"/>
      <c r="L104" s="202"/>
      <c r="M104" s="202"/>
      <c r="N104" s="203"/>
      <c r="O104" s="204"/>
      <c r="P104" s="203"/>
      <c r="Q104" s="203"/>
      <c r="R104" s="205"/>
      <c r="S104" s="1130"/>
      <c r="T104" s="1131"/>
      <c r="U104" s="455"/>
    </row>
    <row r="105" spans="1:21" ht="15" customHeight="1" x14ac:dyDescent="0.25">
      <c r="A105" s="224" t="str">
        <f>IF(ISBLANK('A1'!A105),"",'A1'!A105)</f>
        <v/>
      </c>
      <c r="B105" s="32" t="str">
        <f>IF(ISBLANK('A1'!B105),"",'A1'!B105)</f>
        <v/>
      </c>
      <c r="C105" s="981" t="str">
        <f>IF(ISBLANK('A1'!D105),"",'A1'!D105)</f>
        <v/>
      </c>
      <c r="D105" s="984" t="str">
        <f>IF(ISBLANK('A1'!G105),"",'A1'!G105)</f>
        <v/>
      </c>
      <c r="E105" s="33" t="str">
        <f>IF(ISBLANK('A1'!H105),"",'A1'!H105)</f>
        <v/>
      </c>
      <c r="F105" s="225" t="str">
        <f>IF(ISBLANK('A1'!I105),"",'A1'!I105)</f>
        <v/>
      </c>
      <c r="G105" s="841"/>
      <c r="H105" s="205"/>
      <c r="I105" s="201"/>
      <c r="J105" s="202"/>
      <c r="K105" s="202"/>
      <c r="L105" s="202"/>
      <c r="M105" s="202"/>
      <c r="N105" s="203"/>
      <c r="O105" s="204"/>
      <c r="P105" s="203"/>
      <c r="Q105" s="203"/>
      <c r="R105" s="205"/>
      <c r="S105" s="1130"/>
      <c r="T105" s="1131"/>
      <c r="U105" s="455"/>
    </row>
    <row r="106" spans="1:21" ht="15" customHeight="1" x14ac:dyDescent="0.25">
      <c r="A106" s="224" t="str">
        <f>IF(ISBLANK('A1'!A106),"",'A1'!A106)</f>
        <v/>
      </c>
      <c r="B106" s="32" t="str">
        <f>IF(ISBLANK('A1'!B106),"",'A1'!B106)</f>
        <v/>
      </c>
      <c r="C106" s="981" t="str">
        <f>IF(ISBLANK('A1'!D106),"",'A1'!D106)</f>
        <v/>
      </c>
      <c r="D106" s="984" t="str">
        <f>IF(ISBLANK('A1'!G106),"",'A1'!G106)</f>
        <v/>
      </c>
      <c r="E106" s="33" t="str">
        <f>IF(ISBLANK('A1'!H106),"",'A1'!H106)</f>
        <v/>
      </c>
      <c r="F106" s="225" t="str">
        <f>IF(ISBLANK('A1'!I106),"",'A1'!I106)</f>
        <v/>
      </c>
      <c r="G106" s="841"/>
      <c r="H106" s="205"/>
      <c r="I106" s="201"/>
      <c r="J106" s="202"/>
      <c r="K106" s="202"/>
      <c r="L106" s="202"/>
      <c r="M106" s="202"/>
      <c r="N106" s="203"/>
      <c r="O106" s="204"/>
      <c r="P106" s="203"/>
      <c r="Q106" s="203"/>
      <c r="R106" s="205"/>
      <c r="S106" s="1130"/>
      <c r="T106" s="1131"/>
      <c r="U106" s="455"/>
    </row>
    <row r="107" spans="1:21" ht="15" customHeight="1" x14ac:dyDescent="0.25">
      <c r="A107" s="224" t="str">
        <f>IF(ISBLANK('A1'!A107),"",'A1'!A107)</f>
        <v/>
      </c>
      <c r="B107" s="32" t="str">
        <f>IF(ISBLANK('A1'!B107),"",'A1'!B107)</f>
        <v/>
      </c>
      <c r="C107" s="981" t="str">
        <f>IF(ISBLANK('A1'!D107),"",'A1'!D107)</f>
        <v/>
      </c>
      <c r="D107" s="984" t="str">
        <f>IF(ISBLANK('A1'!G107),"",'A1'!G107)</f>
        <v/>
      </c>
      <c r="E107" s="33" t="str">
        <f>IF(ISBLANK('A1'!H107),"",'A1'!H107)</f>
        <v/>
      </c>
      <c r="F107" s="225" t="str">
        <f>IF(ISBLANK('A1'!I107),"",'A1'!I107)</f>
        <v/>
      </c>
      <c r="G107" s="841"/>
      <c r="H107" s="205"/>
      <c r="I107" s="201"/>
      <c r="J107" s="202"/>
      <c r="K107" s="202"/>
      <c r="L107" s="202"/>
      <c r="M107" s="202"/>
      <c r="N107" s="203"/>
      <c r="O107" s="204"/>
      <c r="P107" s="203"/>
      <c r="Q107" s="203"/>
      <c r="R107" s="205"/>
      <c r="S107" s="1130"/>
      <c r="T107" s="1131"/>
      <c r="U107" s="455"/>
    </row>
    <row r="108" spans="1:21" ht="15" customHeight="1" x14ac:dyDescent="0.25">
      <c r="A108" s="224" t="str">
        <f>IF(ISBLANK('A1'!A108),"",'A1'!A108)</f>
        <v/>
      </c>
      <c r="B108" s="32" t="str">
        <f>IF(ISBLANK('A1'!B108),"",'A1'!B108)</f>
        <v/>
      </c>
      <c r="C108" s="981" t="str">
        <f>IF(ISBLANK('A1'!D108),"",'A1'!D108)</f>
        <v/>
      </c>
      <c r="D108" s="984" t="str">
        <f>IF(ISBLANK('A1'!G108),"",'A1'!G108)</f>
        <v/>
      </c>
      <c r="E108" s="33" t="str">
        <f>IF(ISBLANK('A1'!H108),"",'A1'!H108)</f>
        <v/>
      </c>
      <c r="F108" s="225" t="str">
        <f>IF(ISBLANK('A1'!I108),"",'A1'!I108)</f>
        <v/>
      </c>
      <c r="G108" s="841"/>
      <c r="H108" s="205"/>
      <c r="I108" s="201"/>
      <c r="J108" s="202"/>
      <c r="K108" s="202"/>
      <c r="L108" s="202"/>
      <c r="M108" s="202"/>
      <c r="N108" s="203"/>
      <c r="O108" s="204"/>
      <c r="P108" s="203"/>
      <c r="Q108" s="203"/>
      <c r="R108" s="205"/>
      <c r="S108" s="1130"/>
      <c r="T108" s="1131"/>
      <c r="U108" s="455"/>
    </row>
    <row r="109" spans="1:21" ht="15" customHeight="1" x14ac:dyDescent="0.25">
      <c r="A109" s="224" t="str">
        <f>IF(ISBLANK('A1'!A109),"",'A1'!A109)</f>
        <v/>
      </c>
      <c r="B109" s="32" t="str">
        <f>IF(ISBLANK('A1'!B109),"",'A1'!B109)</f>
        <v/>
      </c>
      <c r="C109" s="981" t="str">
        <f>IF(ISBLANK('A1'!D109),"",'A1'!D109)</f>
        <v/>
      </c>
      <c r="D109" s="984" t="str">
        <f>IF(ISBLANK('A1'!G109),"",'A1'!G109)</f>
        <v/>
      </c>
      <c r="E109" s="33" t="str">
        <f>IF(ISBLANK('A1'!H109),"",'A1'!H109)</f>
        <v/>
      </c>
      <c r="F109" s="225" t="str">
        <f>IF(ISBLANK('A1'!I109),"",'A1'!I109)</f>
        <v/>
      </c>
      <c r="G109" s="841"/>
      <c r="H109" s="205"/>
      <c r="I109" s="201"/>
      <c r="J109" s="202"/>
      <c r="K109" s="202"/>
      <c r="L109" s="202"/>
      <c r="M109" s="202"/>
      <c r="N109" s="203"/>
      <c r="O109" s="204"/>
      <c r="P109" s="203"/>
      <c r="Q109" s="203"/>
      <c r="R109" s="205"/>
      <c r="S109" s="1130"/>
      <c r="T109" s="1131"/>
      <c r="U109" s="455"/>
    </row>
    <row r="110" spans="1:21" ht="15" customHeight="1" x14ac:dyDescent="0.25">
      <c r="A110" s="224" t="str">
        <f>IF(ISBLANK('A1'!A110),"",'A1'!A110)</f>
        <v/>
      </c>
      <c r="B110" s="32" t="str">
        <f>IF(ISBLANK('A1'!B110),"",'A1'!B110)</f>
        <v/>
      </c>
      <c r="C110" s="981" t="str">
        <f>IF(ISBLANK('A1'!D110),"",'A1'!D110)</f>
        <v/>
      </c>
      <c r="D110" s="984" t="str">
        <f>IF(ISBLANK('A1'!G110),"",'A1'!G110)</f>
        <v/>
      </c>
      <c r="E110" s="33" t="str">
        <f>IF(ISBLANK('A1'!H110),"",'A1'!H110)</f>
        <v/>
      </c>
      <c r="F110" s="225" t="str">
        <f>IF(ISBLANK('A1'!I110),"",'A1'!I110)</f>
        <v/>
      </c>
      <c r="G110" s="841"/>
      <c r="H110" s="205"/>
      <c r="I110" s="201"/>
      <c r="J110" s="202"/>
      <c r="K110" s="202"/>
      <c r="L110" s="202"/>
      <c r="M110" s="202"/>
      <c r="N110" s="203"/>
      <c r="O110" s="204"/>
      <c r="P110" s="203"/>
      <c r="Q110" s="203"/>
      <c r="R110" s="205"/>
      <c r="S110" s="1130"/>
      <c r="T110" s="1131"/>
      <c r="U110" s="455"/>
    </row>
    <row r="111" spans="1:21" ht="15" customHeight="1" x14ac:dyDescent="0.25">
      <c r="A111" s="224" t="str">
        <f>IF(ISBLANK('A1'!A111),"",'A1'!A111)</f>
        <v/>
      </c>
      <c r="B111" s="32" t="str">
        <f>IF(ISBLANK('A1'!B111),"",'A1'!B111)</f>
        <v/>
      </c>
      <c r="C111" s="981" t="str">
        <f>IF(ISBLANK('A1'!D111),"",'A1'!D111)</f>
        <v/>
      </c>
      <c r="D111" s="984" t="str">
        <f>IF(ISBLANK('A1'!G111),"",'A1'!G111)</f>
        <v/>
      </c>
      <c r="E111" s="33" t="str">
        <f>IF(ISBLANK('A1'!H111),"",'A1'!H111)</f>
        <v/>
      </c>
      <c r="F111" s="225" t="str">
        <f>IF(ISBLANK('A1'!I111),"",'A1'!I111)</f>
        <v/>
      </c>
      <c r="G111" s="841"/>
      <c r="H111" s="205"/>
      <c r="I111" s="201"/>
      <c r="J111" s="202"/>
      <c r="K111" s="202"/>
      <c r="L111" s="202"/>
      <c r="M111" s="202"/>
      <c r="N111" s="203"/>
      <c r="O111" s="204"/>
      <c r="P111" s="203"/>
      <c r="Q111" s="203"/>
      <c r="R111" s="205"/>
      <c r="S111" s="1130"/>
      <c r="T111" s="1131"/>
      <c r="U111" s="455"/>
    </row>
    <row r="112" spans="1:21" ht="15" customHeight="1" x14ac:dyDescent="0.25">
      <c r="A112" s="224" t="str">
        <f>IF(ISBLANK('A1'!A112),"",'A1'!A112)</f>
        <v/>
      </c>
      <c r="B112" s="32" t="str">
        <f>IF(ISBLANK('A1'!B112),"",'A1'!B112)</f>
        <v/>
      </c>
      <c r="C112" s="981" t="str">
        <f>IF(ISBLANK('A1'!D112),"",'A1'!D112)</f>
        <v/>
      </c>
      <c r="D112" s="984" t="str">
        <f>IF(ISBLANK('A1'!G112),"",'A1'!G112)</f>
        <v/>
      </c>
      <c r="E112" s="33" t="str">
        <f>IF(ISBLANK('A1'!H112),"",'A1'!H112)</f>
        <v/>
      </c>
      <c r="F112" s="225" t="str">
        <f>IF(ISBLANK('A1'!I112),"",'A1'!I112)</f>
        <v/>
      </c>
      <c r="G112" s="841"/>
      <c r="H112" s="205"/>
      <c r="I112" s="201"/>
      <c r="J112" s="202"/>
      <c r="K112" s="202"/>
      <c r="L112" s="202"/>
      <c r="M112" s="202"/>
      <c r="N112" s="203"/>
      <c r="O112" s="204"/>
      <c r="P112" s="203"/>
      <c r="Q112" s="203"/>
      <c r="R112" s="205"/>
      <c r="S112" s="1130"/>
      <c r="T112" s="1131"/>
      <c r="U112" s="455"/>
    </row>
    <row r="113" spans="1:21" ht="15" customHeight="1" x14ac:dyDescent="0.25">
      <c r="A113" s="224" t="str">
        <f>IF(ISBLANK('A1'!A113),"",'A1'!A113)</f>
        <v/>
      </c>
      <c r="B113" s="32" t="str">
        <f>IF(ISBLANK('A1'!B113),"",'A1'!B113)</f>
        <v/>
      </c>
      <c r="C113" s="981" t="str">
        <f>IF(ISBLANK('A1'!D113),"",'A1'!D113)</f>
        <v/>
      </c>
      <c r="D113" s="984" t="str">
        <f>IF(ISBLANK('A1'!G113),"",'A1'!G113)</f>
        <v/>
      </c>
      <c r="E113" s="33" t="str">
        <f>IF(ISBLANK('A1'!H113),"",'A1'!H113)</f>
        <v/>
      </c>
      <c r="F113" s="225" t="str">
        <f>IF(ISBLANK('A1'!I113),"",'A1'!I113)</f>
        <v/>
      </c>
      <c r="G113" s="841"/>
      <c r="H113" s="205"/>
      <c r="I113" s="201"/>
      <c r="J113" s="202"/>
      <c r="K113" s="202"/>
      <c r="L113" s="202"/>
      <c r="M113" s="202"/>
      <c r="N113" s="203"/>
      <c r="O113" s="204"/>
      <c r="P113" s="203"/>
      <c r="Q113" s="203"/>
      <c r="R113" s="205"/>
      <c r="S113" s="1130"/>
      <c r="T113" s="1131"/>
      <c r="U113" s="455"/>
    </row>
    <row r="114" spans="1:21" ht="15" customHeight="1" x14ac:dyDescent="0.25">
      <c r="A114" s="224" t="str">
        <f>IF(ISBLANK('A1'!A114),"",'A1'!A114)</f>
        <v/>
      </c>
      <c r="B114" s="32" t="str">
        <f>IF(ISBLANK('A1'!B114),"",'A1'!B114)</f>
        <v/>
      </c>
      <c r="C114" s="981" t="str">
        <f>IF(ISBLANK('A1'!D114),"",'A1'!D114)</f>
        <v/>
      </c>
      <c r="D114" s="984" t="str">
        <f>IF(ISBLANK('A1'!G114),"",'A1'!G114)</f>
        <v/>
      </c>
      <c r="E114" s="33" t="str">
        <f>IF(ISBLANK('A1'!H114),"",'A1'!H114)</f>
        <v/>
      </c>
      <c r="F114" s="225" t="str">
        <f>IF(ISBLANK('A1'!I114),"",'A1'!I114)</f>
        <v/>
      </c>
      <c r="G114" s="841"/>
      <c r="H114" s="205"/>
      <c r="I114" s="201"/>
      <c r="J114" s="202"/>
      <c r="K114" s="202"/>
      <c r="L114" s="202"/>
      <c r="M114" s="202"/>
      <c r="N114" s="203"/>
      <c r="O114" s="204"/>
      <c r="P114" s="203"/>
      <c r="Q114" s="203"/>
      <c r="R114" s="205"/>
      <c r="S114" s="1130"/>
      <c r="T114" s="1131"/>
      <c r="U114" s="455"/>
    </row>
    <row r="115" spans="1:21" ht="15" customHeight="1" x14ac:dyDescent="0.25">
      <c r="A115" s="224" t="str">
        <f>IF(ISBLANK('A1'!A115),"",'A1'!A115)</f>
        <v/>
      </c>
      <c r="B115" s="32" t="str">
        <f>IF(ISBLANK('A1'!B115),"",'A1'!B115)</f>
        <v/>
      </c>
      <c r="C115" s="981" t="str">
        <f>IF(ISBLANK('A1'!D115),"",'A1'!D115)</f>
        <v/>
      </c>
      <c r="D115" s="984" t="str">
        <f>IF(ISBLANK('A1'!G115),"",'A1'!G115)</f>
        <v/>
      </c>
      <c r="E115" s="33" t="str">
        <f>IF(ISBLANK('A1'!H115),"",'A1'!H115)</f>
        <v/>
      </c>
      <c r="F115" s="225" t="str">
        <f>IF(ISBLANK('A1'!I115),"",'A1'!I115)</f>
        <v/>
      </c>
      <c r="G115" s="841"/>
      <c r="H115" s="205"/>
      <c r="I115" s="201"/>
      <c r="J115" s="202"/>
      <c r="K115" s="202"/>
      <c r="L115" s="202"/>
      <c r="M115" s="202"/>
      <c r="N115" s="203"/>
      <c r="O115" s="204"/>
      <c r="P115" s="203"/>
      <c r="Q115" s="203"/>
      <c r="R115" s="205"/>
      <c r="S115" s="1130"/>
      <c r="T115" s="1131"/>
      <c r="U115" s="455"/>
    </row>
    <row r="116" spans="1:21" ht="15" customHeight="1" x14ac:dyDescent="0.25">
      <c r="A116" s="224" t="str">
        <f>IF(ISBLANK('A1'!A116),"",'A1'!A116)</f>
        <v/>
      </c>
      <c r="B116" s="32" t="str">
        <f>IF(ISBLANK('A1'!B116),"",'A1'!B116)</f>
        <v/>
      </c>
      <c r="C116" s="981" t="str">
        <f>IF(ISBLANK('A1'!D116),"",'A1'!D116)</f>
        <v/>
      </c>
      <c r="D116" s="984" t="str">
        <f>IF(ISBLANK('A1'!G116),"",'A1'!G116)</f>
        <v/>
      </c>
      <c r="E116" s="33" t="str">
        <f>IF(ISBLANK('A1'!H116),"",'A1'!H116)</f>
        <v/>
      </c>
      <c r="F116" s="225" t="str">
        <f>IF(ISBLANK('A1'!I116),"",'A1'!I116)</f>
        <v/>
      </c>
      <c r="G116" s="841"/>
      <c r="H116" s="205"/>
      <c r="I116" s="201"/>
      <c r="J116" s="202"/>
      <c r="K116" s="202"/>
      <c r="L116" s="202"/>
      <c r="M116" s="202"/>
      <c r="N116" s="203"/>
      <c r="O116" s="204"/>
      <c r="P116" s="203"/>
      <c r="Q116" s="203"/>
      <c r="R116" s="205"/>
      <c r="S116" s="1130"/>
      <c r="T116" s="1131"/>
      <c r="U116" s="455"/>
    </row>
    <row r="117" spans="1:21" ht="15" customHeight="1" x14ac:dyDescent="0.25">
      <c r="A117" s="224" t="str">
        <f>IF(ISBLANK('A1'!A117),"",'A1'!A117)</f>
        <v/>
      </c>
      <c r="B117" s="32" t="str">
        <f>IF(ISBLANK('A1'!B117),"",'A1'!B117)</f>
        <v/>
      </c>
      <c r="C117" s="981" t="str">
        <f>IF(ISBLANK('A1'!D117),"",'A1'!D117)</f>
        <v/>
      </c>
      <c r="D117" s="984" t="str">
        <f>IF(ISBLANK('A1'!G117),"",'A1'!G117)</f>
        <v/>
      </c>
      <c r="E117" s="33" t="str">
        <f>IF(ISBLANK('A1'!H117),"",'A1'!H117)</f>
        <v/>
      </c>
      <c r="F117" s="225" t="str">
        <f>IF(ISBLANK('A1'!I117),"",'A1'!I117)</f>
        <v/>
      </c>
      <c r="G117" s="841"/>
      <c r="H117" s="205"/>
      <c r="I117" s="201"/>
      <c r="J117" s="202"/>
      <c r="K117" s="202"/>
      <c r="L117" s="202"/>
      <c r="M117" s="202"/>
      <c r="N117" s="203"/>
      <c r="O117" s="204"/>
      <c r="P117" s="203"/>
      <c r="Q117" s="203"/>
      <c r="R117" s="205"/>
      <c r="S117" s="1130"/>
      <c r="T117" s="1131"/>
      <c r="U117" s="455"/>
    </row>
    <row r="118" spans="1:21" ht="15" customHeight="1" x14ac:dyDescent="0.25">
      <c r="A118" s="224" t="str">
        <f>IF(ISBLANK('A1'!A118),"",'A1'!A118)</f>
        <v/>
      </c>
      <c r="B118" s="32" t="str">
        <f>IF(ISBLANK('A1'!B118),"",'A1'!B118)</f>
        <v/>
      </c>
      <c r="C118" s="981" t="str">
        <f>IF(ISBLANK('A1'!D118),"",'A1'!D118)</f>
        <v/>
      </c>
      <c r="D118" s="984" t="str">
        <f>IF(ISBLANK('A1'!G118),"",'A1'!G118)</f>
        <v/>
      </c>
      <c r="E118" s="33" t="str">
        <f>IF(ISBLANK('A1'!H118),"",'A1'!H118)</f>
        <v/>
      </c>
      <c r="F118" s="225" t="str">
        <f>IF(ISBLANK('A1'!I118),"",'A1'!I118)</f>
        <v/>
      </c>
      <c r="G118" s="841"/>
      <c r="H118" s="205"/>
      <c r="I118" s="201"/>
      <c r="J118" s="202"/>
      <c r="K118" s="202"/>
      <c r="L118" s="202"/>
      <c r="M118" s="202"/>
      <c r="N118" s="203"/>
      <c r="O118" s="204"/>
      <c r="P118" s="203"/>
      <c r="Q118" s="203"/>
      <c r="R118" s="205"/>
      <c r="S118" s="1130"/>
      <c r="T118" s="1131"/>
      <c r="U118" s="455"/>
    </row>
    <row r="119" spans="1:21" ht="15" customHeight="1" x14ac:dyDescent="0.25">
      <c r="A119" s="224" t="str">
        <f>IF(ISBLANK('A1'!A119),"",'A1'!A119)</f>
        <v/>
      </c>
      <c r="B119" s="32" t="str">
        <f>IF(ISBLANK('A1'!B119),"",'A1'!B119)</f>
        <v/>
      </c>
      <c r="C119" s="981" t="str">
        <f>IF(ISBLANK('A1'!D119),"",'A1'!D119)</f>
        <v/>
      </c>
      <c r="D119" s="984" t="str">
        <f>IF(ISBLANK('A1'!G119),"",'A1'!G119)</f>
        <v/>
      </c>
      <c r="E119" s="33" t="str">
        <f>IF(ISBLANK('A1'!H119),"",'A1'!H119)</f>
        <v/>
      </c>
      <c r="F119" s="225" t="str">
        <f>IF(ISBLANK('A1'!I119),"",'A1'!I119)</f>
        <v/>
      </c>
      <c r="G119" s="841"/>
      <c r="H119" s="205"/>
      <c r="I119" s="201"/>
      <c r="J119" s="202"/>
      <c r="K119" s="202"/>
      <c r="L119" s="202"/>
      <c r="M119" s="202"/>
      <c r="N119" s="203"/>
      <c r="O119" s="204"/>
      <c r="P119" s="203"/>
      <c r="Q119" s="203"/>
      <c r="R119" s="205"/>
      <c r="S119" s="1130"/>
      <c r="T119" s="1131"/>
      <c r="U119" s="455"/>
    </row>
    <row r="120" spans="1:21" ht="15" customHeight="1" x14ac:dyDescent="0.25">
      <c r="A120" s="224" t="str">
        <f>IF(ISBLANK('A1'!A120),"",'A1'!A120)</f>
        <v/>
      </c>
      <c r="B120" s="32" t="str">
        <f>IF(ISBLANK('A1'!B120),"",'A1'!B120)</f>
        <v/>
      </c>
      <c r="C120" s="981" t="str">
        <f>IF(ISBLANK('A1'!D120),"",'A1'!D120)</f>
        <v/>
      </c>
      <c r="D120" s="984" t="str">
        <f>IF(ISBLANK('A1'!G120),"",'A1'!G120)</f>
        <v/>
      </c>
      <c r="E120" s="33" t="str">
        <f>IF(ISBLANK('A1'!H120),"",'A1'!H120)</f>
        <v/>
      </c>
      <c r="F120" s="225" t="str">
        <f>IF(ISBLANK('A1'!I120),"",'A1'!I120)</f>
        <v/>
      </c>
      <c r="G120" s="841"/>
      <c r="H120" s="205"/>
      <c r="I120" s="201"/>
      <c r="J120" s="202"/>
      <c r="K120" s="202"/>
      <c r="L120" s="202"/>
      <c r="M120" s="202"/>
      <c r="N120" s="203"/>
      <c r="O120" s="204"/>
      <c r="P120" s="203"/>
      <c r="Q120" s="203"/>
      <c r="R120" s="205"/>
      <c r="S120" s="1130"/>
      <c r="T120" s="1131"/>
      <c r="U120" s="455"/>
    </row>
    <row r="121" spans="1:21" ht="15" customHeight="1" x14ac:dyDescent="0.25">
      <c r="A121" s="224" t="str">
        <f>IF(ISBLANK('A1'!A121),"",'A1'!A121)</f>
        <v/>
      </c>
      <c r="B121" s="32" t="str">
        <f>IF(ISBLANK('A1'!B121),"",'A1'!B121)</f>
        <v/>
      </c>
      <c r="C121" s="981" t="str">
        <f>IF(ISBLANK('A1'!D121),"",'A1'!D121)</f>
        <v/>
      </c>
      <c r="D121" s="984" t="str">
        <f>IF(ISBLANK('A1'!G121),"",'A1'!G121)</f>
        <v/>
      </c>
      <c r="E121" s="33" t="str">
        <f>IF(ISBLANK('A1'!H121),"",'A1'!H121)</f>
        <v/>
      </c>
      <c r="F121" s="225" t="str">
        <f>IF(ISBLANK('A1'!I121),"",'A1'!I121)</f>
        <v/>
      </c>
      <c r="G121" s="841"/>
      <c r="H121" s="205"/>
      <c r="I121" s="201"/>
      <c r="J121" s="202"/>
      <c r="K121" s="202"/>
      <c r="L121" s="202"/>
      <c r="M121" s="202"/>
      <c r="N121" s="203"/>
      <c r="O121" s="204"/>
      <c r="P121" s="203"/>
      <c r="Q121" s="203"/>
      <c r="R121" s="205"/>
      <c r="S121" s="1130"/>
      <c r="T121" s="1131"/>
      <c r="U121" s="455"/>
    </row>
    <row r="122" spans="1:21" ht="15" customHeight="1" x14ac:dyDescent="0.25">
      <c r="A122" s="224" t="str">
        <f>IF(ISBLANK('A1'!A122),"",'A1'!A122)</f>
        <v/>
      </c>
      <c r="B122" s="32" t="str">
        <f>IF(ISBLANK('A1'!B122),"",'A1'!B122)</f>
        <v/>
      </c>
      <c r="C122" s="981" t="str">
        <f>IF(ISBLANK('A1'!D122),"",'A1'!D122)</f>
        <v/>
      </c>
      <c r="D122" s="984" t="str">
        <f>IF(ISBLANK('A1'!G122),"",'A1'!G122)</f>
        <v/>
      </c>
      <c r="E122" s="33" t="str">
        <f>IF(ISBLANK('A1'!H122),"",'A1'!H122)</f>
        <v/>
      </c>
      <c r="F122" s="225" t="str">
        <f>IF(ISBLANK('A1'!I122),"",'A1'!I122)</f>
        <v/>
      </c>
      <c r="G122" s="841"/>
      <c r="H122" s="205"/>
      <c r="I122" s="201"/>
      <c r="J122" s="202"/>
      <c r="K122" s="202"/>
      <c r="L122" s="202"/>
      <c r="M122" s="202"/>
      <c r="N122" s="203"/>
      <c r="O122" s="204"/>
      <c r="P122" s="203"/>
      <c r="Q122" s="203"/>
      <c r="R122" s="205"/>
      <c r="S122" s="1130"/>
      <c r="T122" s="1131"/>
      <c r="U122" s="455"/>
    </row>
    <row r="123" spans="1:21" ht="15" customHeight="1" x14ac:dyDescent="0.25">
      <c r="A123" s="224" t="str">
        <f>IF(ISBLANK('A1'!A123),"",'A1'!A123)</f>
        <v/>
      </c>
      <c r="B123" s="32" t="str">
        <f>IF(ISBLANK('A1'!B123),"",'A1'!B123)</f>
        <v/>
      </c>
      <c r="C123" s="981" t="str">
        <f>IF(ISBLANK('A1'!D123),"",'A1'!D123)</f>
        <v/>
      </c>
      <c r="D123" s="984" t="str">
        <f>IF(ISBLANK('A1'!G123),"",'A1'!G123)</f>
        <v/>
      </c>
      <c r="E123" s="33" t="str">
        <f>IF(ISBLANK('A1'!H123),"",'A1'!H123)</f>
        <v/>
      </c>
      <c r="F123" s="225" t="str">
        <f>IF(ISBLANK('A1'!I123),"",'A1'!I123)</f>
        <v/>
      </c>
      <c r="G123" s="841"/>
      <c r="H123" s="205"/>
      <c r="I123" s="201"/>
      <c r="J123" s="202"/>
      <c r="K123" s="202"/>
      <c r="L123" s="202"/>
      <c r="M123" s="202"/>
      <c r="N123" s="203"/>
      <c r="O123" s="204"/>
      <c r="P123" s="203"/>
      <c r="Q123" s="203"/>
      <c r="R123" s="205"/>
      <c r="S123" s="1130"/>
      <c r="T123" s="1131"/>
      <c r="U123" s="455"/>
    </row>
    <row r="124" spans="1:21" ht="15" customHeight="1" x14ac:dyDescent="0.25">
      <c r="A124" s="224" t="str">
        <f>IF(ISBLANK('A1'!A124),"",'A1'!A124)</f>
        <v/>
      </c>
      <c r="B124" s="32" t="str">
        <f>IF(ISBLANK('A1'!B124),"",'A1'!B124)</f>
        <v/>
      </c>
      <c r="C124" s="981" t="str">
        <f>IF(ISBLANK('A1'!D124),"",'A1'!D124)</f>
        <v/>
      </c>
      <c r="D124" s="984" t="str">
        <f>IF(ISBLANK('A1'!G124),"",'A1'!G124)</f>
        <v/>
      </c>
      <c r="E124" s="33" t="str">
        <f>IF(ISBLANK('A1'!H124),"",'A1'!H124)</f>
        <v/>
      </c>
      <c r="F124" s="225" t="str">
        <f>IF(ISBLANK('A1'!I124),"",'A1'!I124)</f>
        <v/>
      </c>
      <c r="G124" s="841"/>
      <c r="H124" s="205"/>
      <c r="I124" s="201"/>
      <c r="J124" s="202"/>
      <c r="K124" s="202"/>
      <c r="L124" s="202"/>
      <c r="M124" s="202"/>
      <c r="N124" s="203"/>
      <c r="O124" s="204"/>
      <c r="P124" s="203"/>
      <c r="Q124" s="203"/>
      <c r="R124" s="205"/>
      <c r="S124" s="1130"/>
      <c r="T124" s="1131"/>
      <c r="U124" s="455"/>
    </row>
    <row r="125" spans="1:21" ht="15" customHeight="1" x14ac:dyDescent="0.25">
      <c r="A125" s="224" t="str">
        <f>IF(ISBLANK('A1'!A125),"",'A1'!A125)</f>
        <v/>
      </c>
      <c r="B125" s="32" t="str">
        <f>IF(ISBLANK('A1'!B125),"",'A1'!B125)</f>
        <v/>
      </c>
      <c r="C125" s="981" t="str">
        <f>IF(ISBLANK('A1'!D125),"",'A1'!D125)</f>
        <v/>
      </c>
      <c r="D125" s="984" t="str">
        <f>IF(ISBLANK('A1'!G125),"",'A1'!G125)</f>
        <v/>
      </c>
      <c r="E125" s="33" t="str">
        <f>IF(ISBLANK('A1'!H125),"",'A1'!H125)</f>
        <v/>
      </c>
      <c r="F125" s="225" t="str">
        <f>IF(ISBLANK('A1'!I125),"",'A1'!I125)</f>
        <v/>
      </c>
      <c r="G125" s="841"/>
      <c r="H125" s="205"/>
      <c r="I125" s="201"/>
      <c r="J125" s="202"/>
      <c r="K125" s="202"/>
      <c r="L125" s="202"/>
      <c r="M125" s="202"/>
      <c r="N125" s="203"/>
      <c r="O125" s="204"/>
      <c r="P125" s="203"/>
      <c r="Q125" s="203"/>
      <c r="R125" s="205"/>
      <c r="S125" s="1130"/>
      <c r="T125" s="1131"/>
      <c r="U125" s="455"/>
    </row>
    <row r="126" spans="1:21" ht="15" customHeight="1" x14ac:dyDescent="0.25">
      <c r="A126" s="224" t="str">
        <f>IF(ISBLANK('A1'!A126),"",'A1'!A126)</f>
        <v/>
      </c>
      <c r="B126" s="32" t="str">
        <f>IF(ISBLANK('A1'!B126),"",'A1'!B126)</f>
        <v/>
      </c>
      <c r="C126" s="981" t="str">
        <f>IF(ISBLANK('A1'!D126),"",'A1'!D126)</f>
        <v/>
      </c>
      <c r="D126" s="984" t="str">
        <f>IF(ISBLANK('A1'!G126),"",'A1'!G126)</f>
        <v/>
      </c>
      <c r="E126" s="33" t="str">
        <f>IF(ISBLANK('A1'!H126),"",'A1'!H126)</f>
        <v/>
      </c>
      <c r="F126" s="225" t="str">
        <f>IF(ISBLANK('A1'!I126),"",'A1'!I126)</f>
        <v/>
      </c>
      <c r="G126" s="841"/>
      <c r="H126" s="205"/>
      <c r="I126" s="201"/>
      <c r="J126" s="202"/>
      <c r="K126" s="202"/>
      <c r="L126" s="202"/>
      <c r="M126" s="202"/>
      <c r="N126" s="203"/>
      <c r="O126" s="204"/>
      <c r="P126" s="203"/>
      <c r="Q126" s="203"/>
      <c r="R126" s="205"/>
      <c r="S126" s="1130"/>
      <c r="T126" s="1131"/>
      <c r="U126" s="455"/>
    </row>
    <row r="127" spans="1:21" ht="15" customHeight="1" x14ac:dyDescent="0.25">
      <c r="A127" s="224" t="str">
        <f>IF(ISBLANK('A1'!A127),"",'A1'!A127)</f>
        <v/>
      </c>
      <c r="B127" s="32" t="str">
        <f>IF(ISBLANK('A1'!B127),"",'A1'!B127)</f>
        <v/>
      </c>
      <c r="C127" s="981" t="str">
        <f>IF(ISBLANK('A1'!D127),"",'A1'!D127)</f>
        <v/>
      </c>
      <c r="D127" s="984" t="str">
        <f>IF(ISBLANK('A1'!G127),"",'A1'!G127)</f>
        <v/>
      </c>
      <c r="E127" s="33" t="str">
        <f>IF(ISBLANK('A1'!H127),"",'A1'!H127)</f>
        <v/>
      </c>
      <c r="F127" s="225" t="str">
        <f>IF(ISBLANK('A1'!I127),"",'A1'!I127)</f>
        <v/>
      </c>
      <c r="G127" s="841"/>
      <c r="H127" s="205"/>
      <c r="I127" s="201"/>
      <c r="J127" s="202"/>
      <c r="K127" s="202"/>
      <c r="L127" s="202"/>
      <c r="M127" s="202"/>
      <c r="N127" s="203"/>
      <c r="O127" s="204"/>
      <c r="P127" s="203"/>
      <c r="Q127" s="203"/>
      <c r="R127" s="205"/>
      <c r="S127" s="1130"/>
      <c r="T127" s="1131"/>
      <c r="U127" s="455"/>
    </row>
    <row r="128" spans="1:21" ht="15" customHeight="1" x14ac:dyDescent="0.25">
      <c r="A128" s="224" t="str">
        <f>IF(ISBLANK('A1'!A128),"",'A1'!A128)</f>
        <v/>
      </c>
      <c r="B128" s="32" t="str">
        <f>IF(ISBLANK('A1'!B128),"",'A1'!B128)</f>
        <v/>
      </c>
      <c r="C128" s="981" t="str">
        <f>IF(ISBLANK('A1'!D128),"",'A1'!D128)</f>
        <v/>
      </c>
      <c r="D128" s="984" t="str">
        <f>IF(ISBLANK('A1'!G128),"",'A1'!G128)</f>
        <v/>
      </c>
      <c r="E128" s="33" t="str">
        <f>IF(ISBLANK('A1'!H128),"",'A1'!H128)</f>
        <v/>
      </c>
      <c r="F128" s="225" t="str">
        <f>IF(ISBLANK('A1'!I128),"",'A1'!I128)</f>
        <v/>
      </c>
      <c r="G128" s="841"/>
      <c r="H128" s="205"/>
      <c r="I128" s="201"/>
      <c r="J128" s="202"/>
      <c r="K128" s="202"/>
      <c r="L128" s="202"/>
      <c r="M128" s="202"/>
      <c r="N128" s="203"/>
      <c r="O128" s="204"/>
      <c r="P128" s="203"/>
      <c r="Q128" s="203"/>
      <c r="R128" s="205"/>
      <c r="S128" s="1130"/>
      <c r="T128" s="1131"/>
      <c r="U128" s="455"/>
    </row>
    <row r="129" spans="1:21" ht="15" customHeight="1" x14ac:dyDescent="0.25">
      <c r="A129" s="224" t="str">
        <f>IF(ISBLANK('A1'!A129),"",'A1'!A129)</f>
        <v/>
      </c>
      <c r="B129" s="32" t="str">
        <f>IF(ISBLANK('A1'!B129),"",'A1'!B129)</f>
        <v/>
      </c>
      <c r="C129" s="981" t="str">
        <f>IF(ISBLANK('A1'!D129),"",'A1'!D129)</f>
        <v/>
      </c>
      <c r="D129" s="984" t="str">
        <f>IF(ISBLANK('A1'!G129),"",'A1'!G129)</f>
        <v/>
      </c>
      <c r="E129" s="33" t="str">
        <f>IF(ISBLANK('A1'!H129),"",'A1'!H129)</f>
        <v/>
      </c>
      <c r="F129" s="225" t="str">
        <f>IF(ISBLANK('A1'!I129),"",'A1'!I129)</f>
        <v/>
      </c>
      <c r="G129" s="841"/>
      <c r="H129" s="205"/>
      <c r="I129" s="201"/>
      <c r="J129" s="202"/>
      <c r="K129" s="202"/>
      <c r="L129" s="202"/>
      <c r="M129" s="202"/>
      <c r="N129" s="203"/>
      <c r="O129" s="204"/>
      <c r="P129" s="203"/>
      <c r="Q129" s="203"/>
      <c r="R129" s="205"/>
      <c r="S129" s="1130"/>
      <c r="T129" s="1131"/>
      <c r="U129" s="455"/>
    </row>
    <row r="130" spans="1:21" ht="15" customHeight="1" x14ac:dyDescent="0.25">
      <c r="A130" s="224" t="str">
        <f>IF(ISBLANK('A1'!A130),"",'A1'!A130)</f>
        <v/>
      </c>
      <c r="B130" s="32" t="str">
        <f>IF(ISBLANK('A1'!B130),"",'A1'!B130)</f>
        <v/>
      </c>
      <c r="C130" s="981" t="str">
        <f>IF(ISBLANK('A1'!D130),"",'A1'!D130)</f>
        <v/>
      </c>
      <c r="D130" s="984" t="str">
        <f>IF(ISBLANK('A1'!G130),"",'A1'!G130)</f>
        <v/>
      </c>
      <c r="E130" s="33" t="str">
        <f>IF(ISBLANK('A1'!H130),"",'A1'!H130)</f>
        <v/>
      </c>
      <c r="F130" s="225" t="str">
        <f>IF(ISBLANK('A1'!I130),"",'A1'!I130)</f>
        <v/>
      </c>
      <c r="G130" s="841"/>
      <c r="H130" s="205"/>
      <c r="I130" s="201"/>
      <c r="J130" s="202"/>
      <c r="K130" s="202"/>
      <c r="L130" s="202"/>
      <c r="M130" s="202"/>
      <c r="N130" s="203"/>
      <c r="O130" s="204"/>
      <c r="P130" s="203"/>
      <c r="Q130" s="203"/>
      <c r="R130" s="205"/>
      <c r="S130" s="1130"/>
      <c r="T130" s="1131"/>
      <c r="U130" s="455"/>
    </row>
    <row r="131" spans="1:21" ht="15" customHeight="1" x14ac:dyDescent="0.25">
      <c r="A131" s="224" t="str">
        <f>IF(ISBLANK('A1'!A131),"",'A1'!A131)</f>
        <v/>
      </c>
      <c r="B131" s="32" t="str">
        <f>IF(ISBLANK('A1'!B131),"",'A1'!B131)</f>
        <v/>
      </c>
      <c r="C131" s="981" t="str">
        <f>IF(ISBLANK('A1'!D131),"",'A1'!D131)</f>
        <v/>
      </c>
      <c r="D131" s="984" t="str">
        <f>IF(ISBLANK('A1'!G131),"",'A1'!G131)</f>
        <v/>
      </c>
      <c r="E131" s="33" t="str">
        <f>IF(ISBLANK('A1'!H131),"",'A1'!H131)</f>
        <v/>
      </c>
      <c r="F131" s="225" t="str">
        <f>IF(ISBLANK('A1'!I131),"",'A1'!I131)</f>
        <v/>
      </c>
      <c r="G131" s="841"/>
      <c r="H131" s="205"/>
      <c r="I131" s="201"/>
      <c r="J131" s="202"/>
      <c r="K131" s="202"/>
      <c r="L131" s="202"/>
      <c r="M131" s="202"/>
      <c r="N131" s="203"/>
      <c r="O131" s="204"/>
      <c r="P131" s="203"/>
      <c r="Q131" s="203"/>
      <c r="R131" s="205"/>
      <c r="S131" s="1130"/>
      <c r="T131" s="1131"/>
      <c r="U131" s="455"/>
    </row>
    <row r="132" spans="1:21" ht="15" customHeight="1" x14ac:dyDescent="0.25">
      <c r="A132" s="224" t="str">
        <f>IF(ISBLANK('A1'!A132),"",'A1'!A132)</f>
        <v/>
      </c>
      <c r="B132" s="32" t="str">
        <f>IF(ISBLANK('A1'!B132),"",'A1'!B132)</f>
        <v/>
      </c>
      <c r="C132" s="981" t="str">
        <f>IF(ISBLANK('A1'!D132),"",'A1'!D132)</f>
        <v/>
      </c>
      <c r="D132" s="984" t="str">
        <f>IF(ISBLANK('A1'!G132),"",'A1'!G132)</f>
        <v/>
      </c>
      <c r="E132" s="33" t="str">
        <f>IF(ISBLANK('A1'!H132),"",'A1'!H132)</f>
        <v/>
      </c>
      <c r="F132" s="225" t="str">
        <f>IF(ISBLANK('A1'!I132),"",'A1'!I132)</f>
        <v/>
      </c>
      <c r="G132" s="841"/>
      <c r="H132" s="205"/>
      <c r="I132" s="201"/>
      <c r="J132" s="202"/>
      <c r="K132" s="202"/>
      <c r="L132" s="202"/>
      <c r="M132" s="202"/>
      <c r="N132" s="203"/>
      <c r="O132" s="204"/>
      <c r="P132" s="203"/>
      <c r="Q132" s="203"/>
      <c r="R132" s="205"/>
      <c r="S132" s="1130"/>
      <c r="T132" s="1131"/>
      <c r="U132" s="455"/>
    </row>
    <row r="133" spans="1:21" ht="15" customHeight="1" x14ac:dyDescent="0.25">
      <c r="A133" s="224" t="str">
        <f>IF(ISBLANK('A1'!A133),"",'A1'!A133)</f>
        <v/>
      </c>
      <c r="B133" s="32" t="str">
        <f>IF(ISBLANK('A1'!B133),"",'A1'!B133)</f>
        <v/>
      </c>
      <c r="C133" s="981" t="str">
        <f>IF(ISBLANK('A1'!D133),"",'A1'!D133)</f>
        <v/>
      </c>
      <c r="D133" s="984" t="str">
        <f>IF(ISBLANK('A1'!G133),"",'A1'!G133)</f>
        <v/>
      </c>
      <c r="E133" s="33" t="str">
        <f>IF(ISBLANK('A1'!H133),"",'A1'!H133)</f>
        <v/>
      </c>
      <c r="F133" s="225" t="str">
        <f>IF(ISBLANK('A1'!I133),"",'A1'!I133)</f>
        <v/>
      </c>
      <c r="G133" s="841"/>
      <c r="H133" s="205"/>
      <c r="I133" s="201"/>
      <c r="J133" s="202"/>
      <c r="K133" s="202"/>
      <c r="L133" s="202"/>
      <c r="M133" s="202"/>
      <c r="N133" s="203"/>
      <c r="O133" s="204"/>
      <c r="P133" s="203"/>
      <c r="Q133" s="203"/>
      <c r="R133" s="205"/>
      <c r="S133" s="1130"/>
      <c r="T133" s="1131"/>
      <c r="U133" s="455"/>
    </row>
    <row r="134" spans="1:21" ht="15" customHeight="1" x14ac:dyDescent="0.25">
      <c r="A134" s="224" t="str">
        <f>IF(ISBLANK('A1'!A134),"",'A1'!A134)</f>
        <v/>
      </c>
      <c r="B134" s="32" t="str">
        <f>IF(ISBLANK('A1'!B134),"",'A1'!B134)</f>
        <v/>
      </c>
      <c r="C134" s="981" t="str">
        <f>IF(ISBLANK('A1'!D134),"",'A1'!D134)</f>
        <v/>
      </c>
      <c r="D134" s="984" t="str">
        <f>IF(ISBLANK('A1'!G134),"",'A1'!G134)</f>
        <v/>
      </c>
      <c r="E134" s="33" t="str">
        <f>IF(ISBLANK('A1'!H134),"",'A1'!H134)</f>
        <v/>
      </c>
      <c r="F134" s="225" t="str">
        <f>IF(ISBLANK('A1'!I134),"",'A1'!I134)</f>
        <v/>
      </c>
      <c r="G134" s="841"/>
      <c r="H134" s="205"/>
      <c r="I134" s="201"/>
      <c r="J134" s="202"/>
      <c r="K134" s="202"/>
      <c r="L134" s="202"/>
      <c r="M134" s="202"/>
      <c r="N134" s="203"/>
      <c r="O134" s="204"/>
      <c r="P134" s="203"/>
      <c r="Q134" s="203"/>
      <c r="R134" s="205"/>
      <c r="S134" s="1130"/>
      <c r="T134" s="1131"/>
      <c r="U134" s="455"/>
    </row>
    <row r="135" spans="1:21" ht="15" customHeight="1" x14ac:dyDescent="0.25">
      <c r="A135" s="224" t="str">
        <f>IF(ISBLANK('A1'!A135),"",'A1'!A135)</f>
        <v/>
      </c>
      <c r="B135" s="32" t="str">
        <f>IF(ISBLANK('A1'!B135),"",'A1'!B135)</f>
        <v/>
      </c>
      <c r="C135" s="981" t="str">
        <f>IF(ISBLANK('A1'!D135),"",'A1'!D135)</f>
        <v/>
      </c>
      <c r="D135" s="984" t="str">
        <f>IF(ISBLANK('A1'!G135),"",'A1'!G135)</f>
        <v/>
      </c>
      <c r="E135" s="33" t="str">
        <f>IF(ISBLANK('A1'!H135),"",'A1'!H135)</f>
        <v/>
      </c>
      <c r="F135" s="225" t="str">
        <f>IF(ISBLANK('A1'!I135),"",'A1'!I135)</f>
        <v/>
      </c>
      <c r="G135" s="841"/>
      <c r="H135" s="205"/>
      <c r="I135" s="201"/>
      <c r="J135" s="202"/>
      <c r="K135" s="202"/>
      <c r="L135" s="202"/>
      <c r="M135" s="202"/>
      <c r="N135" s="203"/>
      <c r="O135" s="204"/>
      <c r="P135" s="203"/>
      <c r="Q135" s="203"/>
      <c r="R135" s="205"/>
      <c r="S135" s="1130"/>
      <c r="T135" s="1131"/>
      <c r="U135" s="455"/>
    </row>
    <row r="136" spans="1:21" ht="15" customHeight="1" x14ac:dyDescent="0.25">
      <c r="A136" s="224" t="str">
        <f>IF(ISBLANK('A1'!A136),"",'A1'!A136)</f>
        <v/>
      </c>
      <c r="B136" s="32" t="str">
        <f>IF(ISBLANK('A1'!B136),"",'A1'!B136)</f>
        <v/>
      </c>
      <c r="C136" s="981" t="str">
        <f>IF(ISBLANK('A1'!D136),"",'A1'!D136)</f>
        <v/>
      </c>
      <c r="D136" s="984" t="str">
        <f>IF(ISBLANK('A1'!G136),"",'A1'!G136)</f>
        <v/>
      </c>
      <c r="E136" s="33" t="str">
        <f>IF(ISBLANK('A1'!H136),"",'A1'!H136)</f>
        <v/>
      </c>
      <c r="F136" s="225" t="str">
        <f>IF(ISBLANK('A1'!I136),"",'A1'!I136)</f>
        <v/>
      </c>
      <c r="G136" s="841"/>
      <c r="H136" s="205"/>
      <c r="I136" s="201"/>
      <c r="J136" s="202"/>
      <c r="K136" s="202"/>
      <c r="L136" s="202"/>
      <c r="M136" s="202"/>
      <c r="N136" s="203"/>
      <c r="O136" s="204"/>
      <c r="P136" s="203"/>
      <c r="Q136" s="203"/>
      <c r="R136" s="205"/>
      <c r="S136" s="1130"/>
      <c r="T136" s="1131"/>
      <c r="U136" s="455"/>
    </row>
    <row r="137" spans="1:21" ht="15" customHeight="1" x14ac:dyDescent="0.25">
      <c r="A137" s="224" t="str">
        <f>IF(ISBLANK('A1'!A137),"",'A1'!A137)</f>
        <v/>
      </c>
      <c r="B137" s="32" t="str">
        <f>IF(ISBLANK('A1'!B137),"",'A1'!B137)</f>
        <v/>
      </c>
      <c r="C137" s="981" t="str">
        <f>IF(ISBLANK('A1'!D137),"",'A1'!D137)</f>
        <v/>
      </c>
      <c r="D137" s="984" t="str">
        <f>IF(ISBLANK('A1'!G137),"",'A1'!G137)</f>
        <v/>
      </c>
      <c r="E137" s="33" t="str">
        <f>IF(ISBLANK('A1'!H137),"",'A1'!H137)</f>
        <v/>
      </c>
      <c r="F137" s="225" t="str">
        <f>IF(ISBLANK('A1'!I137),"",'A1'!I137)</f>
        <v/>
      </c>
      <c r="G137" s="841"/>
      <c r="H137" s="205"/>
      <c r="I137" s="201"/>
      <c r="J137" s="202"/>
      <c r="K137" s="202"/>
      <c r="L137" s="202"/>
      <c r="M137" s="202"/>
      <c r="N137" s="203"/>
      <c r="O137" s="204"/>
      <c r="P137" s="203"/>
      <c r="Q137" s="203"/>
      <c r="R137" s="205"/>
      <c r="S137" s="1130"/>
      <c r="T137" s="1131"/>
      <c r="U137" s="455"/>
    </row>
    <row r="138" spans="1:21" ht="15" customHeight="1" x14ac:dyDescent="0.25">
      <c r="A138" s="224" t="str">
        <f>IF(ISBLANK('A1'!A138),"",'A1'!A138)</f>
        <v/>
      </c>
      <c r="B138" s="32" t="str">
        <f>IF(ISBLANK('A1'!B138),"",'A1'!B138)</f>
        <v/>
      </c>
      <c r="C138" s="981" t="str">
        <f>IF(ISBLANK('A1'!D138),"",'A1'!D138)</f>
        <v/>
      </c>
      <c r="D138" s="984" t="str">
        <f>IF(ISBLANK('A1'!G138),"",'A1'!G138)</f>
        <v/>
      </c>
      <c r="E138" s="33" t="str">
        <f>IF(ISBLANK('A1'!H138),"",'A1'!H138)</f>
        <v/>
      </c>
      <c r="F138" s="225" t="str">
        <f>IF(ISBLANK('A1'!I138),"",'A1'!I138)</f>
        <v/>
      </c>
      <c r="G138" s="841"/>
      <c r="H138" s="205"/>
      <c r="I138" s="201"/>
      <c r="J138" s="202"/>
      <c r="K138" s="202"/>
      <c r="L138" s="202"/>
      <c r="M138" s="202"/>
      <c r="N138" s="203"/>
      <c r="O138" s="204"/>
      <c r="P138" s="203"/>
      <c r="Q138" s="203"/>
      <c r="R138" s="205"/>
      <c r="S138" s="1130"/>
      <c r="T138" s="1131"/>
      <c r="U138" s="455"/>
    </row>
    <row r="139" spans="1:21" ht="15" customHeight="1" x14ac:dyDescent="0.25">
      <c r="A139" s="224" t="str">
        <f>IF(ISBLANK('A1'!A139),"",'A1'!A139)</f>
        <v/>
      </c>
      <c r="B139" s="32" t="str">
        <f>IF(ISBLANK('A1'!B139),"",'A1'!B139)</f>
        <v/>
      </c>
      <c r="C139" s="981" t="str">
        <f>IF(ISBLANK('A1'!D139),"",'A1'!D139)</f>
        <v/>
      </c>
      <c r="D139" s="984" t="str">
        <f>IF(ISBLANK('A1'!G139),"",'A1'!G139)</f>
        <v/>
      </c>
      <c r="E139" s="33" t="str">
        <f>IF(ISBLANK('A1'!H139),"",'A1'!H139)</f>
        <v/>
      </c>
      <c r="F139" s="225" t="str">
        <f>IF(ISBLANK('A1'!I139),"",'A1'!I139)</f>
        <v/>
      </c>
      <c r="G139" s="841"/>
      <c r="H139" s="205"/>
      <c r="I139" s="201"/>
      <c r="J139" s="202"/>
      <c r="K139" s="202"/>
      <c r="L139" s="202"/>
      <c r="M139" s="202"/>
      <c r="N139" s="203"/>
      <c r="O139" s="204"/>
      <c r="P139" s="203"/>
      <c r="Q139" s="203"/>
      <c r="R139" s="205"/>
      <c r="S139" s="1130"/>
      <c r="T139" s="1131"/>
      <c r="U139" s="455"/>
    </row>
    <row r="140" spans="1:21" ht="15" customHeight="1" x14ac:dyDescent="0.25">
      <c r="A140" s="224" t="str">
        <f>IF(ISBLANK('A1'!A140),"",'A1'!A140)</f>
        <v/>
      </c>
      <c r="B140" s="32" t="str">
        <f>IF(ISBLANK('A1'!B140),"",'A1'!B140)</f>
        <v/>
      </c>
      <c r="C140" s="981" t="str">
        <f>IF(ISBLANK('A1'!D140),"",'A1'!D140)</f>
        <v/>
      </c>
      <c r="D140" s="984" t="str">
        <f>IF(ISBLANK('A1'!G140),"",'A1'!G140)</f>
        <v/>
      </c>
      <c r="E140" s="33" t="str">
        <f>IF(ISBLANK('A1'!H140),"",'A1'!H140)</f>
        <v/>
      </c>
      <c r="F140" s="225" t="str">
        <f>IF(ISBLANK('A1'!I140),"",'A1'!I140)</f>
        <v/>
      </c>
      <c r="G140" s="841"/>
      <c r="H140" s="205"/>
      <c r="I140" s="201"/>
      <c r="J140" s="202"/>
      <c r="K140" s="202"/>
      <c r="L140" s="202"/>
      <c r="M140" s="202"/>
      <c r="N140" s="203"/>
      <c r="O140" s="204"/>
      <c r="P140" s="203"/>
      <c r="Q140" s="203"/>
      <c r="R140" s="205"/>
      <c r="S140" s="1130"/>
      <c r="T140" s="1131"/>
      <c r="U140" s="455"/>
    </row>
    <row r="141" spans="1:21" ht="15" customHeight="1" x14ac:dyDescent="0.25">
      <c r="A141" s="224" t="str">
        <f>IF(ISBLANK('A1'!A141),"",'A1'!A141)</f>
        <v/>
      </c>
      <c r="B141" s="32" t="str">
        <f>IF(ISBLANK('A1'!B141),"",'A1'!B141)</f>
        <v/>
      </c>
      <c r="C141" s="981" t="str">
        <f>IF(ISBLANK('A1'!D141),"",'A1'!D141)</f>
        <v/>
      </c>
      <c r="D141" s="984" t="str">
        <f>IF(ISBLANK('A1'!G141),"",'A1'!G141)</f>
        <v/>
      </c>
      <c r="E141" s="33" t="str">
        <f>IF(ISBLANK('A1'!H141),"",'A1'!H141)</f>
        <v/>
      </c>
      <c r="F141" s="225" t="str">
        <f>IF(ISBLANK('A1'!I141),"",'A1'!I141)</f>
        <v/>
      </c>
      <c r="G141" s="841"/>
      <c r="H141" s="205"/>
      <c r="I141" s="201"/>
      <c r="J141" s="202"/>
      <c r="K141" s="202"/>
      <c r="L141" s="202"/>
      <c r="M141" s="202"/>
      <c r="N141" s="203"/>
      <c r="O141" s="204"/>
      <c r="P141" s="203"/>
      <c r="Q141" s="203"/>
      <c r="R141" s="205"/>
      <c r="S141" s="1130"/>
      <c r="T141" s="1131"/>
      <c r="U141" s="455"/>
    </row>
    <row r="142" spans="1:21" ht="15" customHeight="1" x14ac:dyDescent="0.25">
      <c r="A142" s="224" t="str">
        <f>IF(ISBLANK('A1'!A142),"",'A1'!A142)</f>
        <v/>
      </c>
      <c r="B142" s="32" t="str">
        <f>IF(ISBLANK('A1'!B142),"",'A1'!B142)</f>
        <v/>
      </c>
      <c r="C142" s="981" t="str">
        <f>IF(ISBLANK('A1'!D142),"",'A1'!D142)</f>
        <v/>
      </c>
      <c r="D142" s="984" t="str">
        <f>IF(ISBLANK('A1'!G142),"",'A1'!G142)</f>
        <v/>
      </c>
      <c r="E142" s="33" t="str">
        <f>IF(ISBLANK('A1'!H142),"",'A1'!H142)</f>
        <v/>
      </c>
      <c r="F142" s="225" t="str">
        <f>IF(ISBLANK('A1'!I142),"",'A1'!I142)</f>
        <v/>
      </c>
      <c r="G142" s="841"/>
      <c r="H142" s="205"/>
      <c r="I142" s="201"/>
      <c r="J142" s="202"/>
      <c r="K142" s="202"/>
      <c r="L142" s="202"/>
      <c r="M142" s="202"/>
      <c r="N142" s="203"/>
      <c r="O142" s="204"/>
      <c r="P142" s="203"/>
      <c r="Q142" s="203"/>
      <c r="R142" s="205"/>
      <c r="S142" s="1130"/>
      <c r="T142" s="1131"/>
      <c r="U142" s="455"/>
    </row>
    <row r="143" spans="1:21" ht="15" customHeight="1" x14ac:dyDescent="0.25">
      <c r="A143" s="224" t="str">
        <f>IF(ISBLANK('A1'!A143),"",'A1'!A143)</f>
        <v/>
      </c>
      <c r="B143" s="32" t="str">
        <f>IF(ISBLANK('A1'!B143),"",'A1'!B143)</f>
        <v/>
      </c>
      <c r="C143" s="981" t="str">
        <f>IF(ISBLANK('A1'!D143),"",'A1'!D143)</f>
        <v/>
      </c>
      <c r="D143" s="984" t="str">
        <f>IF(ISBLANK('A1'!G143),"",'A1'!G143)</f>
        <v/>
      </c>
      <c r="E143" s="33" t="str">
        <f>IF(ISBLANK('A1'!H143),"",'A1'!H143)</f>
        <v/>
      </c>
      <c r="F143" s="225" t="str">
        <f>IF(ISBLANK('A1'!I143),"",'A1'!I143)</f>
        <v/>
      </c>
      <c r="G143" s="841"/>
      <c r="H143" s="205"/>
      <c r="I143" s="201"/>
      <c r="J143" s="202"/>
      <c r="K143" s="202"/>
      <c r="L143" s="202"/>
      <c r="M143" s="202"/>
      <c r="N143" s="203"/>
      <c r="O143" s="204"/>
      <c r="P143" s="203"/>
      <c r="Q143" s="203"/>
      <c r="R143" s="205"/>
      <c r="S143" s="1130"/>
      <c r="T143" s="1131"/>
      <c r="U143" s="455"/>
    </row>
    <row r="144" spans="1:21" ht="15" customHeight="1" x14ac:dyDescent="0.25">
      <c r="A144" s="224" t="str">
        <f>IF(ISBLANK('A1'!A144),"",'A1'!A144)</f>
        <v/>
      </c>
      <c r="B144" s="32" t="str">
        <f>IF(ISBLANK('A1'!B144),"",'A1'!B144)</f>
        <v/>
      </c>
      <c r="C144" s="981" t="str">
        <f>IF(ISBLANK('A1'!D144),"",'A1'!D144)</f>
        <v/>
      </c>
      <c r="D144" s="984" t="str">
        <f>IF(ISBLANK('A1'!G144),"",'A1'!G144)</f>
        <v/>
      </c>
      <c r="E144" s="33" t="str">
        <f>IF(ISBLANK('A1'!H144),"",'A1'!H144)</f>
        <v/>
      </c>
      <c r="F144" s="225" t="str">
        <f>IF(ISBLANK('A1'!I144),"",'A1'!I144)</f>
        <v/>
      </c>
      <c r="G144" s="841"/>
      <c r="H144" s="205"/>
      <c r="I144" s="201"/>
      <c r="J144" s="202"/>
      <c r="K144" s="202"/>
      <c r="L144" s="202"/>
      <c r="M144" s="202"/>
      <c r="N144" s="203"/>
      <c r="O144" s="204"/>
      <c r="P144" s="203"/>
      <c r="Q144" s="203"/>
      <c r="R144" s="205"/>
      <c r="S144" s="1130"/>
      <c r="T144" s="1131"/>
      <c r="U144" s="455"/>
    </row>
    <row r="145" spans="1:21" ht="15" customHeight="1" x14ac:dyDescent="0.25">
      <c r="A145" s="224" t="str">
        <f>IF(ISBLANK('A1'!A145),"",'A1'!A145)</f>
        <v/>
      </c>
      <c r="B145" s="32" t="str">
        <f>IF(ISBLANK('A1'!B145),"",'A1'!B145)</f>
        <v/>
      </c>
      <c r="C145" s="981" t="str">
        <f>IF(ISBLANK('A1'!D145),"",'A1'!D145)</f>
        <v/>
      </c>
      <c r="D145" s="984" t="str">
        <f>IF(ISBLANK('A1'!G145),"",'A1'!G145)</f>
        <v/>
      </c>
      <c r="E145" s="33" t="str">
        <f>IF(ISBLANK('A1'!H145),"",'A1'!H145)</f>
        <v/>
      </c>
      <c r="F145" s="225" t="str">
        <f>IF(ISBLANK('A1'!I145),"",'A1'!I145)</f>
        <v/>
      </c>
      <c r="G145" s="841"/>
      <c r="H145" s="205"/>
      <c r="I145" s="201"/>
      <c r="J145" s="202"/>
      <c r="K145" s="202"/>
      <c r="L145" s="202"/>
      <c r="M145" s="202"/>
      <c r="N145" s="203"/>
      <c r="O145" s="204"/>
      <c r="P145" s="203"/>
      <c r="Q145" s="203"/>
      <c r="R145" s="205"/>
      <c r="S145" s="1130"/>
      <c r="T145" s="1131"/>
      <c r="U145" s="455"/>
    </row>
    <row r="146" spans="1:21" ht="15" customHeight="1" x14ac:dyDescent="0.25">
      <c r="A146" s="224" t="str">
        <f>IF(ISBLANK('A1'!A146),"",'A1'!A146)</f>
        <v/>
      </c>
      <c r="B146" s="32" t="str">
        <f>IF(ISBLANK('A1'!B146),"",'A1'!B146)</f>
        <v/>
      </c>
      <c r="C146" s="981" t="str">
        <f>IF(ISBLANK('A1'!D146),"",'A1'!D146)</f>
        <v/>
      </c>
      <c r="D146" s="984" t="str">
        <f>IF(ISBLANK('A1'!G146),"",'A1'!G146)</f>
        <v/>
      </c>
      <c r="E146" s="33" t="str">
        <f>IF(ISBLANK('A1'!H146),"",'A1'!H146)</f>
        <v/>
      </c>
      <c r="F146" s="225" t="str">
        <f>IF(ISBLANK('A1'!I146),"",'A1'!I146)</f>
        <v/>
      </c>
      <c r="G146" s="841"/>
      <c r="H146" s="205"/>
      <c r="I146" s="201"/>
      <c r="J146" s="202"/>
      <c r="K146" s="202"/>
      <c r="L146" s="202"/>
      <c r="M146" s="202"/>
      <c r="N146" s="203"/>
      <c r="O146" s="204"/>
      <c r="P146" s="203"/>
      <c r="Q146" s="203"/>
      <c r="R146" s="205"/>
      <c r="S146" s="1130"/>
      <c r="T146" s="1131"/>
      <c r="U146" s="455"/>
    </row>
    <row r="147" spans="1:21" ht="15" customHeight="1" x14ac:dyDescent="0.25">
      <c r="A147" s="224" t="str">
        <f>IF(ISBLANK('A1'!A147),"",'A1'!A147)</f>
        <v/>
      </c>
      <c r="B147" s="32" t="str">
        <f>IF(ISBLANK('A1'!B147),"",'A1'!B147)</f>
        <v/>
      </c>
      <c r="C147" s="981" t="str">
        <f>IF(ISBLANK('A1'!D147),"",'A1'!D147)</f>
        <v/>
      </c>
      <c r="D147" s="984" t="str">
        <f>IF(ISBLANK('A1'!G147),"",'A1'!G147)</f>
        <v/>
      </c>
      <c r="E147" s="33" t="str">
        <f>IF(ISBLANK('A1'!H147),"",'A1'!H147)</f>
        <v/>
      </c>
      <c r="F147" s="225" t="str">
        <f>IF(ISBLANK('A1'!I147),"",'A1'!I147)</f>
        <v/>
      </c>
      <c r="G147" s="841"/>
      <c r="H147" s="205"/>
      <c r="I147" s="201"/>
      <c r="J147" s="202"/>
      <c r="K147" s="202"/>
      <c r="L147" s="202"/>
      <c r="M147" s="202"/>
      <c r="N147" s="203"/>
      <c r="O147" s="204"/>
      <c r="P147" s="203"/>
      <c r="Q147" s="203"/>
      <c r="R147" s="205"/>
      <c r="S147" s="1130"/>
      <c r="T147" s="1131"/>
      <c r="U147" s="455"/>
    </row>
    <row r="148" spans="1:21" ht="15" customHeight="1" x14ac:dyDescent="0.25">
      <c r="A148" s="224" t="str">
        <f>IF(ISBLANK('A1'!A148),"",'A1'!A148)</f>
        <v/>
      </c>
      <c r="B148" s="32" t="str">
        <f>IF(ISBLANK('A1'!B148),"",'A1'!B148)</f>
        <v/>
      </c>
      <c r="C148" s="981" t="str">
        <f>IF(ISBLANK('A1'!D148),"",'A1'!D148)</f>
        <v/>
      </c>
      <c r="D148" s="984" t="str">
        <f>IF(ISBLANK('A1'!G148),"",'A1'!G148)</f>
        <v/>
      </c>
      <c r="E148" s="33" t="str">
        <f>IF(ISBLANK('A1'!H148),"",'A1'!H148)</f>
        <v/>
      </c>
      <c r="F148" s="225" t="str">
        <f>IF(ISBLANK('A1'!I148),"",'A1'!I148)</f>
        <v/>
      </c>
      <c r="G148" s="841"/>
      <c r="H148" s="205"/>
      <c r="I148" s="201"/>
      <c r="J148" s="202"/>
      <c r="K148" s="202"/>
      <c r="L148" s="202"/>
      <c r="M148" s="202"/>
      <c r="N148" s="203"/>
      <c r="O148" s="204"/>
      <c r="P148" s="203"/>
      <c r="Q148" s="203"/>
      <c r="R148" s="205"/>
      <c r="S148" s="1130"/>
      <c r="T148" s="1131"/>
      <c r="U148" s="455"/>
    </row>
    <row r="149" spans="1:21" ht="15" customHeight="1" x14ac:dyDescent="0.25">
      <c r="A149" s="224" t="str">
        <f>IF(ISBLANK('A1'!A149),"",'A1'!A149)</f>
        <v/>
      </c>
      <c r="B149" s="32" t="str">
        <f>IF(ISBLANK('A1'!B149),"",'A1'!B149)</f>
        <v/>
      </c>
      <c r="C149" s="981" t="str">
        <f>IF(ISBLANK('A1'!D149),"",'A1'!D149)</f>
        <v/>
      </c>
      <c r="D149" s="984" t="str">
        <f>IF(ISBLANK('A1'!G149),"",'A1'!G149)</f>
        <v/>
      </c>
      <c r="E149" s="33" t="str">
        <f>IF(ISBLANK('A1'!H149),"",'A1'!H149)</f>
        <v/>
      </c>
      <c r="F149" s="225" t="str">
        <f>IF(ISBLANK('A1'!I149),"",'A1'!I149)</f>
        <v/>
      </c>
      <c r="G149" s="841"/>
      <c r="H149" s="205"/>
      <c r="I149" s="201"/>
      <c r="J149" s="202"/>
      <c r="K149" s="202"/>
      <c r="L149" s="202"/>
      <c r="M149" s="202"/>
      <c r="N149" s="203"/>
      <c r="O149" s="204"/>
      <c r="P149" s="203"/>
      <c r="Q149" s="203"/>
      <c r="R149" s="205"/>
      <c r="S149" s="1130"/>
      <c r="T149" s="1131"/>
      <c r="U149" s="455"/>
    </row>
    <row r="150" spans="1:21" ht="15" customHeight="1" x14ac:dyDescent="0.25">
      <c r="A150" s="224" t="str">
        <f>IF(ISBLANK('A1'!A150),"",'A1'!A150)</f>
        <v/>
      </c>
      <c r="B150" s="32" t="str">
        <f>IF(ISBLANK('A1'!B150),"",'A1'!B150)</f>
        <v/>
      </c>
      <c r="C150" s="981" t="str">
        <f>IF(ISBLANK('A1'!D150),"",'A1'!D150)</f>
        <v/>
      </c>
      <c r="D150" s="984" t="str">
        <f>IF(ISBLANK('A1'!G150),"",'A1'!G150)</f>
        <v/>
      </c>
      <c r="E150" s="33" t="str">
        <f>IF(ISBLANK('A1'!H150),"",'A1'!H150)</f>
        <v/>
      </c>
      <c r="F150" s="225" t="str">
        <f>IF(ISBLANK('A1'!I150),"",'A1'!I150)</f>
        <v/>
      </c>
      <c r="G150" s="841"/>
      <c r="H150" s="205"/>
      <c r="I150" s="201"/>
      <c r="J150" s="202"/>
      <c r="K150" s="202"/>
      <c r="L150" s="202"/>
      <c r="M150" s="202"/>
      <c r="N150" s="203"/>
      <c r="O150" s="204"/>
      <c r="P150" s="203"/>
      <c r="Q150" s="203"/>
      <c r="R150" s="205"/>
      <c r="S150" s="1130"/>
      <c r="T150" s="1131"/>
      <c r="U150" s="455"/>
    </row>
    <row r="151" spans="1:21" ht="15" customHeight="1" x14ac:dyDescent="0.25">
      <c r="A151" s="224" t="str">
        <f>IF(ISBLANK('A1'!A151),"",'A1'!A151)</f>
        <v/>
      </c>
      <c r="B151" s="32" t="str">
        <f>IF(ISBLANK('A1'!B151),"",'A1'!B151)</f>
        <v/>
      </c>
      <c r="C151" s="981" t="str">
        <f>IF(ISBLANK('A1'!D151),"",'A1'!D151)</f>
        <v/>
      </c>
      <c r="D151" s="984" t="str">
        <f>IF(ISBLANK('A1'!G151),"",'A1'!G151)</f>
        <v/>
      </c>
      <c r="E151" s="33" t="str">
        <f>IF(ISBLANK('A1'!H151),"",'A1'!H151)</f>
        <v/>
      </c>
      <c r="F151" s="225" t="str">
        <f>IF(ISBLANK('A1'!I151),"",'A1'!I151)</f>
        <v/>
      </c>
      <c r="G151" s="841"/>
      <c r="H151" s="205"/>
      <c r="I151" s="201"/>
      <c r="J151" s="202"/>
      <c r="K151" s="202"/>
      <c r="L151" s="202"/>
      <c r="M151" s="202"/>
      <c r="N151" s="203"/>
      <c r="O151" s="204"/>
      <c r="P151" s="203"/>
      <c r="Q151" s="203"/>
      <c r="R151" s="205"/>
      <c r="S151" s="1130"/>
      <c r="T151" s="1131"/>
      <c r="U151" s="455"/>
    </row>
    <row r="152" spans="1:21" ht="15" customHeight="1" x14ac:dyDescent="0.25">
      <c r="A152" s="224" t="str">
        <f>IF(ISBLANK('A1'!A152),"",'A1'!A152)</f>
        <v/>
      </c>
      <c r="B152" s="32" t="str">
        <f>IF(ISBLANK('A1'!B152),"",'A1'!B152)</f>
        <v/>
      </c>
      <c r="C152" s="981" t="str">
        <f>IF(ISBLANK('A1'!D152),"",'A1'!D152)</f>
        <v/>
      </c>
      <c r="D152" s="984" t="str">
        <f>IF(ISBLANK('A1'!G152),"",'A1'!G152)</f>
        <v/>
      </c>
      <c r="E152" s="33" t="str">
        <f>IF(ISBLANK('A1'!H152),"",'A1'!H152)</f>
        <v/>
      </c>
      <c r="F152" s="225" t="str">
        <f>IF(ISBLANK('A1'!I152),"",'A1'!I152)</f>
        <v/>
      </c>
      <c r="G152" s="841"/>
      <c r="H152" s="205"/>
      <c r="I152" s="201"/>
      <c r="J152" s="202"/>
      <c r="K152" s="202"/>
      <c r="L152" s="202"/>
      <c r="M152" s="202"/>
      <c r="N152" s="203"/>
      <c r="O152" s="204"/>
      <c r="P152" s="203"/>
      <c r="Q152" s="203"/>
      <c r="R152" s="205"/>
      <c r="S152" s="1130"/>
      <c r="T152" s="1131"/>
      <c r="U152" s="455"/>
    </row>
    <row r="153" spans="1:21" ht="15" customHeight="1" x14ac:dyDescent="0.25">
      <c r="A153" s="224" t="str">
        <f>IF(ISBLANK('A1'!A153),"",'A1'!A153)</f>
        <v/>
      </c>
      <c r="B153" s="32" t="str">
        <f>IF(ISBLANK('A1'!B153),"",'A1'!B153)</f>
        <v/>
      </c>
      <c r="C153" s="981" t="str">
        <f>IF(ISBLANK('A1'!D153),"",'A1'!D153)</f>
        <v/>
      </c>
      <c r="D153" s="984" t="str">
        <f>IF(ISBLANK('A1'!G153),"",'A1'!G153)</f>
        <v/>
      </c>
      <c r="E153" s="33" t="str">
        <f>IF(ISBLANK('A1'!H153),"",'A1'!H153)</f>
        <v/>
      </c>
      <c r="F153" s="225" t="str">
        <f>IF(ISBLANK('A1'!I153),"",'A1'!I153)</f>
        <v/>
      </c>
      <c r="G153" s="841"/>
      <c r="H153" s="205"/>
      <c r="I153" s="201"/>
      <c r="J153" s="202"/>
      <c r="K153" s="202"/>
      <c r="L153" s="202"/>
      <c r="M153" s="202"/>
      <c r="N153" s="203"/>
      <c r="O153" s="204"/>
      <c r="P153" s="203"/>
      <c r="Q153" s="203"/>
      <c r="R153" s="205"/>
      <c r="S153" s="1130"/>
      <c r="T153" s="1131"/>
      <c r="U153" s="455"/>
    </row>
    <row r="154" spans="1:21" ht="15" customHeight="1" x14ac:dyDescent="0.25">
      <c r="A154" s="224" t="str">
        <f>IF(ISBLANK('A1'!A154),"",'A1'!A154)</f>
        <v/>
      </c>
      <c r="B154" s="32" t="str">
        <f>IF(ISBLANK('A1'!B154),"",'A1'!B154)</f>
        <v/>
      </c>
      <c r="C154" s="981" t="str">
        <f>IF(ISBLANK('A1'!D154),"",'A1'!D154)</f>
        <v/>
      </c>
      <c r="D154" s="984" t="str">
        <f>IF(ISBLANK('A1'!G154),"",'A1'!G154)</f>
        <v/>
      </c>
      <c r="E154" s="33" t="str">
        <f>IF(ISBLANK('A1'!H154),"",'A1'!H154)</f>
        <v/>
      </c>
      <c r="F154" s="225" t="str">
        <f>IF(ISBLANK('A1'!I154),"",'A1'!I154)</f>
        <v/>
      </c>
      <c r="G154" s="841"/>
      <c r="H154" s="205"/>
      <c r="I154" s="201"/>
      <c r="J154" s="202"/>
      <c r="K154" s="202"/>
      <c r="L154" s="202"/>
      <c r="M154" s="202"/>
      <c r="N154" s="203"/>
      <c r="O154" s="204"/>
      <c r="P154" s="203"/>
      <c r="Q154" s="203"/>
      <c r="R154" s="205"/>
      <c r="S154" s="1130"/>
      <c r="T154" s="1131"/>
      <c r="U154" s="455"/>
    </row>
    <row r="155" spans="1:21" ht="15" customHeight="1" x14ac:dyDescent="0.25">
      <c r="A155" s="224" t="str">
        <f>IF(ISBLANK('A1'!A155),"",'A1'!A155)</f>
        <v/>
      </c>
      <c r="B155" s="32" t="str">
        <f>IF(ISBLANK('A1'!B155),"",'A1'!B155)</f>
        <v/>
      </c>
      <c r="C155" s="981" t="str">
        <f>IF(ISBLANK('A1'!D155),"",'A1'!D155)</f>
        <v/>
      </c>
      <c r="D155" s="984" t="str">
        <f>IF(ISBLANK('A1'!G155),"",'A1'!G155)</f>
        <v/>
      </c>
      <c r="E155" s="33" t="str">
        <f>IF(ISBLANK('A1'!H155),"",'A1'!H155)</f>
        <v/>
      </c>
      <c r="F155" s="225" t="str">
        <f>IF(ISBLANK('A1'!I155),"",'A1'!I155)</f>
        <v/>
      </c>
      <c r="G155" s="841"/>
      <c r="H155" s="205"/>
      <c r="I155" s="201"/>
      <c r="J155" s="202"/>
      <c r="K155" s="202"/>
      <c r="L155" s="202"/>
      <c r="M155" s="202"/>
      <c r="N155" s="203"/>
      <c r="O155" s="204"/>
      <c r="P155" s="203"/>
      <c r="Q155" s="203"/>
      <c r="R155" s="205"/>
      <c r="S155" s="1130"/>
      <c r="T155" s="1131"/>
      <c r="U155" s="455"/>
    </row>
    <row r="156" spans="1:21" ht="15" customHeight="1" x14ac:dyDescent="0.25">
      <c r="A156" s="224" t="str">
        <f>IF(ISBLANK('A1'!A156),"",'A1'!A156)</f>
        <v/>
      </c>
      <c r="B156" s="32" t="str">
        <f>IF(ISBLANK('A1'!B156),"",'A1'!B156)</f>
        <v/>
      </c>
      <c r="C156" s="981" t="str">
        <f>IF(ISBLANK('A1'!D156),"",'A1'!D156)</f>
        <v/>
      </c>
      <c r="D156" s="984" t="str">
        <f>IF(ISBLANK('A1'!G156),"",'A1'!G156)</f>
        <v/>
      </c>
      <c r="E156" s="33" t="str">
        <f>IF(ISBLANK('A1'!H156),"",'A1'!H156)</f>
        <v/>
      </c>
      <c r="F156" s="225" t="str">
        <f>IF(ISBLANK('A1'!I156),"",'A1'!I156)</f>
        <v/>
      </c>
      <c r="G156" s="841"/>
      <c r="H156" s="205"/>
      <c r="I156" s="201"/>
      <c r="J156" s="202"/>
      <c r="K156" s="202"/>
      <c r="L156" s="202"/>
      <c r="M156" s="202"/>
      <c r="N156" s="203"/>
      <c r="O156" s="204"/>
      <c r="P156" s="203"/>
      <c r="Q156" s="203"/>
      <c r="R156" s="205"/>
      <c r="S156" s="1130"/>
      <c r="T156" s="1131"/>
      <c r="U156" s="455"/>
    </row>
    <row r="157" spans="1:21" ht="15" customHeight="1" x14ac:dyDescent="0.25">
      <c r="A157" s="224" t="str">
        <f>IF(ISBLANK('A1'!A157),"",'A1'!A157)</f>
        <v/>
      </c>
      <c r="B157" s="32" t="str">
        <f>IF(ISBLANK('A1'!B157),"",'A1'!B157)</f>
        <v/>
      </c>
      <c r="C157" s="981" t="str">
        <f>IF(ISBLANK('A1'!D157),"",'A1'!D157)</f>
        <v/>
      </c>
      <c r="D157" s="984" t="str">
        <f>IF(ISBLANK('A1'!G157),"",'A1'!G157)</f>
        <v/>
      </c>
      <c r="E157" s="33" t="str">
        <f>IF(ISBLANK('A1'!H157),"",'A1'!H157)</f>
        <v/>
      </c>
      <c r="F157" s="225" t="str">
        <f>IF(ISBLANK('A1'!I157),"",'A1'!I157)</f>
        <v/>
      </c>
      <c r="G157" s="841"/>
      <c r="H157" s="205"/>
      <c r="I157" s="201"/>
      <c r="J157" s="202"/>
      <c r="K157" s="202"/>
      <c r="L157" s="202"/>
      <c r="M157" s="202"/>
      <c r="N157" s="203"/>
      <c r="O157" s="204"/>
      <c r="P157" s="203"/>
      <c r="Q157" s="203"/>
      <c r="R157" s="205"/>
      <c r="S157" s="1130"/>
      <c r="T157" s="1131"/>
      <c r="U157" s="455"/>
    </row>
    <row r="158" spans="1:21" ht="15" customHeight="1" x14ac:dyDescent="0.25">
      <c r="A158" s="224" t="str">
        <f>IF(ISBLANK('A1'!A158),"",'A1'!A158)</f>
        <v/>
      </c>
      <c r="B158" s="32" t="str">
        <f>IF(ISBLANK('A1'!B158),"",'A1'!B158)</f>
        <v/>
      </c>
      <c r="C158" s="981" t="str">
        <f>IF(ISBLANK('A1'!D158),"",'A1'!D158)</f>
        <v/>
      </c>
      <c r="D158" s="984" t="str">
        <f>IF(ISBLANK('A1'!G158),"",'A1'!G158)</f>
        <v/>
      </c>
      <c r="E158" s="33" t="str">
        <f>IF(ISBLANK('A1'!H158),"",'A1'!H158)</f>
        <v/>
      </c>
      <c r="F158" s="225" t="str">
        <f>IF(ISBLANK('A1'!I158),"",'A1'!I158)</f>
        <v/>
      </c>
      <c r="G158" s="841"/>
      <c r="H158" s="205"/>
      <c r="I158" s="201"/>
      <c r="J158" s="202"/>
      <c r="K158" s="202"/>
      <c r="L158" s="202"/>
      <c r="M158" s="202"/>
      <c r="N158" s="203"/>
      <c r="O158" s="204"/>
      <c r="P158" s="203"/>
      <c r="Q158" s="203"/>
      <c r="R158" s="205"/>
      <c r="S158" s="1130"/>
      <c r="T158" s="1131"/>
      <c r="U158" s="455"/>
    </row>
    <row r="159" spans="1:21" ht="15" customHeight="1" x14ac:dyDescent="0.25">
      <c r="A159" s="224" t="str">
        <f>IF(ISBLANK('A1'!A159),"",'A1'!A159)</f>
        <v/>
      </c>
      <c r="B159" s="32" t="str">
        <f>IF(ISBLANK('A1'!B159),"",'A1'!B159)</f>
        <v/>
      </c>
      <c r="C159" s="981" t="str">
        <f>IF(ISBLANK('A1'!D159),"",'A1'!D159)</f>
        <v/>
      </c>
      <c r="D159" s="984" t="str">
        <f>IF(ISBLANK('A1'!G159),"",'A1'!G159)</f>
        <v/>
      </c>
      <c r="E159" s="33" t="str">
        <f>IF(ISBLANK('A1'!H159),"",'A1'!H159)</f>
        <v/>
      </c>
      <c r="F159" s="225" t="str">
        <f>IF(ISBLANK('A1'!I159),"",'A1'!I159)</f>
        <v/>
      </c>
      <c r="G159" s="841"/>
      <c r="H159" s="205"/>
      <c r="I159" s="201"/>
      <c r="J159" s="202"/>
      <c r="K159" s="202"/>
      <c r="L159" s="202"/>
      <c r="M159" s="202"/>
      <c r="N159" s="203"/>
      <c r="O159" s="204"/>
      <c r="P159" s="203"/>
      <c r="Q159" s="203"/>
      <c r="R159" s="205"/>
      <c r="S159" s="1130"/>
      <c r="T159" s="1131"/>
      <c r="U159" s="455"/>
    </row>
    <row r="160" spans="1:21" ht="15" customHeight="1" x14ac:dyDescent="0.25">
      <c r="A160" s="224" t="str">
        <f>IF(ISBLANK('A1'!A160),"",'A1'!A160)</f>
        <v/>
      </c>
      <c r="B160" s="32" t="str">
        <f>IF(ISBLANK('A1'!B160),"",'A1'!B160)</f>
        <v/>
      </c>
      <c r="C160" s="981" t="str">
        <f>IF(ISBLANK('A1'!D160),"",'A1'!D160)</f>
        <v/>
      </c>
      <c r="D160" s="984" t="str">
        <f>IF(ISBLANK('A1'!G160),"",'A1'!G160)</f>
        <v/>
      </c>
      <c r="E160" s="33" t="str">
        <f>IF(ISBLANK('A1'!H160),"",'A1'!H160)</f>
        <v/>
      </c>
      <c r="F160" s="225" t="str">
        <f>IF(ISBLANK('A1'!I160),"",'A1'!I160)</f>
        <v/>
      </c>
      <c r="G160" s="841"/>
      <c r="H160" s="205"/>
      <c r="I160" s="201"/>
      <c r="J160" s="202"/>
      <c r="K160" s="202"/>
      <c r="L160" s="202"/>
      <c r="M160" s="202"/>
      <c r="N160" s="203"/>
      <c r="O160" s="204"/>
      <c r="P160" s="203"/>
      <c r="Q160" s="203"/>
      <c r="R160" s="205"/>
      <c r="S160" s="1130"/>
      <c r="T160" s="1131"/>
      <c r="U160" s="455"/>
    </row>
    <row r="161" spans="1:21" ht="15" customHeight="1" x14ac:dyDescent="0.25">
      <c r="A161" s="224" t="str">
        <f>IF(ISBLANK('A1'!A161),"",'A1'!A161)</f>
        <v/>
      </c>
      <c r="B161" s="32" t="str">
        <f>IF(ISBLANK('A1'!B161),"",'A1'!B161)</f>
        <v/>
      </c>
      <c r="C161" s="981" t="str">
        <f>IF(ISBLANK('A1'!D161),"",'A1'!D161)</f>
        <v/>
      </c>
      <c r="D161" s="984" t="str">
        <f>IF(ISBLANK('A1'!G161),"",'A1'!G161)</f>
        <v/>
      </c>
      <c r="E161" s="33" t="str">
        <f>IF(ISBLANK('A1'!H161),"",'A1'!H161)</f>
        <v/>
      </c>
      <c r="F161" s="225" t="str">
        <f>IF(ISBLANK('A1'!I161),"",'A1'!I161)</f>
        <v/>
      </c>
      <c r="G161" s="841"/>
      <c r="H161" s="205"/>
      <c r="I161" s="201"/>
      <c r="J161" s="202"/>
      <c r="K161" s="202"/>
      <c r="L161" s="202"/>
      <c r="M161" s="202"/>
      <c r="N161" s="203"/>
      <c r="O161" s="204"/>
      <c r="P161" s="203"/>
      <c r="Q161" s="203"/>
      <c r="R161" s="205"/>
      <c r="S161" s="1130"/>
      <c r="T161" s="1131"/>
      <c r="U161" s="455"/>
    </row>
    <row r="162" spans="1:21" ht="15" customHeight="1" x14ac:dyDescent="0.25">
      <c r="A162" s="224" t="str">
        <f>IF(ISBLANK('A1'!A162),"",'A1'!A162)</f>
        <v/>
      </c>
      <c r="B162" s="32" t="str">
        <f>IF(ISBLANK('A1'!B162),"",'A1'!B162)</f>
        <v/>
      </c>
      <c r="C162" s="981" t="str">
        <f>IF(ISBLANK('A1'!D162),"",'A1'!D162)</f>
        <v/>
      </c>
      <c r="D162" s="984" t="str">
        <f>IF(ISBLANK('A1'!G162),"",'A1'!G162)</f>
        <v/>
      </c>
      <c r="E162" s="33" t="str">
        <f>IF(ISBLANK('A1'!H162),"",'A1'!H162)</f>
        <v/>
      </c>
      <c r="F162" s="225" t="str">
        <f>IF(ISBLANK('A1'!I162),"",'A1'!I162)</f>
        <v/>
      </c>
      <c r="G162" s="841"/>
      <c r="H162" s="205"/>
      <c r="I162" s="201"/>
      <c r="J162" s="202"/>
      <c r="K162" s="202"/>
      <c r="L162" s="202"/>
      <c r="M162" s="202"/>
      <c r="N162" s="203"/>
      <c r="O162" s="204"/>
      <c r="P162" s="203"/>
      <c r="Q162" s="203"/>
      <c r="R162" s="205"/>
      <c r="S162" s="1130"/>
      <c r="T162" s="1131"/>
      <c r="U162" s="455"/>
    </row>
    <row r="163" spans="1:21" ht="15" customHeight="1" x14ac:dyDescent="0.25">
      <c r="A163" s="224" t="str">
        <f>IF(ISBLANK('A1'!A163),"",'A1'!A163)</f>
        <v/>
      </c>
      <c r="B163" s="32" t="str">
        <f>IF(ISBLANK('A1'!B163),"",'A1'!B163)</f>
        <v/>
      </c>
      <c r="C163" s="981" t="str">
        <f>IF(ISBLANK('A1'!D163),"",'A1'!D163)</f>
        <v/>
      </c>
      <c r="D163" s="984" t="str">
        <f>IF(ISBLANK('A1'!G163),"",'A1'!G163)</f>
        <v/>
      </c>
      <c r="E163" s="33" t="str">
        <f>IF(ISBLANK('A1'!H163),"",'A1'!H163)</f>
        <v/>
      </c>
      <c r="F163" s="225" t="str">
        <f>IF(ISBLANK('A1'!I163),"",'A1'!I163)</f>
        <v/>
      </c>
      <c r="G163" s="841"/>
      <c r="H163" s="205"/>
      <c r="I163" s="201"/>
      <c r="J163" s="202"/>
      <c r="K163" s="202"/>
      <c r="L163" s="202"/>
      <c r="M163" s="202"/>
      <c r="N163" s="203"/>
      <c r="O163" s="204"/>
      <c r="P163" s="203"/>
      <c r="Q163" s="203"/>
      <c r="R163" s="205"/>
      <c r="S163" s="1130"/>
      <c r="T163" s="1131"/>
      <c r="U163" s="455"/>
    </row>
    <row r="164" spans="1:21" ht="15" customHeight="1" x14ac:dyDescent="0.25">
      <c r="A164" s="224" t="str">
        <f>IF(ISBLANK('A1'!A164),"",'A1'!A164)</f>
        <v/>
      </c>
      <c r="B164" s="32" t="str">
        <f>IF(ISBLANK('A1'!B164),"",'A1'!B164)</f>
        <v/>
      </c>
      <c r="C164" s="981" t="str">
        <f>IF(ISBLANK('A1'!D164),"",'A1'!D164)</f>
        <v/>
      </c>
      <c r="D164" s="984" t="str">
        <f>IF(ISBLANK('A1'!G164),"",'A1'!G164)</f>
        <v/>
      </c>
      <c r="E164" s="33" t="str">
        <f>IF(ISBLANK('A1'!H164),"",'A1'!H164)</f>
        <v/>
      </c>
      <c r="F164" s="225" t="str">
        <f>IF(ISBLANK('A1'!I164),"",'A1'!I164)</f>
        <v/>
      </c>
      <c r="G164" s="841"/>
      <c r="H164" s="205"/>
      <c r="I164" s="201"/>
      <c r="J164" s="202"/>
      <c r="K164" s="202"/>
      <c r="L164" s="202"/>
      <c r="M164" s="202"/>
      <c r="N164" s="203"/>
      <c r="O164" s="204"/>
      <c r="P164" s="203"/>
      <c r="Q164" s="203"/>
      <c r="R164" s="205"/>
      <c r="S164" s="1130"/>
      <c r="T164" s="1131"/>
      <c r="U164" s="455"/>
    </row>
    <row r="165" spans="1:21" ht="15" customHeight="1" x14ac:dyDescent="0.25">
      <c r="A165" s="224" t="str">
        <f>IF(ISBLANK('A1'!A165),"",'A1'!A165)</f>
        <v/>
      </c>
      <c r="B165" s="32" t="str">
        <f>IF(ISBLANK('A1'!B165),"",'A1'!B165)</f>
        <v/>
      </c>
      <c r="C165" s="981" t="str">
        <f>IF(ISBLANK('A1'!D165),"",'A1'!D165)</f>
        <v/>
      </c>
      <c r="D165" s="984" t="str">
        <f>IF(ISBLANK('A1'!G165),"",'A1'!G165)</f>
        <v/>
      </c>
      <c r="E165" s="33" t="str">
        <f>IF(ISBLANK('A1'!H165),"",'A1'!H165)</f>
        <v/>
      </c>
      <c r="F165" s="225" t="str">
        <f>IF(ISBLANK('A1'!I165),"",'A1'!I165)</f>
        <v/>
      </c>
      <c r="G165" s="841"/>
      <c r="H165" s="205"/>
      <c r="I165" s="201"/>
      <c r="J165" s="202"/>
      <c r="K165" s="202"/>
      <c r="L165" s="202"/>
      <c r="M165" s="202"/>
      <c r="N165" s="203"/>
      <c r="O165" s="204"/>
      <c r="P165" s="203"/>
      <c r="Q165" s="203"/>
      <c r="R165" s="205"/>
      <c r="S165" s="1130"/>
      <c r="T165" s="1131"/>
      <c r="U165" s="455"/>
    </row>
    <row r="166" spans="1:21" ht="15" customHeight="1" x14ac:dyDescent="0.25">
      <c r="A166" s="224" t="str">
        <f>IF(ISBLANK('A1'!A166),"",'A1'!A166)</f>
        <v/>
      </c>
      <c r="B166" s="32" t="str">
        <f>IF(ISBLANK('A1'!B166),"",'A1'!B166)</f>
        <v/>
      </c>
      <c r="C166" s="981" t="str">
        <f>IF(ISBLANK('A1'!D166),"",'A1'!D166)</f>
        <v/>
      </c>
      <c r="D166" s="984" t="str">
        <f>IF(ISBLANK('A1'!G166),"",'A1'!G166)</f>
        <v/>
      </c>
      <c r="E166" s="33" t="str">
        <f>IF(ISBLANK('A1'!H166),"",'A1'!H166)</f>
        <v/>
      </c>
      <c r="F166" s="225" t="str">
        <f>IF(ISBLANK('A1'!I166),"",'A1'!I166)</f>
        <v/>
      </c>
      <c r="G166" s="841"/>
      <c r="H166" s="205"/>
      <c r="I166" s="201"/>
      <c r="J166" s="202"/>
      <c r="K166" s="202"/>
      <c r="L166" s="202"/>
      <c r="M166" s="202"/>
      <c r="N166" s="203"/>
      <c r="O166" s="204"/>
      <c r="P166" s="203"/>
      <c r="Q166" s="203"/>
      <c r="R166" s="205"/>
      <c r="S166" s="1130"/>
      <c r="T166" s="1131"/>
      <c r="U166" s="455"/>
    </row>
    <row r="167" spans="1:21" ht="15" customHeight="1" x14ac:dyDescent="0.25">
      <c r="A167" s="224" t="str">
        <f>IF(ISBLANK('A1'!A167),"",'A1'!A167)</f>
        <v/>
      </c>
      <c r="B167" s="32" t="str">
        <f>IF(ISBLANK('A1'!B167),"",'A1'!B167)</f>
        <v/>
      </c>
      <c r="C167" s="981" t="str">
        <f>IF(ISBLANK('A1'!D167),"",'A1'!D167)</f>
        <v/>
      </c>
      <c r="D167" s="984" t="str">
        <f>IF(ISBLANK('A1'!G167),"",'A1'!G167)</f>
        <v/>
      </c>
      <c r="E167" s="33" t="str">
        <f>IF(ISBLANK('A1'!H167),"",'A1'!H167)</f>
        <v/>
      </c>
      <c r="F167" s="225" t="str">
        <f>IF(ISBLANK('A1'!I167),"",'A1'!I167)</f>
        <v/>
      </c>
      <c r="G167" s="841"/>
      <c r="H167" s="205"/>
      <c r="I167" s="201"/>
      <c r="J167" s="202"/>
      <c r="K167" s="202"/>
      <c r="L167" s="202"/>
      <c r="M167" s="202"/>
      <c r="N167" s="203"/>
      <c r="O167" s="204"/>
      <c r="P167" s="203"/>
      <c r="Q167" s="203"/>
      <c r="R167" s="205"/>
      <c r="S167" s="1130"/>
      <c r="T167" s="1131"/>
      <c r="U167" s="455"/>
    </row>
    <row r="168" spans="1:21" ht="15" customHeight="1" x14ac:dyDescent="0.25">
      <c r="A168" s="224" t="str">
        <f>IF(ISBLANK('A1'!A168),"",'A1'!A168)</f>
        <v/>
      </c>
      <c r="B168" s="32" t="str">
        <f>IF(ISBLANK('A1'!B168),"",'A1'!B168)</f>
        <v/>
      </c>
      <c r="C168" s="981" t="str">
        <f>IF(ISBLANK('A1'!D168),"",'A1'!D168)</f>
        <v/>
      </c>
      <c r="D168" s="984" t="str">
        <f>IF(ISBLANK('A1'!G168),"",'A1'!G168)</f>
        <v/>
      </c>
      <c r="E168" s="33" t="str">
        <f>IF(ISBLANK('A1'!H168),"",'A1'!H168)</f>
        <v/>
      </c>
      <c r="F168" s="225" t="str">
        <f>IF(ISBLANK('A1'!I168),"",'A1'!I168)</f>
        <v/>
      </c>
      <c r="G168" s="841"/>
      <c r="H168" s="205"/>
      <c r="I168" s="201"/>
      <c r="J168" s="202"/>
      <c r="K168" s="202"/>
      <c r="L168" s="202"/>
      <c r="M168" s="202"/>
      <c r="N168" s="203"/>
      <c r="O168" s="204"/>
      <c r="P168" s="203"/>
      <c r="Q168" s="203"/>
      <c r="R168" s="205"/>
      <c r="S168" s="1130"/>
      <c r="T168" s="1131"/>
      <c r="U168" s="455"/>
    </row>
    <row r="169" spans="1:21" ht="15" customHeight="1" x14ac:dyDescent="0.25">
      <c r="A169" s="224" t="str">
        <f>IF(ISBLANK('A1'!A169),"",'A1'!A169)</f>
        <v/>
      </c>
      <c r="B169" s="32" t="str">
        <f>IF(ISBLANK('A1'!B169),"",'A1'!B169)</f>
        <v/>
      </c>
      <c r="C169" s="981" t="str">
        <f>IF(ISBLANK('A1'!D169),"",'A1'!D169)</f>
        <v/>
      </c>
      <c r="D169" s="984" t="str">
        <f>IF(ISBLANK('A1'!G169),"",'A1'!G169)</f>
        <v/>
      </c>
      <c r="E169" s="33" t="str">
        <f>IF(ISBLANK('A1'!H169),"",'A1'!H169)</f>
        <v/>
      </c>
      <c r="F169" s="225" t="str">
        <f>IF(ISBLANK('A1'!I169),"",'A1'!I169)</f>
        <v/>
      </c>
      <c r="G169" s="841"/>
      <c r="H169" s="205"/>
      <c r="I169" s="201"/>
      <c r="J169" s="202"/>
      <c r="K169" s="202"/>
      <c r="L169" s="202"/>
      <c r="M169" s="202"/>
      <c r="N169" s="203"/>
      <c r="O169" s="204"/>
      <c r="P169" s="203"/>
      <c r="Q169" s="203"/>
      <c r="R169" s="205"/>
      <c r="S169" s="1130"/>
      <c r="T169" s="1131"/>
      <c r="U169" s="455"/>
    </row>
    <row r="170" spans="1:21" ht="15" customHeight="1" x14ac:dyDescent="0.25">
      <c r="A170" s="224" t="str">
        <f>IF(ISBLANK('A1'!A170),"",'A1'!A170)</f>
        <v/>
      </c>
      <c r="B170" s="32" t="str">
        <f>IF(ISBLANK('A1'!B170),"",'A1'!B170)</f>
        <v/>
      </c>
      <c r="C170" s="981" t="str">
        <f>IF(ISBLANK('A1'!D170),"",'A1'!D170)</f>
        <v/>
      </c>
      <c r="D170" s="984" t="str">
        <f>IF(ISBLANK('A1'!G170),"",'A1'!G170)</f>
        <v/>
      </c>
      <c r="E170" s="33" t="str">
        <f>IF(ISBLANK('A1'!H170),"",'A1'!H170)</f>
        <v/>
      </c>
      <c r="F170" s="225" t="str">
        <f>IF(ISBLANK('A1'!I170),"",'A1'!I170)</f>
        <v/>
      </c>
      <c r="G170" s="841"/>
      <c r="H170" s="205"/>
      <c r="I170" s="201"/>
      <c r="J170" s="202"/>
      <c r="K170" s="202"/>
      <c r="L170" s="202"/>
      <c r="M170" s="202"/>
      <c r="N170" s="203"/>
      <c r="O170" s="204"/>
      <c r="P170" s="203"/>
      <c r="Q170" s="203"/>
      <c r="R170" s="205"/>
      <c r="S170" s="1130"/>
      <c r="T170" s="1131"/>
      <c r="U170" s="455"/>
    </row>
    <row r="171" spans="1:21" ht="15" customHeight="1" x14ac:dyDescent="0.25">
      <c r="A171" s="224" t="str">
        <f>IF(ISBLANK('A1'!A171),"",'A1'!A171)</f>
        <v/>
      </c>
      <c r="B171" s="32" t="str">
        <f>IF(ISBLANK('A1'!B171),"",'A1'!B171)</f>
        <v/>
      </c>
      <c r="C171" s="981" t="str">
        <f>IF(ISBLANK('A1'!D171),"",'A1'!D171)</f>
        <v/>
      </c>
      <c r="D171" s="984" t="str">
        <f>IF(ISBLANK('A1'!G171),"",'A1'!G171)</f>
        <v/>
      </c>
      <c r="E171" s="33" t="str">
        <f>IF(ISBLANK('A1'!H171),"",'A1'!H171)</f>
        <v/>
      </c>
      <c r="F171" s="225" t="str">
        <f>IF(ISBLANK('A1'!I171),"",'A1'!I171)</f>
        <v/>
      </c>
      <c r="G171" s="841"/>
      <c r="H171" s="205"/>
      <c r="I171" s="201"/>
      <c r="J171" s="202"/>
      <c r="K171" s="202"/>
      <c r="L171" s="202"/>
      <c r="M171" s="202"/>
      <c r="N171" s="203"/>
      <c r="O171" s="204"/>
      <c r="P171" s="203"/>
      <c r="Q171" s="203"/>
      <c r="R171" s="205"/>
      <c r="S171" s="1130"/>
      <c r="T171" s="1131"/>
      <c r="U171" s="455"/>
    </row>
    <row r="172" spans="1:21" ht="15" customHeight="1" x14ac:dyDescent="0.25">
      <c r="A172" s="224" t="str">
        <f>IF(ISBLANK('A1'!A172),"",'A1'!A172)</f>
        <v/>
      </c>
      <c r="B172" s="32" t="str">
        <f>IF(ISBLANK('A1'!B172),"",'A1'!B172)</f>
        <v/>
      </c>
      <c r="C172" s="981" t="str">
        <f>IF(ISBLANK('A1'!D172),"",'A1'!D172)</f>
        <v/>
      </c>
      <c r="D172" s="984" t="str">
        <f>IF(ISBLANK('A1'!G172),"",'A1'!G172)</f>
        <v/>
      </c>
      <c r="E172" s="33" t="str">
        <f>IF(ISBLANK('A1'!H172),"",'A1'!H172)</f>
        <v/>
      </c>
      <c r="F172" s="225" t="str">
        <f>IF(ISBLANK('A1'!I172),"",'A1'!I172)</f>
        <v/>
      </c>
      <c r="G172" s="841"/>
      <c r="H172" s="205"/>
      <c r="I172" s="201"/>
      <c r="J172" s="202"/>
      <c r="K172" s="202"/>
      <c r="L172" s="202"/>
      <c r="M172" s="202"/>
      <c r="N172" s="203"/>
      <c r="O172" s="204"/>
      <c r="P172" s="203"/>
      <c r="Q172" s="203"/>
      <c r="R172" s="205"/>
      <c r="S172" s="1130"/>
      <c r="T172" s="1131"/>
      <c r="U172" s="455"/>
    </row>
    <row r="173" spans="1:21" ht="15" customHeight="1" x14ac:dyDescent="0.25">
      <c r="A173" s="224" t="str">
        <f>IF(ISBLANK('A1'!A173),"",'A1'!A173)</f>
        <v/>
      </c>
      <c r="B173" s="32" t="str">
        <f>IF(ISBLANK('A1'!B173),"",'A1'!B173)</f>
        <v/>
      </c>
      <c r="C173" s="981" t="str">
        <f>IF(ISBLANK('A1'!D173),"",'A1'!D173)</f>
        <v/>
      </c>
      <c r="D173" s="984" t="str">
        <f>IF(ISBLANK('A1'!G173),"",'A1'!G173)</f>
        <v/>
      </c>
      <c r="E173" s="33" t="str">
        <f>IF(ISBLANK('A1'!H173),"",'A1'!H173)</f>
        <v/>
      </c>
      <c r="F173" s="225" t="str">
        <f>IF(ISBLANK('A1'!I173),"",'A1'!I173)</f>
        <v/>
      </c>
      <c r="G173" s="841"/>
      <c r="H173" s="205"/>
      <c r="I173" s="201"/>
      <c r="J173" s="202"/>
      <c r="K173" s="202"/>
      <c r="L173" s="202"/>
      <c r="M173" s="202"/>
      <c r="N173" s="203"/>
      <c r="O173" s="204"/>
      <c r="P173" s="203"/>
      <c r="Q173" s="203"/>
      <c r="R173" s="205"/>
      <c r="S173" s="1130"/>
      <c r="T173" s="1131"/>
      <c r="U173" s="455"/>
    </row>
    <row r="174" spans="1:21" ht="15" customHeight="1" x14ac:dyDescent="0.25">
      <c r="A174" s="224" t="str">
        <f>IF(ISBLANK('A1'!A174),"",'A1'!A174)</f>
        <v/>
      </c>
      <c r="B174" s="32" t="str">
        <f>IF(ISBLANK('A1'!B174),"",'A1'!B174)</f>
        <v/>
      </c>
      <c r="C174" s="981" t="str">
        <f>IF(ISBLANK('A1'!D174),"",'A1'!D174)</f>
        <v/>
      </c>
      <c r="D174" s="984" t="str">
        <f>IF(ISBLANK('A1'!G174),"",'A1'!G174)</f>
        <v/>
      </c>
      <c r="E174" s="33" t="str">
        <f>IF(ISBLANK('A1'!H174),"",'A1'!H174)</f>
        <v/>
      </c>
      <c r="F174" s="225" t="str">
        <f>IF(ISBLANK('A1'!I174),"",'A1'!I174)</f>
        <v/>
      </c>
      <c r="G174" s="841"/>
      <c r="H174" s="205"/>
      <c r="I174" s="201"/>
      <c r="J174" s="202"/>
      <c r="K174" s="202"/>
      <c r="L174" s="202"/>
      <c r="M174" s="202"/>
      <c r="N174" s="203"/>
      <c r="O174" s="204"/>
      <c r="P174" s="203"/>
      <c r="Q174" s="203"/>
      <c r="R174" s="205"/>
      <c r="S174" s="1130"/>
      <c r="T174" s="1131"/>
      <c r="U174" s="455"/>
    </row>
    <row r="175" spans="1:21" ht="15" customHeight="1" x14ac:dyDescent="0.25">
      <c r="A175" s="224" t="str">
        <f>IF(ISBLANK('A1'!A175),"",'A1'!A175)</f>
        <v/>
      </c>
      <c r="B175" s="32" t="str">
        <f>IF(ISBLANK('A1'!B175),"",'A1'!B175)</f>
        <v/>
      </c>
      <c r="C175" s="981" t="str">
        <f>IF(ISBLANK('A1'!D175),"",'A1'!D175)</f>
        <v/>
      </c>
      <c r="D175" s="984" t="str">
        <f>IF(ISBLANK('A1'!G175),"",'A1'!G175)</f>
        <v/>
      </c>
      <c r="E175" s="33" t="str">
        <f>IF(ISBLANK('A1'!H175),"",'A1'!H175)</f>
        <v/>
      </c>
      <c r="F175" s="225" t="str">
        <f>IF(ISBLANK('A1'!I175),"",'A1'!I175)</f>
        <v/>
      </c>
      <c r="G175" s="841"/>
      <c r="H175" s="205"/>
      <c r="I175" s="201"/>
      <c r="J175" s="202"/>
      <c r="K175" s="202"/>
      <c r="L175" s="202"/>
      <c r="M175" s="202"/>
      <c r="N175" s="203"/>
      <c r="O175" s="204"/>
      <c r="P175" s="203"/>
      <c r="Q175" s="203"/>
      <c r="R175" s="205"/>
      <c r="S175" s="1130"/>
      <c r="T175" s="1131"/>
      <c r="U175" s="455"/>
    </row>
    <row r="176" spans="1:21" ht="15" customHeight="1" x14ac:dyDescent="0.25">
      <c r="A176" s="224" t="str">
        <f>IF(ISBLANK('A1'!A176),"",'A1'!A176)</f>
        <v/>
      </c>
      <c r="B176" s="32" t="str">
        <f>IF(ISBLANK('A1'!B176),"",'A1'!B176)</f>
        <v/>
      </c>
      <c r="C176" s="981" t="str">
        <f>IF(ISBLANK('A1'!D176),"",'A1'!D176)</f>
        <v/>
      </c>
      <c r="D176" s="984" t="str">
        <f>IF(ISBLANK('A1'!G176),"",'A1'!G176)</f>
        <v/>
      </c>
      <c r="E176" s="33" t="str">
        <f>IF(ISBLANK('A1'!H176),"",'A1'!H176)</f>
        <v/>
      </c>
      <c r="F176" s="225" t="str">
        <f>IF(ISBLANK('A1'!I176),"",'A1'!I176)</f>
        <v/>
      </c>
      <c r="G176" s="841"/>
      <c r="H176" s="205"/>
      <c r="I176" s="201"/>
      <c r="J176" s="202"/>
      <c r="K176" s="202"/>
      <c r="L176" s="202"/>
      <c r="M176" s="202"/>
      <c r="N176" s="203"/>
      <c r="O176" s="204"/>
      <c r="P176" s="203"/>
      <c r="Q176" s="203"/>
      <c r="R176" s="205"/>
      <c r="S176" s="1130"/>
      <c r="T176" s="1131"/>
      <c r="U176" s="455"/>
    </row>
    <row r="177" spans="1:21" ht="15" customHeight="1" x14ac:dyDescent="0.25">
      <c r="A177" s="224" t="str">
        <f>IF(ISBLANK('A1'!A177),"",'A1'!A177)</f>
        <v/>
      </c>
      <c r="B177" s="32" t="str">
        <f>IF(ISBLANK('A1'!B177),"",'A1'!B177)</f>
        <v/>
      </c>
      <c r="C177" s="981" t="str">
        <f>IF(ISBLANK('A1'!D177),"",'A1'!D177)</f>
        <v/>
      </c>
      <c r="D177" s="984" t="str">
        <f>IF(ISBLANK('A1'!G177),"",'A1'!G177)</f>
        <v/>
      </c>
      <c r="E177" s="33" t="str">
        <f>IF(ISBLANK('A1'!H177),"",'A1'!H177)</f>
        <v/>
      </c>
      <c r="F177" s="225" t="str">
        <f>IF(ISBLANK('A1'!I177),"",'A1'!I177)</f>
        <v/>
      </c>
      <c r="G177" s="841"/>
      <c r="H177" s="205"/>
      <c r="I177" s="201"/>
      <c r="J177" s="202"/>
      <c r="K177" s="202"/>
      <c r="L177" s="202"/>
      <c r="M177" s="202"/>
      <c r="N177" s="203"/>
      <c r="O177" s="204"/>
      <c r="P177" s="203"/>
      <c r="Q177" s="203"/>
      <c r="R177" s="205"/>
      <c r="S177" s="1130"/>
      <c r="T177" s="1131"/>
      <c r="U177" s="455"/>
    </row>
    <row r="178" spans="1:21" ht="15" customHeight="1" x14ac:dyDescent="0.25">
      <c r="A178" s="224" t="str">
        <f>IF(ISBLANK('A1'!A178),"",'A1'!A178)</f>
        <v/>
      </c>
      <c r="B178" s="32" t="str">
        <f>IF(ISBLANK('A1'!B178),"",'A1'!B178)</f>
        <v/>
      </c>
      <c r="C178" s="981" t="str">
        <f>IF(ISBLANK('A1'!D178),"",'A1'!D178)</f>
        <v/>
      </c>
      <c r="D178" s="984" t="str">
        <f>IF(ISBLANK('A1'!G178),"",'A1'!G178)</f>
        <v/>
      </c>
      <c r="E178" s="33" t="str">
        <f>IF(ISBLANK('A1'!H178),"",'A1'!H178)</f>
        <v/>
      </c>
      <c r="F178" s="225" t="str">
        <f>IF(ISBLANK('A1'!I178),"",'A1'!I178)</f>
        <v/>
      </c>
      <c r="G178" s="841"/>
      <c r="H178" s="205"/>
      <c r="I178" s="201"/>
      <c r="J178" s="202"/>
      <c r="K178" s="202"/>
      <c r="L178" s="202"/>
      <c r="M178" s="202"/>
      <c r="N178" s="203"/>
      <c r="O178" s="204"/>
      <c r="P178" s="203"/>
      <c r="Q178" s="203"/>
      <c r="R178" s="205"/>
      <c r="S178" s="1130"/>
      <c r="T178" s="1131"/>
      <c r="U178" s="455"/>
    </row>
    <row r="179" spans="1:21" ht="15" customHeight="1" x14ac:dyDescent="0.25">
      <c r="A179" s="224" t="str">
        <f>IF(ISBLANK('A1'!A179),"",'A1'!A179)</f>
        <v/>
      </c>
      <c r="B179" s="32" t="str">
        <f>IF(ISBLANK('A1'!B179),"",'A1'!B179)</f>
        <v/>
      </c>
      <c r="C179" s="981" t="str">
        <f>IF(ISBLANK('A1'!D179),"",'A1'!D179)</f>
        <v/>
      </c>
      <c r="D179" s="984" t="str">
        <f>IF(ISBLANK('A1'!G179),"",'A1'!G179)</f>
        <v/>
      </c>
      <c r="E179" s="33" t="str">
        <f>IF(ISBLANK('A1'!H179),"",'A1'!H179)</f>
        <v/>
      </c>
      <c r="F179" s="225" t="str">
        <f>IF(ISBLANK('A1'!I179),"",'A1'!I179)</f>
        <v/>
      </c>
      <c r="G179" s="841"/>
      <c r="H179" s="205"/>
      <c r="I179" s="201"/>
      <c r="J179" s="202"/>
      <c r="K179" s="202"/>
      <c r="L179" s="202"/>
      <c r="M179" s="202"/>
      <c r="N179" s="203"/>
      <c r="O179" s="204"/>
      <c r="P179" s="203"/>
      <c r="Q179" s="203"/>
      <c r="R179" s="205"/>
      <c r="S179" s="1130"/>
      <c r="T179" s="1131"/>
      <c r="U179" s="455"/>
    </row>
    <row r="180" spans="1:21" ht="15" customHeight="1" x14ac:dyDescent="0.25">
      <c r="A180" s="224" t="str">
        <f>IF(ISBLANK('A1'!A180),"",'A1'!A180)</f>
        <v/>
      </c>
      <c r="B180" s="32" t="str">
        <f>IF(ISBLANK('A1'!B180),"",'A1'!B180)</f>
        <v/>
      </c>
      <c r="C180" s="981" t="str">
        <f>IF(ISBLANK('A1'!D180),"",'A1'!D180)</f>
        <v/>
      </c>
      <c r="D180" s="984" t="str">
        <f>IF(ISBLANK('A1'!G180),"",'A1'!G180)</f>
        <v/>
      </c>
      <c r="E180" s="33" t="str">
        <f>IF(ISBLANK('A1'!H180),"",'A1'!H180)</f>
        <v/>
      </c>
      <c r="F180" s="225" t="str">
        <f>IF(ISBLANK('A1'!I180),"",'A1'!I180)</f>
        <v/>
      </c>
      <c r="G180" s="841"/>
      <c r="H180" s="205"/>
      <c r="I180" s="201"/>
      <c r="J180" s="202"/>
      <c r="K180" s="202"/>
      <c r="L180" s="202"/>
      <c r="M180" s="202"/>
      <c r="N180" s="203"/>
      <c r="O180" s="204"/>
      <c r="P180" s="203"/>
      <c r="Q180" s="203"/>
      <c r="R180" s="205"/>
      <c r="S180" s="1130"/>
      <c r="T180" s="1131"/>
      <c r="U180" s="455"/>
    </row>
    <row r="181" spans="1:21" ht="15" customHeight="1" x14ac:dyDescent="0.25">
      <c r="A181" s="224" t="str">
        <f>IF(ISBLANK('A1'!A181),"",'A1'!A181)</f>
        <v/>
      </c>
      <c r="B181" s="32" t="str">
        <f>IF(ISBLANK('A1'!B181),"",'A1'!B181)</f>
        <v/>
      </c>
      <c r="C181" s="981" t="str">
        <f>IF(ISBLANK('A1'!D181),"",'A1'!D181)</f>
        <v/>
      </c>
      <c r="D181" s="984" t="str">
        <f>IF(ISBLANK('A1'!G181),"",'A1'!G181)</f>
        <v/>
      </c>
      <c r="E181" s="33" t="str">
        <f>IF(ISBLANK('A1'!H181),"",'A1'!H181)</f>
        <v/>
      </c>
      <c r="F181" s="225" t="str">
        <f>IF(ISBLANK('A1'!I181),"",'A1'!I181)</f>
        <v/>
      </c>
      <c r="G181" s="841"/>
      <c r="H181" s="205"/>
      <c r="I181" s="201"/>
      <c r="J181" s="202"/>
      <c r="K181" s="202"/>
      <c r="L181" s="202"/>
      <c r="M181" s="202"/>
      <c r="N181" s="203"/>
      <c r="O181" s="204"/>
      <c r="P181" s="203"/>
      <c r="Q181" s="203"/>
      <c r="R181" s="205"/>
      <c r="S181" s="1130"/>
      <c r="T181" s="1131"/>
      <c r="U181" s="455"/>
    </row>
    <row r="182" spans="1:21" ht="15" customHeight="1" x14ac:dyDescent="0.25">
      <c r="A182" s="224" t="str">
        <f>IF(ISBLANK('A1'!A182),"",'A1'!A182)</f>
        <v/>
      </c>
      <c r="B182" s="32" t="str">
        <f>IF(ISBLANK('A1'!B182),"",'A1'!B182)</f>
        <v/>
      </c>
      <c r="C182" s="981" t="str">
        <f>IF(ISBLANK('A1'!D182),"",'A1'!D182)</f>
        <v/>
      </c>
      <c r="D182" s="984" t="str">
        <f>IF(ISBLANK('A1'!G182),"",'A1'!G182)</f>
        <v/>
      </c>
      <c r="E182" s="33" t="str">
        <f>IF(ISBLANK('A1'!H182),"",'A1'!H182)</f>
        <v/>
      </c>
      <c r="F182" s="225" t="str">
        <f>IF(ISBLANK('A1'!I182),"",'A1'!I182)</f>
        <v/>
      </c>
      <c r="G182" s="841"/>
      <c r="H182" s="205"/>
      <c r="I182" s="201"/>
      <c r="J182" s="202"/>
      <c r="K182" s="202"/>
      <c r="L182" s="202"/>
      <c r="M182" s="202"/>
      <c r="N182" s="203"/>
      <c r="O182" s="204"/>
      <c r="P182" s="203"/>
      <c r="Q182" s="203"/>
      <c r="R182" s="205"/>
      <c r="S182" s="1130"/>
      <c r="T182" s="1131"/>
      <c r="U182" s="455"/>
    </row>
    <row r="183" spans="1:21" ht="15" customHeight="1" x14ac:dyDescent="0.25">
      <c r="A183" s="224" t="str">
        <f>IF(ISBLANK('A1'!A183),"",'A1'!A183)</f>
        <v/>
      </c>
      <c r="B183" s="32" t="str">
        <f>IF(ISBLANK('A1'!B183),"",'A1'!B183)</f>
        <v/>
      </c>
      <c r="C183" s="981" t="str">
        <f>IF(ISBLANK('A1'!D183),"",'A1'!D183)</f>
        <v/>
      </c>
      <c r="D183" s="984" t="str">
        <f>IF(ISBLANK('A1'!G183),"",'A1'!G183)</f>
        <v/>
      </c>
      <c r="E183" s="33" t="str">
        <f>IF(ISBLANK('A1'!H183),"",'A1'!H183)</f>
        <v/>
      </c>
      <c r="F183" s="225" t="str">
        <f>IF(ISBLANK('A1'!I183),"",'A1'!I183)</f>
        <v/>
      </c>
      <c r="G183" s="841"/>
      <c r="H183" s="205"/>
      <c r="I183" s="201"/>
      <c r="J183" s="202"/>
      <c r="K183" s="202"/>
      <c r="L183" s="202"/>
      <c r="M183" s="202"/>
      <c r="N183" s="203"/>
      <c r="O183" s="204"/>
      <c r="P183" s="203"/>
      <c r="Q183" s="203"/>
      <c r="R183" s="205"/>
      <c r="S183" s="1130"/>
      <c r="T183" s="1131"/>
      <c r="U183" s="455"/>
    </row>
    <row r="184" spans="1:21" ht="15" customHeight="1" x14ac:dyDescent="0.25">
      <c r="A184" s="224" t="str">
        <f>IF(ISBLANK('A1'!A184),"",'A1'!A184)</f>
        <v/>
      </c>
      <c r="B184" s="32" t="str">
        <f>IF(ISBLANK('A1'!B184),"",'A1'!B184)</f>
        <v/>
      </c>
      <c r="C184" s="981" t="str">
        <f>IF(ISBLANK('A1'!D184),"",'A1'!D184)</f>
        <v/>
      </c>
      <c r="D184" s="984" t="str">
        <f>IF(ISBLANK('A1'!G184),"",'A1'!G184)</f>
        <v/>
      </c>
      <c r="E184" s="33" t="str">
        <f>IF(ISBLANK('A1'!H184),"",'A1'!H184)</f>
        <v/>
      </c>
      <c r="F184" s="225" t="str">
        <f>IF(ISBLANK('A1'!I184),"",'A1'!I184)</f>
        <v/>
      </c>
      <c r="G184" s="841"/>
      <c r="H184" s="205"/>
      <c r="I184" s="201"/>
      <c r="J184" s="202"/>
      <c r="K184" s="202"/>
      <c r="L184" s="202"/>
      <c r="M184" s="202"/>
      <c r="N184" s="203"/>
      <c r="O184" s="204"/>
      <c r="P184" s="203"/>
      <c r="Q184" s="203"/>
      <c r="R184" s="205"/>
      <c r="S184" s="1130"/>
      <c r="T184" s="1131"/>
      <c r="U184" s="455"/>
    </row>
    <row r="185" spans="1:21" ht="15" customHeight="1" x14ac:dyDescent="0.25">
      <c r="A185" s="224" t="str">
        <f>IF(ISBLANK('A1'!A185),"",'A1'!A185)</f>
        <v/>
      </c>
      <c r="B185" s="32" t="str">
        <f>IF(ISBLANK('A1'!B185),"",'A1'!B185)</f>
        <v/>
      </c>
      <c r="C185" s="981" t="str">
        <f>IF(ISBLANK('A1'!D185),"",'A1'!D185)</f>
        <v/>
      </c>
      <c r="D185" s="984" t="str">
        <f>IF(ISBLANK('A1'!G185),"",'A1'!G185)</f>
        <v/>
      </c>
      <c r="E185" s="33" t="str">
        <f>IF(ISBLANK('A1'!H185),"",'A1'!H185)</f>
        <v/>
      </c>
      <c r="F185" s="225" t="str">
        <f>IF(ISBLANK('A1'!I185),"",'A1'!I185)</f>
        <v/>
      </c>
      <c r="G185" s="841"/>
      <c r="H185" s="205"/>
      <c r="I185" s="201"/>
      <c r="J185" s="202"/>
      <c r="K185" s="202"/>
      <c r="L185" s="202"/>
      <c r="M185" s="202"/>
      <c r="N185" s="203"/>
      <c r="O185" s="204"/>
      <c r="P185" s="203"/>
      <c r="Q185" s="203"/>
      <c r="R185" s="205"/>
      <c r="S185" s="1130"/>
      <c r="T185" s="1131"/>
      <c r="U185" s="455"/>
    </row>
    <row r="186" spans="1:21" ht="15" customHeight="1" x14ac:dyDescent="0.25">
      <c r="A186" s="224" t="str">
        <f>IF(ISBLANK('A1'!A186),"",'A1'!A186)</f>
        <v/>
      </c>
      <c r="B186" s="32" t="str">
        <f>IF(ISBLANK('A1'!B186),"",'A1'!B186)</f>
        <v/>
      </c>
      <c r="C186" s="981" t="str">
        <f>IF(ISBLANK('A1'!D186),"",'A1'!D186)</f>
        <v/>
      </c>
      <c r="D186" s="984" t="str">
        <f>IF(ISBLANK('A1'!G186),"",'A1'!G186)</f>
        <v/>
      </c>
      <c r="E186" s="33" t="str">
        <f>IF(ISBLANK('A1'!H186),"",'A1'!H186)</f>
        <v/>
      </c>
      <c r="F186" s="225" t="str">
        <f>IF(ISBLANK('A1'!I186),"",'A1'!I186)</f>
        <v/>
      </c>
      <c r="G186" s="841"/>
      <c r="H186" s="205"/>
      <c r="I186" s="201"/>
      <c r="J186" s="202"/>
      <c r="K186" s="202"/>
      <c r="L186" s="202"/>
      <c r="M186" s="202"/>
      <c r="N186" s="203"/>
      <c r="O186" s="204"/>
      <c r="P186" s="203"/>
      <c r="Q186" s="203"/>
      <c r="R186" s="205"/>
      <c r="S186" s="1130"/>
      <c r="T186" s="1131"/>
      <c r="U186" s="455"/>
    </row>
    <row r="187" spans="1:21" ht="15" customHeight="1" x14ac:dyDescent="0.25">
      <c r="A187" s="224" t="str">
        <f>IF(ISBLANK('A1'!A187),"",'A1'!A187)</f>
        <v/>
      </c>
      <c r="B187" s="32" t="str">
        <f>IF(ISBLANK('A1'!B187),"",'A1'!B187)</f>
        <v/>
      </c>
      <c r="C187" s="981" t="str">
        <f>IF(ISBLANK('A1'!D187),"",'A1'!D187)</f>
        <v/>
      </c>
      <c r="D187" s="984" t="str">
        <f>IF(ISBLANK('A1'!G187),"",'A1'!G187)</f>
        <v/>
      </c>
      <c r="E187" s="33" t="str">
        <f>IF(ISBLANK('A1'!H187),"",'A1'!H187)</f>
        <v/>
      </c>
      <c r="F187" s="225" t="str">
        <f>IF(ISBLANK('A1'!I187),"",'A1'!I187)</f>
        <v/>
      </c>
      <c r="G187" s="841"/>
      <c r="H187" s="205"/>
      <c r="I187" s="201"/>
      <c r="J187" s="202"/>
      <c r="K187" s="202"/>
      <c r="L187" s="202"/>
      <c r="M187" s="202"/>
      <c r="N187" s="203"/>
      <c r="O187" s="204"/>
      <c r="P187" s="203"/>
      <c r="Q187" s="203"/>
      <c r="R187" s="205"/>
      <c r="S187" s="1130"/>
      <c r="T187" s="1131"/>
      <c r="U187" s="455"/>
    </row>
    <row r="188" spans="1:21" ht="15" customHeight="1" x14ac:dyDescent="0.25">
      <c r="A188" s="224" t="str">
        <f>IF(ISBLANK('A1'!A188),"",'A1'!A188)</f>
        <v/>
      </c>
      <c r="B188" s="32" t="str">
        <f>IF(ISBLANK('A1'!B188),"",'A1'!B188)</f>
        <v/>
      </c>
      <c r="C188" s="981" t="str">
        <f>IF(ISBLANK('A1'!D188),"",'A1'!D188)</f>
        <v/>
      </c>
      <c r="D188" s="984" t="str">
        <f>IF(ISBLANK('A1'!G188),"",'A1'!G188)</f>
        <v/>
      </c>
      <c r="E188" s="33" t="str">
        <f>IF(ISBLANK('A1'!H188),"",'A1'!H188)</f>
        <v/>
      </c>
      <c r="F188" s="225" t="str">
        <f>IF(ISBLANK('A1'!I188),"",'A1'!I188)</f>
        <v/>
      </c>
      <c r="G188" s="841"/>
      <c r="H188" s="205"/>
      <c r="I188" s="201"/>
      <c r="J188" s="202"/>
      <c r="K188" s="202"/>
      <c r="L188" s="202"/>
      <c r="M188" s="202"/>
      <c r="N188" s="203"/>
      <c r="O188" s="204"/>
      <c r="P188" s="203"/>
      <c r="Q188" s="203"/>
      <c r="R188" s="205"/>
      <c r="S188" s="1130"/>
      <c r="T188" s="1131"/>
      <c r="U188" s="455"/>
    </row>
    <row r="189" spans="1:21" ht="15" customHeight="1" x14ac:dyDescent="0.25">
      <c r="A189" s="224" t="str">
        <f>IF(ISBLANK('A1'!A189),"",'A1'!A189)</f>
        <v/>
      </c>
      <c r="B189" s="32" t="str">
        <f>IF(ISBLANK('A1'!B189),"",'A1'!B189)</f>
        <v/>
      </c>
      <c r="C189" s="981" t="str">
        <f>IF(ISBLANK('A1'!D189),"",'A1'!D189)</f>
        <v/>
      </c>
      <c r="D189" s="984" t="str">
        <f>IF(ISBLANK('A1'!G189),"",'A1'!G189)</f>
        <v/>
      </c>
      <c r="E189" s="33" t="str">
        <f>IF(ISBLANK('A1'!H189),"",'A1'!H189)</f>
        <v/>
      </c>
      <c r="F189" s="225" t="str">
        <f>IF(ISBLANK('A1'!I189),"",'A1'!I189)</f>
        <v/>
      </c>
      <c r="G189" s="841"/>
      <c r="H189" s="205"/>
      <c r="I189" s="201"/>
      <c r="J189" s="202"/>
      <c r="K189" s="202"/>
      <c r="L189" s="202"/>
      <c r="M189" s="202"/>
      <c r="N189" s="203"/>
      <c r="O189" s="204"/>
      <c r="P189" s="203"/>
      <c r="Q189" s="203"/>
      <c r="R189" s="205"/>
      <c r="S189" s="1130"/>
      <c r="T189" s="1131"/>
      <c r="U189" s="455"/>
    </row>
    <row r="190" spans="1:21" ht="15" customHeight="1" x14ac:dyDescent="0.25">
      <c r="A190" s="224" t="str">
        <f>IF(ISBLANK('A1'!A190),"",'A1'!A190)</f>
        <v/>
      </c>
      <c r="B190" s="32" t="str">
        <f>IF(ISBLANK('A1'!B190),"",'A1'!B190)</f>
        <v/>
      </c>
      <c r="C190" s="981" t="str">
        <f>IF(ISBLANK('A1'!D190),"",'A1'!D190)</f>
        <v/>
      </c>
      <c r="D190" s="984" t="str">
        <f>IF(ISBLANK('A1'!G190),"",'A1'!G190)</f>
        <v/>
      </c>
      <c r="E190" s="33" t="str">
        <f>IF(ISBLANK('A1'!H190),"",'A1'!H190)</f>
        <v/>
      </c>
      <c r="F190" s="225" t="str">
        <f>IF(ISBLANK('A1'!I190),"",'A1'!I190)</f>
        <v/>
      </c>
      <c r="G190" s="841"/>
      <c r="H190" s="205"/>
      <c r="I190" s="201"/>
      <c r="J190" s="202"/>
      <c r="K190" s="202"/>
      <c r="L190" s="202"/>
      <c r="M190" s="202"/>
      <c r="N190" s="203"/>
      <c r="O190" s="204"/>
      <c r="P190" s="203"/>
      <c r="Q190" s="203"/>
      <c r="R190" s="205"/>
      <c r="S190" s="1130"/>
      <c r="T190" s="1131"/>
      <c r="U190" s="455"/>
    </row>
    <row r="191" spans="1:21" ht="15" customHeight="1" x14ac:dyDescent="0.25">
      <c r="A191" s="224" t="str">
        <f>IF(ISBLANK('A1'!A191),"",'A1'!A191)</f>
        <v/>
      </c>
      <c r="B191" s="32" t="str">
        <f>IF(ISBLANK('A1'!B191),"",'A1'!B191)</f>
        <v/>
      </c>
      <c r="C191" s="981" t="str">
        <f>IF(ISBLANK('A1'!D191),"",'A1'!D191)</f>
        <v/>
      </c>
      <c r="D191" s="984" t="str">
        <f>IF(ISBLANK('A1'!G191),"",'A1'!G191)</f>
        <v/>
      </c>
      <c r="E191" s="33" t="str">
        <f>IF(ISBLANK('A1'!H191),"",'A1'!H191)</f>
        <v/>
      </c>
      <c r="F191" s="225" t="str">
        <f>IF(ISBLANK('A1'!I191),"",'A1'!I191)</f>
        <v/>
      </c>
      <c r="G191" s="841"/>
      <c r="H191" s="205"/>
      <c r="I191" s="201"/>
      <c r="J191" s="202"/>
      <c r="K191" s="202"/>
      <c r="L191" s="202"/>
      <c r="M191" s="202"/>
      <c r="N191" s="203"/>
      <c r="O191" s="204"/>
      <c r="P191" s="203"/>
      <c r="Q191" s="203"/>
      <c r="R191" s="205"/>
      <c r="S191" s="1130"/>
      <c r="T191" s="1131"/>
      <c r="U191" s="455"/>
    </row>
    <row r="192" spans="1:21" ht="15" customHeight="1" x14ac:dyDescent="0.25">
      <c r="A192" s="224" t="str">
        <f>IF(ISBLANK('A1'!A192),"",'A1'!A192)</f>
        <v/>
      </c>
      <c r="B192" s="32" t="str">
        <f>IF(ISBLANK('A1'!B192),"",'A1'!B192)</f>
        <v/>
      </c>
      <c r="C192" s="981" t="str">
        <f>IF(ISBLANK('A1'!D192),"",'A1'!D192)</f>
        <v/>
      </c>
      <c r="D192" s="984" t="str">
        <f>IF(ISBLANK('A1'!G192),"",'A1'!G192)</f>
        <v/>
      </c>
      <c r="E192" s="33" t="str">
        <f>IF(ISBLANK('A1'!H192),"",'A1'!H192)</f>
        <v/>
      </c>
      <c r="F192" s="225" t="str">
        <f>IF(ISBLANK('A1'!I192),"",'A1'!I192)</f>
        <v/>
      </c>
      <c r="G192" s="841"/>
      <c r="H192" s="205"/>
      <c r="I192" s="201"/>
      <c r="J192" s="202"/>
      <c r="K192" s="202"/>
      <c r="L192" s="202"/>
      <c r="M192" s="202"/>
      <c r="N192" s="203"/>
      <c r="O192" s="204"/>
      <c r="P192" s="203"/>
      <c r="Q192" s="203"/>
      <c r="R192" s="205"/>
      <c r="S192" s="1130"/>
      <c r="T192" s="1131"/>
      <c r="U192" s="455"/>
    </row>
    <row r="193" spans="1:21" ht="15" customHeight="1" x14ac:dyDescent="0.25">
      <c r="A193" s="224" t="str">
        <f>IF(ISBLANK('A1'!A193),"",'A1'!A193)</f>
        <v/>
      </c>
      <c r="B193" s="32" t="str">
        <f>IF(ISBLANK('A1'!B193),"",'A1'!B193)</f>
        <v/>
      </c>
      <c r="C193" s="981" t="str">
        <f>IF(ISBLANK('A1'!D193),"",'A1'!D193)</f>
        <v/>
      </c>
      <c r="D193" s="984" t="str">
        <f>IF(ISBLANK('A1'!G193),"",'A1'!G193)</f>
        <v/>
      </c>
      <c r="E193" s="33" t="str">
        <f>IF(ISBLANK('A1'!H193),"",'A1'!H193)</f>
        <v/>
      </c>
      <c r="F193" s="225" t="str">
        <f>IF(ISBLANK('A1'!I193),"",'A1'!I193)</f>
        <v/>
      </c>
      <c r="G193" s="841"/>
      <c r="H193" s="205"/>
      <c r="I193" s="201"/>
      <c r="J193" s="202"/>
      <c r="K193" s="202"/>
      <c r="L193" s="202"/>
      <c r="M193" s="202"/>
      <c r="N193" s="203"/>
      <c r="O193" s="204"/>
      <c r="P193" s="203"/>
      <c r="Q193" s="203"/>
      <c r="R193" s="205"/>
      <c r="S193" s="1130"/>
      <c r="T193" s="1131"/>
      <c r="U193" s="455"/>
    </row>
    <row r="194" spans="1:21" ht="15" customHeight="1" x14ac:dyDescent="0.25">
      <c r="A194" s="224" t="str">
        <f>IF(ISBLANK('A1'!A194),"",'A1'!A194)</f>
        <v/>
      </c>
      <c r="B194" s="32" t="str">
        <f>IF(ISBLANK('A1'!B194),"",'A1'!B194)</f>
        <v/>
      </c>
      <c r="C194" s="981" t="str">
        <f>IF(ISBLANK('A1'!D194),"",'A1'!D194)</f>
        <v/>
      </c>
      <c r="D194" s="984" t="str">
        <f>IF(ISBLANK('A1'!G194),"",'A1'!G194)</f>
        <v/>
      </c>
      <c r="E194" s="33" t="str">
        <f>IF(ISBLANK('A1'!H194),"",'A1'!H194)</f>
        <v/>
      </c>
      <c r="F194" s="225" t="str">
        <f>IF(ISBLANK('A1'!I194),"",'A1'!I194)</f>
        <v/>
      </c>
      <c r="G194" s="841"/>
      <c r="H194" s="205"/>
      <c r="I194" s="201"/>
      <c r="J194" s="202"/>
      <c r="K194" s="202"/>
      <c r="L194" s="202"/>
      <c r="M194" s="202"/>
      <c r="N194" s="203"/>
      <c r="O194" s="204"/>
      <c r="P194" s="203"/>
      <c r="Q194" s="203"/>
      <c r="R194" s="205"/>
      <c r="S194" s="1130"/>
      <c r="T194" s="1131"/>
      <c r="U194" s="455"/>
    </row>
    <row r="195" spans="1:21" ht="15" customHeight="1" x14ac:dyDescent="0.25">
      <c r="A195" s="224" t="str">
        <f>IF(ISBLANK('A1'!A195),"",'A1'!A195)</f>
        <v/>
      </c>
      <c r="B195" s="32" t="str">
        <f>IF(ISBLANK('A1'!B195),"",'A1'!B195)</f>
        <v/>
      </c>
      <c r="C195" s="981" t="str">
        <f>IF(ISBLANK('A1'!D195),"",'A1'!D195)</f>
        <v/>
      </c>
      <c r="D195" s="984" t="str">
        <f>IF(ISBLANK('A1'!G195),"",'A1'!G195)</f>
        <v/>
      </c>
      <c r="E195" s="33" t="str">
        <f>IF(ISBLANK('A1'!H195),"",'A1'!H195)</f>
        <v/>
      </c>
      <c r="F195" s="225" t="str">
        <f>IF(ISBLANK('A1'!I195),"",'A1'!I195)</f>
        <v/>
      </c>
      <c r="G195" s="841"/>
      <c r="H195" s="205"/>
      <c r="I195" s="201"/>
      <c r="J195" s="202"/>
      <c r="K195" s="202"/>
      <c r="L195" s="202"/>
      <c r="M195" s="202"/>
      <c r="N195" s="203"/>
      <c r="O195" s="204"/>
      <c r="P195" s="203"/>
      <c r="Q195" s="203"/>
      <c r="R195" s="205"/>
      <c r="S195" s="1130"/>
      <c r="T195" s="1131"/>
      <c r="U195" s="455"/>
    </row>
    <row r="196" spans="1:21" ht="15" customHeight="1" x14ac:dyDescent="0.25">
      <c r="A196" s="224" t="str">
        <f>IF(ISBLANK('A1'!A196),"",'A1'!A196)</f>
        <v/>
      </c>
      <c r="B196" s="32" t="str">
        <f>IF(ISBLANK('A1'!B196),"",'A1'!B196)</f>
        <v/>
      </c>
      <c r="C196" s="981" t="str">
        <f>IF(ISBLANK('A1'!D196),"",'A1'!D196)</f>
        <v/>
      </c>
      <c r="D196" s="984" t="str">
        <f>IF(ISBLANK('A1'!G196),"",'A1'!G196)</f>
        <v/>
      </c>
      <c r="E196" s="33" t="str">
        <f>IF(ISBLANK('A1'!H196),"",'A1'!H196)</f>
        <v/>
      </c>
      <c r="F196" s="225" t="str">
        <f>IF(ISBLANK('A1'!I196),"",'A1'!I196)</f>
        <v/>
      </c>
      <c r="G196" s="841"/>
      <c r="H196" s="205"/>
      <c r="I196" s="201"/>
      <c r="J196" s="202"/>
      <c r="K196" s="202"/>
      <c r="L196" s="202"/>
      <c r="M196" s="202"/>
      <c r="N196" s="203"/>
      <c r="O196" s="204"/>
      <c r="P196" s="203"/>
      <c r="Q196" s="203"/>
      <c r="R196" s="205"/>
      <c r="S196" s="1130"/>
      <c r="T196" s="1131"/>
      <c r="U196" s="455"/>
    </row>
    <row r="197" spans="1:21" x14ac:dyDescent="0.25">
      <c r="A197" s="224" t="str">
        <f>IF(ISBLANK('A1'!A197),"",'A1'!A197)</f>
        <v/>
      </c>
      <c r="B197" s="32" t="str">
        <f>IF(ISBLANK('A1'!B197),"",'A1'!B197)</f>
        <v/>
      </c>
      <c r="C197" s="981" t="str">
        <f>IF(ISBLANK('A1'!D197),"",'A1'!D197)</f>
        <v/>
      </c>
      <c r="D197" s="984" t="str">
        <f>IF(ISBLANK('A1'!G197),"",'A1'!G197)</f>
        <v/>
      </c>
      <c r="E197" s="33" t="str">
        <f>IF(ISBLANK('A1'!H197),"",'A1'!H197)</f>
        <v/>
      </c>
      <c r="F197" s="225" t="str">
        <f>IF(ISBLANK('A1'!I197),"",'A1'!I197)</f>
        <v/>
      </c>
      <c r="G197" s="841"/>
      <c r="H197" s="205"/>
      <c r="I197" s="201"/>
      <c r="J197" s="202"/>
      <c r="K197" s="202"/>
      <c r="L197" s="202"/>
      <c r="M197" s="202"/>
      <c r="N197" s="203"/>
      <c r="O197" s="204"/>
      <c r="P197" s="203"/>
      <c r="Q197" s="203"/>
      <c r="R197" s="205"/>
      <c r="S197" s="1130"/>
      <c r="T197" s="1131"/>
      <c r="U197" s="455"/>
    </row>
    <row r="198" spans="1:21" x14ac:dyDescent="0.25">
      <c r="A198" s="224" t="str">
        <f>IF(ISBLANK('A1'!A198),"",'A1'!A198)</f>
        <v/>
      </c>
      <c r="B198" s="32" t="str">
        <f>IF(ISBLANK('A1'!B198),"",'A1'!B198)</f>
        <v/>
      </c>
      <c r="C198" s="981" t="str">
        <f>IF(ISBLANK('A1'!D198),"",'A1'!D198)</f>
        <v/>
      </c>
      <c r="D198" s="984" t="str">
        <f>IF(ISBLANK('A1'!G198),"",'A1'!G198)</f>
        <v/>
      </c>
      <c r="E198" s="33" t="str">
        <f>IF(ISBLANK('A1'!H198),"",'A1'!H198)</f>
        <v/>
      </c>
      <c r="F198" s="225" t="str">
        <f>IF(ISBLANK('A1'!I198),"",'A1'!I198)</f>
        <v/>
      </c>
      <c r="G198" s="841"/>
      <c r="H198" s="205"/>
      <c r="I198" s="201"/>
      <c r="J198" s="202"/>
      <c r="K198" s="202"/>
      <c r="L198" s="202"/>
      <c r="M198" s="202"/>
      <c r="N198" s="203"/>
      <c r="O198" s="204"/>
      <c r="P198" s="203"/>
      <c r="Q198" s="203"/>
      <c r="R198" s="205"/>
      <c r="S198" s="1130"/>
      <c r="T198" s="1131"/>
      <c r="U198" s="455"/>
    </row>
    <row r="199" spans="1:21" x14ac:dyDescent="0.25">
      <c r="A199" s="224" t="str">
        <f>IF(ISBLANK('A1'!A199),"",'A1'!A199)</f>
        <v/>
      </c>
      <c r="B199" s="32" t="str">
        <f>IF(ISBLANK('A1'!B199),"",'A1'!B199)</f>
        <v/>
      </c>
      <c r="C199" s="981" t="str">
        <f>IF(ISBLANK('A1'!D199),"",'A1'!D199)</f>
        <v/>
      </c>
      <c r="D199" s="984" t="str">
        <f>IF(ISBLANK('A1'!G199),"",'A1'!G199)</f>
        <v/>
      </c>
      <c r="E199" s="33" t="str">
        <f>IF(ISBLANK('A1'!H199),"",'A1'!H199)</f>
        <v/>
      </c>
      <c r="F199" s="225" t="str">
        <f>IF(ISBLANK('A1'!I199),"",'A1'!I199)</f>
        <v/>
      </c>
      <c r="G199" s="841"/>
      <c r="H199" s="205"/>
      <c r="I199" s="201"/>
      <c r="J199" s="202"/>
      <c r="K199" s="202"/>
      <c r="L199" s="202"/>
      <c r="M199" s="202"/>
      <c r="N199" s="203"/>
      <c r="O199" s="204"/>
      <c r="P199" s="203"/>
      <c r="Q199" s="203"/>
      <c r="R199" s="205"/>
      <c r="S199" s="1130"/>
      <c r="T199" s="1131"/>
      <c r="U199" s="455"/>
    </row>
    <row r="200" spans="1:21" x14ac:dyDescent="0.25">
      <c r="A200" s="224" t="str">
        <f>IF(ISBLANK('A1'!A200),"",'A1'!A200)</f>
        <v/>
      </c>
      <c r="B200" s="32" t="str">
        <f>IF(ISBLANK('A1'!B200),"",'A1'!B200)</f>
        <v/>
      </c>
      <c r="C200" s="981" t="str">
        <f>IF(ISBLANK('A1'!D200),"",'A1'!D200)</f>
        <v/>
      </c>
      <c r="D200" s="984" t="str">
        <f>IF(ISBLANK('A1'!G200),"",'A1'!G200)</f>
        <v/>
      </c>
      <c r="E200" s="33" t="str">
        <f>IF(ISBLANK('A1'!H200),"",'A1'!H200)</f>
        <v/>
      </c>
      <c r="F200" s="225" t="str">
        <f>IF(ISBLANK('A1'!I200),"",'A1'!I200)</f>
        <v/>
      </c>
      <c r="G200" s="841"/>
      <c r="H200" s="205"/>
      <c r="I200" s="201"/>
      <c r="J200" s="202"/>
      <c r="K200" s="202"/>
      <c r="L200" s="202"/>
      <c r="M200" s="202"/>
      <c r="N200" s="203"/>
      <c r="O200" s="204"/>
      <c r="P200" s="203"/>
      <c r="Q200" s="203"/>
      <c r="R200" s="205"/>
      <c r="S200" s="1130"/>
      <c r="T200" s="1131"/>
      <c r="U200" s="455"/>
    </row>
    <row r="201" spans="1:21" x14ac:dyDescent="0.25">
      <c r="A201" s="224" t="str">
        <f>IF(ISBLANK('A1'!A201),"",'A1'!A201)</f>
        <v/>
      </c>
      <c r="B201" s="32" t="str">
        <f>IF(ISBLANK('A1'!B201),"",'A1'!B201)</f>
        <v/>
      </c>
      <c r="C201" s="981" t="str">
        <f>IF(ISBLANK('A1'!D201),"",'A1'!D201)</f>
        <v/>
      </c>
      <c r="D201" s="984" t="str">
        <f>IF(ISBLANK('A1'!G201),"",'A1'!G201)</f>
        <v/>
      </c>
      <c r="E201" s="33" t="str">
        <f>IF(ISBLANK('A1'!H201),"",'A1'!H201)</f>
        <v/>
      </c>
      <c r="F201" s="225" t="str">
        <f>IF(ISBLANK('A1'!I201),"",'A1'!I201)</f>
        <v/>
      </c>
      <c r="G201" s="841"/>
      <c r="H201" s="205"/>
      <c r="I201" s="201"/>
      <c r="J201" s="202"/>
      <c r="K201" s="202"/>
      <c r="L201" s="202"/>
      <c r="M201" s="202"/>
      <c r="N201" s="203"/>
      <c r="O201" s="204"/>
      <c r="P201" s="203"/>
      <c r="Q201" s="203"/>
      <c r="R201" s="205"/>
      <c r="S201" s="1130"/>
      <c r="T201" s="1131"/>
      <c r="U201" s="455"/>
    </row>
    <row r="202" spans="1:21" x14ac:dyDescent="0.25">
      <c r="A202" s="224" t="str">
        <f>IF(ISBLANK('A1'!A202),"",'A1'!A202)</f>
        <v/>
      </c>
      <c r="B202" s="32" t="str">
        <f>IF(ISBLANK('A1'!B202),"",'A1'!B202)</f>
        <v/>
      </c>
      <c r="C202" s="981" t="str">
        <f>IF(ISBLANK('A1'!D202),"",'A1'!D202)</f>
        <v/>
      </c>
      <c r="D202" s="984" t="str">
        <f>IF(ISBLANK('A1'!G202),"",'A1'!G202)</f>
        <v/>
      </c>
      <c r="E202" s="33" t="str">
        <f>IF(ISBLANK('A1'!H202),"",'A1'!H202)</f>
        <v/>
      </c>
      <c r="F202" s="225" t="str">
        <f>IF(ISBLANK('A1'!I202),"",'A1'!I202)</f>
        <v/>
      </c>
      <c r="G202" s="841"/>
      <c r="H202" s="205"/>
      <c r="I202" s="201"/>
      <c r="J202" s="202"/>
      <c r="K202" s="202"/>
      <c r="L202" s="202"/>
      <c r="M202" s="202"/>
      <c r="N202" s="203"/>
      <c r="O202" s="204"/>
      <c r="P202" s="203"/>
      <c r="Q202" s="203"/>
      <c r="R202" s="205"/>
      <c r="S202" s="1130"/>
      <c r="T202" s="1131"/>
      <c r="U202" s="455"/>
    </row>
    <row r="203" spans="1:21" x14ac:dyDescent="0.25">
      <c r="A203" s="224" t="str">
        <f>IF(ISBLANK('A1'!A203),"",'A1'!A203)</f>
        <v/>
      </c>
      <c r="B203" s="32" t="str">
        <f>IF(ISBLANK('A1'!B203),"",'A1'!B203)</f>
        <v/>
      </c>
      <c r="C203" s="981" t="str">
        <f>IF(ISBLANK('A1'!D203),"",'A1'!D203)</f>
        <v/>
      </c>
      <c r="D203" s="984" t="str">
        <f>IF(ISBLANK('A1'!G203),"",'A1'!G203)</f>
        <v/>
      </c>
      <c r="E203" s="33" t="str">
        <f>IF(ISBLANK('A1'!H203),"",'A1'!H203)</f>
        <v/>
      </c>
      <c r="F203" s="225" t="str">
        <f>IF(ISBLANK('A1'!I203),"",'A1'!I203)</f>
        <v/>
      </c>
      <c r="G203" s="841"/>
      <c r="H203" s="205"/>
      <c r="I203" s="201"/>
      <c r="J203" s="202"/>
      <c r="K203" s="202"/>
      <c r="L203" s="202"/>
      <c r="M203" s="202"/>
      <c r="N203" s="203"/>
      <c r="O203" s="204"/>
      <c r="P203" s="203"/>
      <c r="Q203" s="203"/>
      <c r="R203" s="205"/>
      <c r="S203" s="1130"/>
      <c r="T203" s="1131"/>
      <c r="U203" s="455"/>
    </row>
    <row r="204" spans="1:21" x14ac:dyDescent="0.25">
      <c r="A204" s="224" t="str">
        <f>IF(ISBLANK('A1'!A204),"",'A1'!A204)</f>
        <v/>
      </c>
      <c r="B204" s="32" t="str">
        <f>IF(ISBLANK('A1'!B204),"",'A1'!B204)</f>
        <v/>
      </c>
      <c r="C204" s="981" t="str">
        <f>IF(ISBLANK('A1'!D204),"",'A1'!D204)</f>
        <v/>
      </c>
      <c r="D204" s="984" t="str">
        <f>IF(ISBLANK('A1'!G204),"",'A1'!G204)</f>
        <v/>
      </c>
      <c r="E204" s="33" t="str">
        <f>IF(ISBLANK('A1'!H204),"",'A1'!H204)</f>
        <v/>
      </c>
      <c r="F204" s="225" t="str">
        <f>IF(ISBLANK('A1'!I204),"",'A1'!I204)</f>
        <v/>
      </c>
      <c r="G204" s="841"/>
      <c r="H204" s="205"/>
      <c r="I204" s="201"/>
      <c r="J204" s="202"/>
      <c r="K204" s="202"/>
      <c r="L204" s="202"/>
      <c r="M204" s="202"/>
      <c r="N204" s="203"/>
      <c r="O204" s="204"/>
      <c r="P204" s="203"/>
      <c r="Q204" s="203"/>
      <c r="R204" s="205"/>
      <c r="S204" s="1130"/>
      <c r="T204" s="1131"/>
      <c r="U204" s="455"/>
    </row>
    <row r="205" spans="1:21" x14ac:dyDescent="0.25">
      <c r="A205" s="224" t="str">
        <f>IF(ISBLANK('A1'!A205),"",'A1'!A205)</f>
        <v/>
      </c>
      <c r="B205" s="32" t="str">
        <f>IF(ISBLANK('A1'!B205),"",'A1'!B205)</f>
        <v/>
      </c>
      <c r="C205" s="981" t="str">
        <f>IF(ISBLANK('A1'!D205),"",'A1'!D205)</f>
        <v/>
      </c>
      <c r="D205" s="984" t="str">
        <f>IF(ISBLANK('A1'!G205),"",'A1'!G205)</f>
        <v/>
      </c>
      <c r="E205" s="33" t="str">
        <f>IF(ISBLANK('A1'!H205),"",'A1'!H205)</f>
        <v/>
      </c>
      <c r="F205" s="225" t="str">
        <f>IF(ISBLANK('A1'!I205),"",'A1'!I205)</f>
        <v/>
      </c>
      <c r="G205" s="841"/>
      <c r="H205" s="205"/>
      <c r="I205" s="201"/>
      <c r="J205" s="202"/>
      <c r="K205" s="202"/>
      <c r="L205" s="202"/>
      <c r="M205" s="202"/>
      <c r="N205" s="203"/>
      <c r="O205" s="204"/>
      <c r="P205" s="203"/>
      <c r="Q205" s="203"/>
      <c r="R205" s="205"/>
      <c r="S205" s="1130"/>
      <c r="T205" s="1131"/>
      <c r="U205" s="455"/>
    </row>
    <row r="206" spans="1:21" x14ac:dyDescent="0.25">
      <c r="A206" s="224" t="str">
        <f>IF(ISBLANK('A1'!A206),"",'A1'!A206)</f>
        <v/>
      </c>
      <c r="B206" s="32" t="str">
        <f>IF(ISBLANK('A1'!B206),"",'A1'!B206)</f>
        <v/>
      </c>
      <c r="C206" s="981" t="str">
        <f>IF(ISBLANK('A1'!D206),"",'A1'!D206)</f>
        <v/>
      </c>
      <c r="D206" s="984" t="str">
        <f>IF(ISBLANK('A1'!G206),"",'A1'!G206)</f>
        <v/>
      </c>
      <c r="E206" s="33" t="str">
        <f>IF(ISBLANK('A1'!H206),"",'A1'!H206)</f>
        <v/>
      </c>
      <c r="F206" s="225" t="str">
        <f>IF(ISBLANK('A1'!I206),"",'A1'!I206)</f>
        <v/>
      </c>
      <c r="G206" s="841"/>
      <c r="H206" s="205"/>
      <c r="I206" s="201"/>
      <c r="J206" s="202"/>
      <c r="K206" s="202"/>
      <c r="L206" s="202"/>
      <c r="M206" s="202"/>
      <c r="N206" s="203"/>
      <c r="O206" s="204"/>
      <c r="P206" s="203"/>
      <c r="Q206" s="203"/>
      <c r="R206" s="205"/>
      <c r="S206" s="1130"/>
      <c r="T206" s="1131"/>
      <c r="U206" s="455"/>
    </row>
    <row r="207" spans="1:21" x14ac:dyDescent="0.25">
      <c r="A207" s="224" t="str">
        <f>IF(ISBLANK('A1'!A207),"",'A1'!A207)</f>
        <v/>
      </c>
      <c r="B207" s="32" t="str">
        <f>IF(ISBLANK('A1'!B207),"",'A1'!B207)</f>
        <v/>
      </c>
      <c r="C207" s="981" t="str">
        <f>IF(ISBLANK('A1'!D207),"",'A1'!D207)</f>
        <v/>
      </c>
      <c r="D207" s="984" t="str">
        <f>IF(ISBLANK('A1'!G207),"",'A1'!G207)</f>
        <v/>
      </c>
      <c r="E207" s="33" t="str">
        <f>IF(ISBLANK('A1'!H207),"",'A1'!H207)</f>
        <v/>
      </c>
      <c r="F207" s="225" t="str">
        <f>IF(ISBLANK('A1'!I207),"",'A1'!I207)</f>
        <v/>
      </c>
      <c r="G207" s="841"/>
      <c r="H207" s="205"/>
      <c r="I207" s="201"/>
      <c r="J207" s="202"/>
      <c r="K207" s="202"/>
      <c r="L207" s="202"/>
      <c r="M207" s="202"/>
      <c r="N207" s="203"/>
      <c r="O207" s="204"/>
      <c r="P207" s="203"/>
      <c r="Q207" s="203"/>
      <c r="R207" s="205"/>
      <c r="S207" s="1130"/>
      <c r="T207" s="1131"/>
      <c r="U207" s="455"/>
    </row>
    <row r="208" spans="1:21" x14ac:dyDescent="0.25">
      <c r="A208" s="224" t="str">
        <f>IF(ISBLANK('A1'!A208),"",'A1'!A208)</f>
        <v/>
      </c>
      <c r="B208" s="32" t="str">
        <f>IF(ISBLANK('A1'!B208),"",'A1'!B208)</f>
        <v/>
      </c>
      <c r="C208" s="981" t="str">
        <f>IF(ISBLANK('A1'!D208),"",'A1'!D208)</f>
        <v/>
      </c>
      <c r="D208" s="984" t="str">
        <f>IF(ISBLANK('A1'!G208),"",'A1'!G208)</f>
        <v/>
      </c>
      <c r="E208" s="33" t="str">
        <f>IF(ISBLANK('A1'!H208),"",'A1'!H208)</f>
        <v/>
      </c>
      <c r="F208" s="225" t="str">
        <f>IF(ISBLANK('A1'!I208),"",'A1'!I208)</f>
        <v/>
      </c>
      <c r="G208" s="841"/>
      <c r="H208" s="205"/>
      <c r="I208" s="201"/>
      <c r="J208" s="202"/>
      <c r="K208" s="202"/>
      <c r="L208" s="202"/>
      <c r="M208" s="202"/>
      <c r="N208" s="203"/>
      <c r="O208" s="204"/>
      <c r="P208" s="203"/>
      <c r="Q208" s="203"/>
      <c r="R208" s="205"/>
      <c r="S208" s="1130"/>
      <c r="T208" s="1131"/>
      <c r="U208" s="455"/>
    </row>
    <row r="209" spans="1:21" x14ac:dyDescent="0.25">
      <c r="A209" s="224" t="str">
        <f>IF(ISBLANK('A1'!A209),"",'A1'!A209)</f>
        <v/>
      </c>
      <c r="B209" s="32" t="str">
        <f>IF(ISBLANK('A1'!B209),"",'A1'!B209)</f>
        <v/>
      </c>
      <c r="C209" s="981" t="str">
        <f>IF(ISBLANK('A1'!D209),"",'A1'!D209)</f>
        <v/>
      </c>
      <c r="D209" s="984" t="str">
        <f>IF(ISBLANK('A1'!G209),"",'A1'!G209)</f>
        <v/>
      </c>
      <c r="E209" s="33" t="str">
        <f>IF(ISBLANK('A1'!H209),"",'A1'!H209)</f>
        <v/>
      </c>
      <c r="F209" s="225" t="str">
        <f>IF(ISBLANK('A1'!I209),"",'A1'!I209)</f>
        <v/>
      </c>
      <c r="G209" s="841"/>
      <c r="H209" s="205"/>
      <c r="I209" s="201"/>
      <c r="J209" s="202"/>
      <c r="K209" s="202"/>
      <c r="L209" s="202"/>
      <c r="M209" s="202"/>
      <c r="N209" s="203"/>
      <c r="O209" s="204"/>
      <c r="P209" s="203"/>
      <c r="Q209" s="203"/>
      <c r="R209" s="205"/>
      <c r="S209" s="1130"/>
      <c r="T209" s="1131"/>
      <c r="U209" s="455"/>
    </row>
    <row r="210" spans="1:21" x14ac:dyDescent="0.25">
      <c r="A210" s="224" t="str">
        <f>IF(ISBLANK('A1'!A210),"",'A1'!A210)</f>
        <v/>
      </c>
      <c r="B210" s="32" t="str">
        <f>IF(ISBLANK('A1'!B210),"",'A1'!B210)</f>
        <v/>
      </c>
      <c r="C210" s="981" t="str">
        <f>IF(ISBLANK('A1'!D210),"",'A1'!D210)</f>
        <v/>
      </c>
      <c r="D210" s="984" t="str">
        <f>IF(ISBLANK('A1'!G210),"",'A1'!G210)</f>
        <v/>
      </c>
      <c r="E210" s="33" t="str">
        <f>IF(ISBLANK('A1'!H210),"",'A1'!H210)</f>
        <v/>
      </c>
      <c r="F210" s="225" t="str">
        <f>IF(ISBLANK('A1'!I210),"",'A1'!I210)</f>
        <v/>
      </c>
      <c r="G210" s="841"/>
      <c r="H210" s="205"/>
      <c r="I210" s="201"/>
      <c r="J210" s="202"/>
      <c r="K210" s="202"/>
      <c r="L210" s="202"/>
      <c r="M210" s="202"/>
      <c r="N210" s="203"/>
      <c r="O210" s="204"/>
      <c r="P210" s="203"/>
      <c r="Q210" s="203"/>
      <c r="R210" s="205"/>
      <c r="S210" s="1130"/>
      <c r="T210" s="1131"/>
      <c r="U210" s="455"/>
    </row>
    <row r="211" spans="1:21" x14ac:dyDescent="0.25">
      <c r="A211" s="224" t="str">
        <f>IF(ISBLANK('A1'!A211),"",'A1'!A211)</f>
        <v/>
      </c>
      <c r="B211" s="32" t="str">
        <f>IF(ISBLANK('A1'!B211),"",'A1'!B211)</f>
        <v/>
      </c>
      <c r="C211" s="981" t="str">
        <f>IF(ISBLANK('A1'!D211),"",'A1'!D211)</f>
        <v/>
      </c>
      <c r="D211" s="984" t="str">
        <f>IF(ISBLANK('A1'!G211),"",'A1'!G211)</f>
        <v/>
      </c>
      <c r="E211" s="33" t="str">
        <f>IF(ISBLANK('A1'!H211),"",'A1'!H211)</f>
        <v/>
      </c>
      <c r="F211" s="225" t="str">
        <f>IF(ISBLANK('A1'!I211),"",'A1'!I211)</f>
        <v/>
      </c>
      <c r="G211" s="841"/>
      <c r="H211" s="205"/>
      <c r="I211" s="201"/>
      <c r="J211" s="202"/>
      <c r="K211" s="202"/>
      <c r="L211" s="202"/>
      <c r="M211" s="202"/>
      <c r="N211" s="203"/>
      <c r="O211" s="204"/>
      <c r="P211" s="203"/>
      <c r="Q211" s="203"/>
      <c r="R211" s="205"/>
      <c r="S211" s="1130"/>
      <c r="T211" s="1131"/>
      <c r="U211" s="455"/>
    </row>
    <row r="212" spans="1:21" x14ac:dyDescent="0.25">
      <c r="A212" s="224" t="str">
        <f>IF(ISBLANK('A1'!A212),"",'A1'!A212)</f>
        <v/>
      </c>
      <c r="B212" s="32" t="str">
        <f>IF(ISBLANK('A1'!B212),"",'A1'!B212)</f>
        <v/>
      </c>
      <c r="C212" s="981" t="str">
        <f>IF(ISBLANK('A1'!D212),"",'A1'!D212)</f>
        <v/>
      </c>
      <c r="D212" s="984" t="str">
        <f>IF(ISBLANK('A1'!G212),"",'A1'!G212)</f>
        <v/>
      </c>
      <c r="E212" s="33" t="str">
        <f>IF(ISBLANK('A1'!H212),"",'A1'!H212)</f>
        <v/>
      </c>
      <c r="F212" s="225" t="str">
        <f>IF(ISBLANK('A1'!I212),"",'A1'!I212)</f>
        <v/>
      </c>
      <c r="G212" s="841"/>
      <c r="H212" s="205"/>
      <c r="I212" s="201"/>
      <c r="J212" s="202"/>
      <c r="K212" s="202"/>
      <c r="L212" s="202"/>
      <c r="M212" s="202"/>
      <c r="N212" s="203"/>
      <c r="O212" s="204"/>
      <c r="P212" s="203"/>
      <c r="Q212" s="203"/>
      <c r="R212" s="205"/>
      <c r="S212" s="1130"/>
      <c r="T212" s="1131"/>
      <c r="U212" s="455"/>
    </row>
    <row r="213" spans="1:21" x14ac:dyDescent="0.25">
      <c r="A213" s="224" t="str">
        <f>IF(ISBLANK('A1'!A213),"",'A1'!A213)</f>
        <v/>
      </c>
      <c r="B213" s="32" t="str">
        <f>IF(ISBLANK('A1'!B213),"",'A1'!B213)</f>
        <v/>
      </c>
      <c r="C213" s="981" t="str">
        <f>IF(ISBLANK('A1'!D213),"",'A1'!D213)</f>
        <v/>
      </c>
      <c r="D213" s="984" t="str">
        <f>IF(ISBLANK('A1'!G213),"",'A1'!G213)</f>
        <v/>
      </c>
      <c r="E213" s="33" t="str">
        <f>IF(ISBLANK('A1'!H213),"",'A1'!H213)</f>
        <v/>
      </c>
      <c r="F213" s="225" t="str">
        <f>IF(ISBLANK('A1'!I213),"",'A1'!I213)</f>
        <v/>
      </c>
      <c r="G213" s="841"/>
      <c r="H213" s="205"/>
      <c r="I213" s="201"/>
      <c r="J213" s="202"/>
      <c r="K213" s="202"/>
      <c r="L213" s="202"/>
      <c r="M213" s="202"/>
      <c r="N213" s="203"/>
      <c r="O213" s="204"/>
      <c r="P213" s="203"/>
      <c r="Q213" s="203"/>
      <c r="R213" s="205"/>
      <c r="S213" s="1130"/>
      <c r="T213" s="1131"/>
      <c r="U213" s="455"/>
    </row>
    <row r="214" spans="1:21" x14ac:dyDescent="0.25">
      <c r="A214" s="224" t="str">
        <f>IF(ISBLANK('A1'!A214),"",'A1'!A214)</f>
        <v/>
      </c>
      <c r="B214" s="32" t="str">
        <f>IF(ISBLANK('A1'!B214),"",'A1'!B214)</f>
        <v/>
      </c>
      <c r="C214" s="981" t="str">
        <f>IF(ISBLANK('A1'!D214),"",'A1'!D214)</f>
        <v/>
      </c>
      <c r="D214" s="984" t="str">
        <f>IF(ISBLANK('A1'!G214),"",'A1'!G214)</f>
        <v/>
      </c>
      <c r="E214" s="33" t="str">
        <f>IF(ISBLANK('A1'!H214),"",'A1'!H214)</f>
        <v/>
      </c>
      <c r="F214" s="225" t="str">
        <f>IF(ISBLANK('A1'!I214),"",'A1'!I214)</f>
        <v/>
      </c>
      <c r="G214" s="841"/>
      <c r="H214" s="205"/>
      <c r="I214" s="201"/>
      <c r="J214" s="202"/>
      <c r="K214" s="202"/>
      <c r="L214" s="202"/>
      <c r="M214" s="202"/>
      <c r="N214" s="203"/>
      <c r="O214" s="204"/>
      <c r="P214" s="203"/>
      <c r="Q214" s="203"/>
      <c r="R214" s="205"/>
      <c r="S214" s="1130"/>
      <c r="T214" s="1131"/>
      <c r="U214" s="455"/>
    </row>
    <row r="215" spans="1:21" x14ac:dyDescent="0.25">
      <c r="A215" s="224" t="str">
        <f>IF(ISBLANK('A1'!A215),"",'A1'!A215)</f>
        <v/>
      </c>
      <c r="B215" s="32" t="str">
        <f>IF(ISBLANK('A1'!B215),"",'A1'!B215)</f>
        <v/>
      </c>
      <c r="C215" s="981" t="str">
        <f>IF(ISBLANK('A1'!D215),"",'A1'!D215)</f>
        <v/>
      </c>
      <c r="D215" s="984" t="str">
        <f>IF(ISBLANK('A1'!G215),"",'A1'!G215)</f>
        <v/>
      </c>
      <c r="E215" s="33" t="str">
        <f>IF(ISBLANK('A1'!H215),"",'A1'!H215)</f>
        <v/>
      </c>
      <c r="F215" s="225" t="str">
        <f>IF(ISBLANK('A1'!I215),"",'A1'!I215)</f>
        <v/>
      </c>
      <c r="G215" s="841"/>
      <c r="H215" s="205"/>
      <c r="I215" s="201"/>
      <c r="J215" s="202"/>
      <c r="K215" s="202"/>
      <c r="L215" s="202"/>
      <c r="M215" s="202"/>
      <c r="N215" s="203"/>
      <c r="O215" s="204"/>
      <c r="P215" s="203"/>
      <c r="Q215" s="203"/>
      <c r="R215" s="205"/>
      <c r="S215" s="1130"/>
      <c r="T215" s="1131"/>
      <c r="U215" s="455"/>
    </row>
    <row r="216" spans="1:21" x14ac:dyDescent="0.25">
      <c r="A216" s="224" t="str">
        <f>IF(ISBLANK('A1'!A216),"",'A1'!A216)</f>
        <v/>
      </c>
      <c r="B216" s="32" t="str">
        <f>IF(ISBLANK('A1'!B216),"",'A1'!B216)</f>
        <v/>
      </c>
      <c r="C216" s="981" t="str">
        <f>IF(ISBLANK('A1'!D216),"",'A1'!D216)</f>
        <v/>
      </c>
      <c r="D216" s="984" t="str">
        <f>IF(ISBLANK('A1'!G216),"",'A1'!G216)</f>
        <v/>
      </c>
      <c r="E216" s="33" t="str">
        <f>IF(ISBLANK('A1'!H216),"",'A1'!H216)</f>
        <v/>
      </c>
      <c r="F216" s="225" t="str">
        <f>IF(ISBLANK('A1'!I216),"",'A1'!I216)</f>
        <v/>
      </c>
      <c r="G216" s="841"/>
      <c r="H216" s="205"/>
      <c r="I216" s="201"/>
      <c r="J216" s="202"/>
      <c r="K216" s="202"/>
      <c r="L216" s="202"/>
      <c r="M216" s="202"/>
      <c r="N216" s="203"/>
      <c r="O216" s="204"/>
      <c r="P216" s="203"/>
      <c r="Q216" s="203"/>
      <c r="R216" s="205"/>
      <c r="S216" s="1130"/>
      <c r="T216" s="1131"/>
      <c r="U216" s="455"/>
    </row>
    <row r="217" spans="1:21" x14ac:dyDescent="0.25">
      <c r="A217" s="224" t="str">
        <f>IF(ISBLANK('A1'!A217),"",'A1'!A217)</f>
        <v/>
      </c>
      <c r="B217" s="32" t="str">
        <f>IF(ISBLANK('A1'!B217),"",'A1'!B217)</f>
        <v/>
      </c>
      <c r="C217" s="981" t="str">
        <f>IF(ISBLANK('A1'!D217),"",'A1'!D217)</f>
        <v/>
      </c>
      <c r="D217" s="984" t="str">
        <f>IF(ISBLANK('A1'!G217),"",'A1'!G217)</f>
        <v/>
      </c>
      <c r="E217" s="33" t="str">
        <f>IF(ISBLANK('A1'!H217),"",'A1'!H217)</f>
        <v/>
      </c>
      <c r="F217" s="225" t="str">
        <f>IF(ISBLANK('A1'!I217),"",'A1'!I217)</f>
        <v/>
      </c>
      <c r="G217" s="841"/>
      <c r="H217" s="205"/>
      <c r="I217" s="201"/>
      <c r="J217" s="202"/>
      <c r="K217" s="202"/>
      <c r="L217" s="202"/>
      <c r="M217" s="202"/>
      <c r="N217" s="203"/>
      <c r="O217" s="204"/>
      <c r="P217" s="203"/>
      <c r="Q217" s="203"/>
      <c r="R217" s="205"/>
      <c r="S217" s="1130"/>
      <c r="T217" s="1131"/>
      <c r="U217" s="455"/>
    </row>
    <row r="218" spans="1:21" x14ac:dyDescent="0.25">
      <c r="A218" s="224" t="str">
        <f>IF(ISBLANK('A1'!A218),"",'A1'!A218)</f>
        <v/>
      </c>
      <c r="B218" s="32" t="str">
        <f>IF(ISBLANK('A1'!B218),"",'A1'!B218)</f>
        <v/>
      </c>
      <c r="C218" s="981" t="str">
        <f>IF(ISBLANK('A1'!D218),"",'A1'!D218)</f>
        <v/>
      </c>
      <c r="D218" s="984" t="str">
        <f>IF(ISBLANK('A1'!G218),"",'A1'!G218)</f>
        <v/>
      </c>
      <c r="E218" s="33" t="str">
        <f>IF(ISBLANK('A1'!H218),"",'A1'!H218)</f>
        <v/>
      </c>
      <c r="F218" s="225" t="str">
        <f>IF(ISBLANK('A1'!I218),"",'A1'!I218)</f>
        <v/>
      </c>
      <c r="G218" s="841"/>
      <c r="H218" s="205"/>
      <c r="I218" s="201"/>
      <c r="J218" s="202"/>
      <c r="K218" s="202"/>
      <c r="L218" s="202"/>
      <c r="M218" s="202"/>
      <c r="N218" s="203"/>
      <c r="O218" s="204"/>
      <c r="P218" s="203"/>
      <c r="Q218" s="203"/>
      <c r="R218" s="205"/>
      <c r="S218" s="1130"/>
      <c r="T218" s="1131"/>
      <c r="U218" s="455"/>
    </row>
    <row r="219" spans="1:21" x14ac:dyDescent="0.25">
      <c r="A219" s="224" t="str">
        <f>IF(ISBLANK('A1'!A219),"",'A1'!A219)</f>
        <v/>
      </c>
      <c r="B219" s="32" t="str">
        <f>IF(ISBLANK('A1'!B219),"",'A1'!B219)</f>
        <v/>
      </c>
      <c r="C219" s="981" t="str">
        <f>IF(ISBLANK('A1'!D219),"",'A1'!D219)</f>
        <v/>
      </c>
      <c r="D219" s="984" t="str">
        <f>IF(ISBLANK('A1'!G219),"",'A1'!G219)</f>
        <v/>
      </c>
      <c r="E219" s="33" t="str">
        <f>IF(ISBLANK('A1'!H219),"",'A1'!H219)</f>
        <v/>
      </c>
      <c r="F219" s="225" t="str">
        <f>IF(ISBLANK('A1'!I219),"",'A1'!I219)</f>
        <v/>
      </c>
      <c r="G219" s="841"/>
      <c r="H219" s="205"/>
      <c r="I219" s="201"/>
      <c r="J219" s="202"/>
      <c r="K219" s="202"/>
      <c r="L219" s="202"/>
      <c r="M219" s="202"/>
      <c r="N219" s="203"/>
      <c r="O219" s="204"/>
      <c r="P219" s="203"/>
      <c r="Q219" s="203"/>
      <c r="R219" s="205"/>
      <c r="S219" s="1130"/>
      <c r="T219" s="1131"/>
      <c r="U219" s="455"/>
    </row>
    <row r="220" spans="1:21" x14ac:dyDescent="0.25">
      <c r="A220" s="224" t="str">
        <f>IF(ISBLANK('A1'!A220),"",'A1'!A220)</f>
        <v/>
      </c>
      <c r="B220" s="32" t="str">
        <f>IF(ISBLANK('A1'!B220),"",'A1'!B220)</f>
        <v/>
      </c>
      <c r="C220" s="981" t="str">
        <f>IF(ISBLANK('A1'!D220),"",'A1'!D220)</f>
        <v/>
      </c>
      <c r="D220" s="984" t="str">
        <f>IF(ISBLANK('A1'!G220),"",'A1'!G220)</f>
        <v/>
      </c>
      <c r="E220" s="33" t="str">
        <f>IF(ISBLANK('A1'!H220),"",'A1'!H220)</f>
        <v/>
      </c>
      <c r="F220" s="225" t="str">
        <f>IF(ISBLANK('A1'!I220),"",'A1'!I220)</f>
        <v/>
      </c>
      <c r="G220" s="841"/>
      <c r="H220" s="205"/>
      <c r="I220" s="201"/>
      <c r="J220" s="202"/>
      <c r="K220" s="202"/>
      <c r="L220" s="202"/>
      <c r="M220" s="202"/>
      <c r="N220" s="203"/>
      <c r="O220" s="204"/>
      <c r="P220" s="203"/>
      <c r="Q220" s="203"/>
      <c r="R220" s="205"/>
      <c r="S220" s="1130"/>
      <c r="T220" s="1131"/>
      <c r="U220" s="455"/>
    </row>
    <row r="221" spans="1:21" x14ac:dyDescent="0.25">
      <c r="A221" s="224" t="str">
        <f>IF(ISBLANK('A1'!A221),"",'A1'!A221)</f>
        <v/>
      </c>
      <c r="B221" s="32" t="str">
        <f>IF(ISBLANK('A1'!B221),"",'A1'!B221)</f>
        <v/>
      </c>
      <c r="C221" s="981" t="str">
        <f>IF(ISBLANK('A1'!D221),"",'A1'!D221)</f>
        <v/>
      </c>
      <c r="D221" s="984" t="str">
        <f>IF(ISBLANK('A1'!G221),"",'A1'!G221)</f>
        <v/>
      </c>
      <c r="E221" s="33" t="str">
        <f>IF(ISBLANK('A1'!H221),"",'A1'!H221)</f>
        <v/>
      </c>
      <c r="F221" s="225" t="str">
        <f>IF(ISBLANK('A1'!I221),"",'A1'!I221)</f>
        <v/>
      </c>
      <c r="G221" s="841"/>
      <c r="H221" s="205"/>
      <c r="I221" s="201"/>
      <c r="J221" s="202"/>
      <c r="K221" s="202"/>
      <c r="L221" s="202"/>
      <c r="M221" s="202"/>
      <c r="N221" s="203"/>
      <c r="O221" s="204"/>
      <c r="P221" s="203"/>
      <c r="Q221" s="203"/>
      <c r="R221" s="205"/>
      <c r="S221" s="1130"/>
      <c r="T221" s="1131"/>
      <c r="U221" s="455"/>
    </row>
    <row r="222" spans="1:21" x14ac:dyDescent="0.25">
      <c r="A222" s="224" t="str">
        <f>IF(ISBLANK('A1'!A222),"",'A1'!A222)</f>
        <v/>
      </c>
      <c r="B222" s="32" t="str">
        <f>IF(ISBLANK('A1'!B222),"",'A1'!B222)</f>
        <v/>
      </c>
      <c r="C222" s="981" t="str">
        <f>IF(ISBLANK('A1'!D222),"",'A1'!D222)</f>
        <v/>
      </c>
      <c r="D222" s="984" t="str">
        <f>IF(ISBLANK('A1'!G222),"",'A1'!G222)</f>
        <v/>
      </c>
      <c r="E222" s="33" t="str">
        <f>IF(ISBLANK('A1'!H222),"",'A1'!H222)</f>
        <v/>
      </c>
      <c r="F222" s="225" t="str">
        <f>IF(ISBLANK('A1'!I222),"",'A1'!I222)</f>
        <v/>
      </c>
      <c r="G222" s="841"/>
      <c r="H222" s="205"/>
      <c r="I222" s="201"/>
      <c r="J222" s="202"/>
      <c r="K222" s="202"/>
      <c r="L222" s="202"/>
      <c r="M222" s="202"/>
      <c r="N222" s="203"/>
      <c r="O222" s="204"/>
      <c r="P222" s="203"/>
      <c r="Q222" s="203"/>
      <c r="R222" s="205"/>
      <c r="S222" s="1130"/>
      <c r="T222" s="1131"/>
      <c r="U222" s="455"/>
    </row>
    <row r="223" spans="1:21" x14ac:dyDescent="0.25">
      <c r="A223" s="224" t="str">
        <f>IF(ISBLANK('A1'!A223),"",'A1'!A223)</f>
        <v/>
      </c>
      <c r="B223" s="32" t="str">
        <f>IF(ISBLANK('A1'!B223),"",'A1'!B223)</f>
        <v/>
      </c>
      <c r="C223" s="981" t="str">
        <f>IF(ISBLANK('A1'!D223),"",'A1'!D223)</f>
        <v/>
      </c>
      <c r="D223" s="984" t="str">
        <f>IF(ISBLANK('A1'!G223),"",'A1'!G223)</f>
        <v/>
      </c>
      <c r="E223" s="33" t="str">
        <f>IF(ISBLANK('A1'!H223),"",'A1'!H223)</f>
        <v/>
      </c>
      <c r="F223" s="225" t="str">
        <f>IF(ISBLANK('A1'!I223),"",'A1'!I223)</f>
        <v/>
      </c>
      <c r="G223" s="841"/>
      <c r="H223" s="205"/>
      <c r="I223" s="201"/>
      <c r="J223" s="202"/>
      <c r="K223" s="202"/>
      <c r="L223" s="202"/>
      <c r="M223" s="202"/>
      <c r="N223" s="203"/>
      <c r="O223" s="204"/>
      <c r="P223" s="203"/>
      <c r="Q223" s="203"/>
      <c r="R223" s="205"/>
      <c r="S223" s="1130"/>
      <c r="T223" s="1131"/>
      <c r="U223" s="455"/>
    </row>
    <row r="224" spans="1:21" x14ac:dyDescent="0.25">
      <c r="A224" s="224" t="str">
        <f>IF(ISBLANK('A1'!A224),"",'A1'!A224)</f>
        <v/>
      </c>
      <c r="B224" s="32" t="str">
        <f>IF(ISBLANK('A1'!B224),"",'A1'!B224)</f>
        <v/>
      </c>
      <c r="C224" s="981" t="str">
        <f>IF(ISBLANK('A1'!D224),"",'A1'!D224)</f>
        <v/>
      </c>
      <c r="D224" s="984" t="str">
        <f>IF(ISBLANK('A1'!G224),"",'A1'!G224)</f>
        <v/>
      </c>
      <c r="E224" s="33" t="str">
        <f>IF(ISBLANK('A1'!H224),"",'A1'!H224)</f>
        <v/>
      </c>
      <c r="F224" s="225" t="str">
        <f>IF(ISBLANK('A1'!I224),"",'A1'!I224)</f>
        <v/>
      </c>
      <c r="G224" s="841"/>
      <c r="H224" s="205"/>
      <c r="I224" s="201"/>
      <c r="J224" s="202"/>
      <c r="K224" s="202"/>
      <c r="L224" s="202"/>
      <c r="M224" s="202"/>
      <c r="N224" s="203"/>
      <c r="O224" s="204"/>
      <c r="P224" s="203"/>
      <c r="Q224" s="203"/>
      <c r="R224" s="205"/>
      <c r="S224" s="1130"/>
      <c r="T224" s="1131"/>
      <c r="U224" s="455"/>
    </row>
    <row r="225" spans="1:21" x14ac:dyDescent="0.25">
      <c r="A225" s="224" t="str">
        <f>IF(ISBLANK('A1'!A225),"",'A1'!A225)</f>
        <v/>
      </c>
      <c r="B225" s="32" t="str">
        <f>IF(ISBLANK('A1'!B225),"",'A1'!B225)</f>
        <v/>
      </c>
      <c r="C225" s="981" t="str">
        <f>IF(ISBLANK('A1'!D225),"",'A1'!D225)</f>
        <v/>
      </c>
      <c r="D225" s="984" t="str">
        <f>IF(ISBLANK('A1'!G225),"",'A1'!G225)</f>
        <v/>
      </c>
      <c r="E225" s="33" t="str">
        <f>IF(ISBLANK('A1'!H225),"",'A1'!H225)</f>
        <v/>
      </c>
      <c r="F225" s="225" t="str">
        <f>IF(ISBLANK('A1'!I225),"",'A1'!I225)</f>
        <v/>
      </c>
      <c r="G225" s="841"/>
      <c r="H225" s="205"/>
      <c r="I225" s="201"/>
      <c r="J225" s="202"/>
      <c r="K225" s="202"/>
      <c r="L225" s="202"/>
      <c r="M225" s="202"/>
      <c r="N225" s="203"/>
      <c r="O225" s="204"/>
      <c r="P225" s="203"/>
      <c r="Q225" s="203"/>
      <c r="R225" s="205"/>
      <c r="S225" s="1130"/>
      <c r="T225" s="1131"/>
      <c r="U225" s="455"/>
    </row>
    <row r="226" spans="1:21" x14ac:dyDescent="0.25">
      <c r="A226" s="224" t="str">
        <f>IF(ISBLANK('A1'!A226),"",'A1'!A226)</f>
        <v/>
      </c>
      <c r="B226" s="32" t="str">
        <f>IF(ISBLANK('A1'!B226),"",'A1'!B226)</f>
        <v/>
      </c>
      <c r="C226" s="981" t="str">
        <f>IF(ISBLANK('A1'!D226),"",'A1'!D226)</f>
        <v/>
      </c>
      <c r="D226" s="984" t="str">
        <f>IF(ISBLANK('A1'!G226),"",'A1'!G226)</f>
        <v/>
      </c>
      <c r="E226" s="33" t="str">
        <f>IF(ISBLANK('A1'!H226),"",'A1'!H226)</f>
        <v/>
      </c>
      <c r="F226" s="225" t="str">
        <f>IF(ISBLANK('A1'!I226),"",'A1'!I226)</f>
        <v/>
      </c>
      <c r="G226" s="841"/>
      <c r="H226" s="205"/>
      <c r="I226" s="201"/>
      <c r="J226" s="202"/>
      <c r="K226" s="202"/>
      <c r="L226" s="202"/>
      <c r="M226" s="202"/>
      <c r="N226" s="203"/>
      <c r="O226" s="204"/>
      <c r="P226" s="203"/>
      <c r="Q226" s="203"/>
      <c r="R226" s="205"/>
      <c r="S226" s="1130"/>
      <c r="T226" s="1131"/>
      <c r="U226" s="455"/>
    </row>
    <row r="227" spans="1:21" x14ac:dyDescent="0.25">
      <c r="A227" s="224" t="str">
        <f>IF(ISBLANK('A1'!A227),"",'A1'!A227)</f>
        <v/>
      </c>
      <c r="B227" s="32" t="str">
        <f>IF(ISBLANK('A1'!B227),"",'A1'!B227)</f>
        <v/>
      </c>
      <c r="C227" s="981" t="str">
        <f>IF(ISBLANK('A1'!D227),"",'A1'!D227)</f>
        <v/>
      </c>
      <c r="D227" s="984" t="str">
        <f>IF(ISBLANK('A1'!G227),"",'A1'!G227)</f>
        <v/>
      </c>
      <c r="E227" s="33" t="str">
        <f>IF(ISBLANK('A1'!H227),"",'A1'!H227)</f>
        <v/>
      </c>
      <c r="F227" s="225" t="str">
        <f>IF(ISBLANK('A1'!I227),"",'A1'!I227)</f>
        <v/>
      </c>
      <c r="G227" s="841"/>
      <c r="H227" s="205"/>
      <c r="I227" s="201"/>
      <c r="J227" s="202"/>
      <c r="K227" s="202"/>
      <c r="L227" s="202"/>
      <c r="M227" s="202"/>
      <c r="N227" s="203"/>
      <c r="O227" s="204"/>
      <c r="P227" s="203"/>
      <c r="Q227" s="203"/>
      <c r="R227" s="205"/>
      <c r="S227" s="1130"/>
      <c r="T227" s="1131"/>
      <c r="U227" s="455"/>
    </row>
    <row r="228" spans="1:21" x14ac:dyDescent="0.25">
      <c r="A228" s="224" t="str">
        <f>IF(ISBLANK('A1'!A228),"",'A1'!A228)</f>
        <v/>
      </c>
      <c r="B228" s="32" t="str">
        <f>IF(ISBLANK('A1'!B228),"",'A1'!B228)</f>
        <v/>
      </c>
      <c r="C228" s="981" t="str">
        <f>IF(ISBLANK('A1'!D228),"",'A1'!D228)</f>
        <v/>
      </c>
      <c r="D228" s="984" t="str">
        <f>IF(ISBLANK('A1'!G228),"",'A1'!G228)</f>
        <v/>
      </c>
      <c r="E228" s="33" t="str">
        <f>IF(ISBLANK('A1'!H228),"",'A1'!H228)</f>
        <v/>
      </c>
      <c r="F228" s="225" t="str">
        <f>IF(ISBLANK('A1'!I228),"",'A1'!I228)</f>
        <v/>
      </c>
      <c r="G228" s="841"/>
      <c r="H228" s="205"/>
      <c r="I228" s="201"/>
      <c r="J228" s="202"/>
      <c r="K228" s="202"/>
      <c r="L228" s="202"/>
      <c r="M228" s="202"/>
      <c r="N228" s="203"/>
      <c r="O228" s="204"/>
      <c r="P228" s="203"/>
      <c r="Q228" s="203"/>
      <c r="R228" s="205"/>
      <c r="S228" s="1130"/>
      <c r="T228" s="1131"/>
      <c r="U228" s="455"/>
    </row>
    <row r="229" spans="1:21" x14ac:dyDescent="0.25">
      <c r="A229" s="224" t="str">
        <f>IF(ISBLANK('A1'!A229),"",'A1'!A229)</f>
        <v/>
      </c>
      <c r="B229" s="32" t="str">
        <f>IF(ISBLANK('A1'!B229),"",'A1'!B229)</f>
        <v/>
      </c>
      <c r="C229" s="981" t="str">
        <f>IF(ISBLANK('A1'!D229),"",'A1'!D229)</f>
        <v/>
      </c>
      <c r="D229" s="984" t="str">
        <f>IF(ISBLANK('A1'!G229),"",'A1'!G229)</f>
        <v/>
      </c>
      <c r="E229" s="33" t="str">
        <f>IF(ISBLANK('A1'!H229),"",'A1'!H229)</f>
        <v/>
      </c>
      <c r="F229" s="225" t="str">
        <f>IF(ISBLANK('A1'!I229),"",'A1'!I229)</f>
        <v/>
      </c>
      <c r="G229" s="841"/>
      <c r="H229" s="205"/>
      <c r="I229" s="201"/>
      <c r="J229" s="202"/>
      <c r="K229" s="202"/>
      <c r="L229" s="202"/>
      <c r="M229" s="202"/>
      <c r="N229" s="203"/>
      <c r="O229" s="204"/>
      <c r="P229" s="203"/>
      <c r="Q229" s="203"/>
      <c r="R229" s="205"/>
      <c r="S229" s="1130"/>
      <c r="T229" s="1131"/>
      <c r="U229" s="455"/>
    </row>
    <row r="230" spans="1:21" x14ac:dyDescent="0.25">
      <c r="A230" s="224" t="str">
        <f>IF(ISBLANK('A1'!A230),"",'A1'!A230)</f>
        <v/>
      </c>
      <c r="B230" s="32" t="str">
        <f>IF(ISBLANK('A1'!B230),"",'A1'!B230)</f>
        <v/>
      </c>
      <c r="C230" s="981" t="str">
        <f>IF(ISBLANK('A1'!D230),"",'A1'!D230)</f>
        <v/>
      </c>
      <c r="D230" s="984" t="str">
        <f>IF(ISBLANK('A1'!G230),"",'A1'!G230)</f>
        <v/>
      </c>
      <c r="E230" s="33" t="str">
        <f>IF(ISBLANK('A1'!H230),"",'A1'!H230)</f>
        <v/>
      </c>
      <c r="F230" s="225" t="str">
        <f>IF(ISBLANK('A1'!I230),"",'A1'!I230)</f>
        <v/>
      </c>
      <c r="G230" s="841"/>
      <c r="H230" s="205"/>
      <c r="I230" s="201"/>
      <c r="J230" s="202"/>
      <c r="K230" s="202"/>
      <c r="L230" s="202"/>
      <c r="M230" s="202"/>
      <c r="N230" s="203"/>
      <c r="O230" s="204"/>
      <c r="P230" s="203"/>
      <c r="Q230" s="203"/>
      <c r="R230" s="205"/>
      <c r="S230" s="1130"/>
      <c r="T230" s="1131"/>
      <c r="U230" s="455"/>
    </row>
    <row r="231" spans="1:21" x14ac:dyDescent="0.25">
      <c r="A231" s="224" t="str">
        <f>IF(ISBLANK('A1'!A231),"",'A1'!A231)</f>
        <v/>
      </c>
      <c r="B231" s="32" t="str">
        <f>IF(ISBLANK('A1'!B231),"",'A1'!B231)</f>
        <v/>
      </c>
      <c r="C231" s="981" t="str">
        <f>IF(ISBLANK('A1'!D231),"",'A1'!D231)</f>
        <v/>
      </c>
      <c r="D231" s="984" t="str">
        <f>IF(ISBLANK('A1'!G231),"",'A1'!G231)</f>
        <v/>
      </c>
      <c r="E231" s="33" t="str">
        <f>IF(ISBLANK('A1'!H231),"",'A1'!H231)</f>
        <v/>
      </c>
      <c r="F231" s="225" t="str">
        <f>IF(ISBLANK('A1'!I231),"",'A1'!I231)</f>
        <v/>
      </c>
      <c r="G231" s="841"/>
      <c r="H231" s="205"/>
      <c r="I231" s="201"/>
      <c r="J231" s="202"/>
      <c r="K231" s="202"/>
      <c r="L231" s="202"/>
      <c r="M231" s="202"/>
      <c r="N231" s="203"/>
      <c r="O231" s="204"/>
      <c r="P231" s="203"/>
      <c r="Q231" s="203"/>
      <c r="R231" s="205"/>
      <c r="S231" s="1130"/>
      <c r="T231" s="1131"/>
      <c r="U231" s="455"/>
    </row>
    <row r="232" spans="1:21" x14ac:dyDescent="0.25">
      <c r="A232" s="224" t="str">
        <f>IF(ISBLANK('A1'!A232),"",'A1'!A232)</f>
        <v/>
      </c>
      <c r="B232" s="32" t="str">
        <f>IF(ISBLANK('A1'!B232),"",'A1'!B232)</f>
        <v/>
      </c>
      <c r="C232" s="981" t="str">
        <f>IF(ISBLANK('A1'!D232),"",'A1'!D232)</f>
        <v/>
      </c>
      <c r="D232" s="984" t="str">
        <f>IF(ISBLANK('A1'!G232),"",'A1'!G232)</f>
        <v/>
      </c>
      <c r="E232" s="33" t="str">
        <f>IF(ISBLANK('A1'!H232),"",'A1'!H232)</f>
        <v/>
      </c>
      <c r="F232" s="225" t="str">
        <f>IF(ISBLANK('A1'!I232),"",'A1'!I232)</f>
        <v/>
      </c>
      <c r="G232" s="841"/>
      <c r="H232" s="205"/>
      <c r="I232" s="201"/>
      <c r="J232" s="202"/>
      <c r="K232" s="202"/>
      <c r="L232" s="202"/>
      <c r="M232" s="202"/>
      <c r="N232" s="203"/>
      <c r="O232" s="204"/>
      <c r="P232" s="203"/>
      <c r="Q232" s="203"/>
      <c r="R232" s="205"/>
      <c r="S232" s="1130"/>
      <c r="T232" s="1131"/>
      <c r="U232" s="455"/>
    </row>
    <row r="233" spans="1:21" x14ac:dyDescent="0.25">
      <c r="A233" s="224" t="str">
        <f>IF(ISBLANK('A1'!A233),"",'A1'!A233)</f>
        <v/>
      </c>
      <c r="B233" s="32" t="str">
        <f>IF(ISBLANK('A1'!B233),"",'A1'!B233)</f>
        <v/>
      </c>
      <c r="C233" s="981" t="str">
        <f>IF(ISBLANK('A1'!D233),"",'A1'!D233)</f>
        <v/>
      </c>
      <c r="D233" s="984" t="str">
        <f>IF(ISBLANK('A1'!G233),"",'A1'!G233)</f>
        <v/>
      </c>
      <c r="E233" s="33" t="str">
        <f>IF(ISBLANK('A1'!H233),"",'A1'!H233)</f>
        <v/>
      </c>
      <c r="F233" s="225" t="str">
        <f>IF(ISBLANK('A1'!I233),"",'A1'!I233)</f>
        <v/>
      </c>
      <c r="G233" s="841"/>
      <c r="H233" s="205"/>
      <c r="I233" s="201"/>
      <c r="J233" s="202"/>
      <c r="K233" s="202"/>
      <c r="L233" s="202"/>
      <c r="M233" s="202"/>
      <c r="N233" s="203"/>
      <c r="O233" s="204"/>
      <c r="P233" s="203"/>
      <c r="Q233" s="203"/>
      <c r="R233" s="205"/>
      <c r="S233" s="1130"/>
      <c r="T233" s="1131"/>
      <c r="U233" s="455"/>
    </row>
    <row r="234" spans="1:21" x14ac:dyDescent="0.25">
      <c r="A234" s="224" t="str">
        <f>IF(ISBLANK('A1'!A234),"",'A1'!A234)</f>
        <v/>
      </c>
      <c r="B234" s="32" t="str">
        <f>IF(ISBLANK('A1'!B234),"",'A1'!B234)</f>
        <v/>
      </c>
      <c r="C234" s="981" t="str">
        <f>IF(ISBLANK('A1'!D234),"",'A1'!D234)</f>
        <v/>
      </c>
      <c r="D234" s="984" t="str">
        <f>IF(ISBLANK('A1'!G234),"",'A1'!G234)</f>
        <v/>
      </c>
      <c r="E234" s="33" t="str">
        <f>IF(ISBLANK('A1'!H234),"",'A1'!H234)</f>
        <v/>
      </c>
      <c r="F234" s="225" t="str">
        <f>IF(ISBLANK('A1'!I234),"",'A1'!I234)</f>
        <v/>
      </c>
      <c r="G234" s="841"/>
      <c r="H234" s="205"/>
      <c r="I234" s="201"/>
      <c r="J234" s="202"/>
      <c r="K234" s="202"/>
      <c r="L234" s="202"/>
      <c r="M234" s="202"/>
      <c r="N234" s="203"/>
      <c r="O234" s="204"/>
      <c r="P234" s="203"/>
      <c r="Q234" s="203"/>
      <c r="R234" s="205"/>
      <c r="S234" s="1130"/>
      <c r="T234" s="1131"/>
      <c r="U234" s="455"/>
    </row>
    <row r="235" spans="1:21" x14ac:dyDescent="0.25">
      <c r="A235" s="224" t="str">
        <f>IF(ISBLANK('A1'!A235),"",'A1'!A235)</f>
        <v/>
      </c>
      <c r="B235" s="32" t="str">
        <f>IF(ISBLANK('A1'!B235),"",'A1'!B235)</f>
        <v/>
      </c>
      <c r="C235" s="981" t="str">
        <f>IF(ISBLANK('A1'!D235),"",'A1'!D235)</f>
        <v/>
      </c>
      <c r="D235" s="984" t="str">
        <f>IF(ISBLANK('A1'!G235),"",'A1'!G235)</f>
        <v/>
      </c>
      <c r="E235" s="33" t="str">
        <f>IF(ISBLANK('A1'!H235),"",'A1'!H235)</f>
        <v/>
      </c>
      <c r="F235" s="225" t="str">
        <f>IF(ISBLANK('A1'!I235),"",'A1'!I235)</f>
        <v/>
      </c>
      <c r="G235" s="841"/>
      <c r="H235" s="205"/>
      <c r="I235" s="201"/>
      <c r="J235" s="202"/>
      <c r="K235" s="202"/>
      <c r="L235" s="202"/>
      <c r="M235" s="202"/>
      <c r="N235" s="203"/>
      <c r="O235" s="204"/>
      <c r="P235" s="203"/>
      <c r="Q235" s="203"/>
      <c r="R235" s="205"/>
      <c r="S235" s="1130"/>
      <c r="T235" s="1131"/>
      <c r="U235" s="455"/>
    </row>
    <row r="236" spans="1:21" x14ac:dyDescent="0.25">
      <c r="A236" s="224" t="str">
        <f>IF(ISBLANK('A1'!A236),"",'A1'!A236)</f>
        <v/>
      </c>
      <c r="B236" s="32" t="str">
        <f>IF(ISBLANK('A1'!B236),"",'A1'!B236)</f>
        <v/>
      </c>
      <c r="C236" s="981" t="str">
        <f>IF(ISBLANK('A1'!D236),"",'A1'!D236)</f>
        <v/>
      </c>
      <c r="D236" s="984" t="str">
        <f>IF(ISBLANK('A1'!G236),"",'A1'!G236)</f>
        <v/>
      </c>
      <c r="E236" s="33" t="str">
        <f>IF(ISBLANK('A1'!H236),"",'A1'!H236)</f>
        <v/>
      </c>
      <c r="F236" s="225" t="str">
        <f>IF(ISBLANK('A1'!I236),"",'A1'!I236)</f>
        <v/>
      </c>
      <c r="G236" s="841"/>
      <c r="H236" s="205"/>
      <c r="I236" s="201"/>
      <c r="J236" s="202"/>
      <c r="K236" s="202"/>
      <c r="L236" s="202"/>
      <c r="M236" s="202"/>
      <c r="N236" s="203"/>
      <c r="O236" s="204"/>
      <c r="P236" s="203"/>
      <c r="Q236" s="203"/>
      <c r="R236" s="205"/>
      <c r="S236" s="1130"/>
      <c r="T236" s="1131"/>
      <c r="U236" s="455"/>
    </row>
    <row r="237" spans="1:21" x14ac:dyDescent="0.25">
      <c r="A237" s="224" t="str">
        <f>IF(ISBLANK('A1'!A237),"",'A1'!A237)</f>
        <v/>
      </c>
      <c r="B237" s="32" t="str">
        <f>IF(ISBLANK('A1'!B237),"",'A1'!B237)</f>
        <v/>
      </c>
      <c r="C237" s="981" t="str">
        <f>IF(ISBLANK('A1'!D237),"",'A1'!D237)</f>
        <v/>
      </c>
      <c r="D237" s="984" t="str">
        <f>IF(ISBLANK('A1'!G237),"",'A1'!G237)</f>
        <v/>
      </c>
      <c r="E237" s="33" t="str">
        <f>IF(ISBLANK('A1'!H237),"",'A1'!H237)</f>
        <v/>
      </c>
      <c r="F237" s="225" t="str">
        <f>IF(ISBLANK('A1'!I237),"",'A1'!I237)</f>
        <v/>
      </c>
      <c r="G237" s="841"/>
      <c r="H237" s="205"/>
      <c r="I237" s="201"/>
      <c r="J237" s="202"/>
      <c r="K237" s="202"/>
      <c r="L237" s="202"/>
      <c r="M237" s="202"/>
      <c r="N237" s="203"/>
      <c r="O237" s="204"/>
      <c r="P237" s="203"/>
      <c r="Q237" s="203"/>
      <c r="R237" s="205"/>
      <c r="S237" s="1130"/>
      <c r="T237" s="1131"/>
      <c r="U237" s="455"/>
    </row>
    <row r="238" spans="1:21" x14ac:dyDescent="0.25">
      <c r="A238" s="224" t="str">
        <f>IF(ISBLANK('A1'!A238),"",'A1'!A238)</f>
        <v/>
      </c>
      <c r="B238" s="32" t="str">
        <f>IF(ISBLANK('A1'!B238),"",'A1'!B238)</f>
        <v/>
      </c>
      <c r="C238" s="981" t="str">
        <f>IF(ISBLANK('A1'!D238),"",'A1'!D238)</f>
        <v/>
      </c>
      <c r="D238" s="984" t="str">
        <f>IF(ISBLANK('A1'!G238),"",'A1'!G238)</f>
        <v/>
      </c>
      <c r="E238" s="33" t="str">
        <f>IF(ISBLANK('A1'!H238),"",'A1'!H238)</f>
        <v/>
      </c>
      <c r="F238" s="225" t="str">
        <f>IF(ISBLANK('A1'!I238),"",'A1'!I238)</f>
        <v/>
      </c>
      <c r="G238" s="841"/>
      <c r="H238" s="205"/>
      <c r="I238" s="201"/>
      <c r="J238" s="202"/>
      <c r="K238" s="202"/>
      <c r="L238" s="202"/>
      <c r="M238" s="202"/>
      <c r="N238" s="203"/>
      <c r="O238" s="204"/>
      <c r="P238" s="203"/>
      <c r="Q238" s="203"/>
      <c r="R238" s="205"/>
      <c r="S238" s="1130"/>
      <c r="T238" s="1131"/>
      <c r="U238" s="455"/>
    </row>
    <row r="239" spans="1:21" x14ac:dyDescent="0.25">
      <c r="A239" s="224" t="str">
        <f>IF(ISBLANK('A1'!A239),"",'A1'!A239)</f>
        <v/>
      </c>
      <c r="B239" s="32" t="str">
        <f>IF(ISBLANK('A1'!B239),"",'A1'!B239)</f>
        <v/>
      </c>
      <c r="C239" s="981" t="str">
        <f>IF(ISBLANK('A1'!D239),"",'A1'!D239)</f>
        <v/>
      </c>
      <c r="D239" s="984" t="str">
        <f>IF(ISBLANK('A1'!G239),"",'A1'!G239)</f>
        <v/>
      </c>
      <c r="E239" s="33" t="str">
        <f>IF(ISBLANK('A1'!H239),"",'A1'!H239)</f>
        <v/>
      </c>
      <c r="F239" s="225" t="str">
        <f>IF(ISBLANK('A1'!I239),"",'A1'!I239)</f>
        <v/>
      </c>
      <c r="G239" s="841"/>
      <c r="H239" s="205"/>
      <c r="I239" s="201"/>
      <c r="J239" s="202"/>
      <c r="K239" s="202"/>
      <c r="L239" s="202"/>
      <c r="M239" s="202"/>
      <c r="N239" s="203"/>
      <c r="O239" s="204"/>
      <c r="P239" s="203"/>
      <c r="Q239" s="203"/>
      <c r="R239" s="205"/>
      <c r="S239" s="1130"/>
      <c r="T239" s="1131"/>
      <c r="U239" s="455"/>
    </row>
    <row r="240" spans="1:21" x14ac:dyDescent="0.25">
      <c r="A240" s="224" t="str">
        <f>IF(ISBLANK('A1'!A240),"",'A1'!A240)</f>
        <v/>
      </c>
      <c r="B240" s="32" t="str">
        <f>IF(ISBLANK('A1'!B240),"",'A1'!B240)</f>
        <v/>
      </c>
      <c r="C240" s="981" t="str">
        <f>IF(ISBLANK('A1'!D240),"",'A1'!D240)</f>
        <v/>
      </c>
      <c r="D240" s="984" t="str">
        <f>IF(ISBLANK('A1'!G240),"",'A1'!G240)</f>
        <v/>
      </c>
      <c r="E240" s="33" t="str">
        <f>IF(ISBLANK('A1'!H240),"",'A1'!H240)</f>
        <v/>
      </c>
      <c r="F240" s="225" t="str">
        <f>IF(ISBLANK('A1'!I240),"",'A1'!I240)</f>
        <v/>
      </c>
      <c r="G240" s="841"/>
      <c r="H240" s="205"/>
      <c r="I240" s="201"/>
      <c r="J240" s="202"/>
      <c r="K240" s="202"/>
      <c r="L240" s="202"/>
      <c r="M240" s="202"/>
      <c r="N240" s="203"/>
      <c r="O240" s="204"/>
      <c r="P240" s="203"/>
      <c r="Q240" s="203"/>
      <c r="R240" s="205"/>
      <c r="S240" s="1130"/>
      <c r="T240" s="1131"/>
      <c r="U240" s="455"/>
    </row>
    <row r="241" spans="1:21" x14ac:dyDescent="0.25">
      <c r="A241" s="224" t="str">
        <f>IF(ISBLANK('A1'!A241),"",'A1'!A241)</f>
        <v/>
      </c>
      <c r="B241" s="32" t="str">
        <f>IF(ISBLANK('A1'!B241),"",'A1'!B241)</f>
        <v/>
      </c>
      <c r="C241" s="981" t="str">
        <f>IF(ISBLANK('A1'!D241),"",'A1'!D241)</f>
        <v/>
      </c>
      <c r="D241" s="984" t="str">
        <f>IF(ISBLANK('A1'!G241),"",'A1'!G241)</f>
        <v/>
      </c>
      <c r="E241" s="33" t="str">
        <f>IF(ISBLANK('A1'!H241),"",'A1'!H241)</f>
        <v/>
      </c>
      <c r="F241" s="225" t="str">
        <f>IF(ISBLANK('A1'!I241),"",'A1'!I241)</f>
        <v/>
      </c>
      <c r="G241" s="841"/>
      <c r="H241" s="205"/>
      <c r="I241" s="201"/>
      <c r="J241" s="202"/>
      <c r="K241" s="202"/>
      <c r="L241" s="202"/>
      <c r="M241" s="202"/>
      <c r="N241" s="203"/>
      <c r="O241" s="204"/>
      <c r="P241" s="203"/>
      <c r="Q241" s="203"/>
      <c r="R241" s="205"/>
      <c r="S241" s="1130"/>
      <c r="T241" s="1131"/>
      <c r="U241" s="455"/>
    </row>
    <row r="242" spans="1:21" x14ac:dyDescent="0.25">
      <c r="A242" s="224" t="str">
        <f>IF(ISBLANK('A1'!A242),"",'A1'!A242)</f>
        <v/>
      </c>
      <c r="B242" s="32" t="str">
        <f>IF(ISBLANK('A1'!B242),"",'A1'!B242)</f>
        <v/>
      </c>
      <c r="C242" s="981" t="str">
        <f>IF(ISBLANK('A1'!D242),"",'A1'!D242)</f>
        <v/>
      </c>
      <c r="D242" s="984" t="str">
        <f>IF(ISBLANK('A1'!G242),"",'A1'!G242)</f>
        <v/>
      </c>
      <c r="E242" s="33" t="str">
        <f>IF(ISBLANK('A1'!H242),"",'A1'!H242)</f>
        <v/>
      </c>
      <c r="F242" s="225" t="str">
        <f>IF(ISBLANK('A1'!I242),"",'A1'!I242)</f>
        <v/>
      </c>
      <c r="G242" s="841"/>
      <c r="H242" s="205"/>
      <c r="I242" s="201"/>
      <c r="J242" s="202"/>
      <c r="K242" s="202"/>
      <c r="L242" s="202"/>
      <c r="M242" s="202"/>
      <c r="N242" s="203"/>
      <c r="O242" s="204"/>
      <c r="P242" s="203"/>
      <c r="Q242" s="203"/>
      <c r="R242" s="205"/>
      <c r="S242" s="1130"/>
      <c r="T242" s="1131"/>
      <c r="U242" s="455"/>
    </row>
    <row r="243" spans="1:21" x14ac:dyDescent="0.25">
      <c r="A243" s="224" t="str">
        <f>IF(ISBLANK('A1'!A243),"",'A1'!A243)</f>
        <v/>
      </c>
      <c r="B243" s="32" t="str">
        <f>IF(ISBLANK('A1'!B243),"",'A1'!B243)</f>
        <v/>
      </c>
      <c r="C243" s="981" t="str">
        <f>IF(ISBLANK('A1'!D243),"",'A1'!D243)</f>
        <v/>
      </c>
      <c r="D243" s="984" t="str">
        <f>IF(ISBLANK('A1'!G243),"",'A1'!G243)</f>
        <v/>
      </c>
      <c r="E243" s="33" t="str">
        <f>IF(ISBLANK('A1'!H243),"",'A1'!H243)</f>
        <v/>
      </c>
      <c r="F243" s="225" t="str">
        <f>IF(ISBLANK('A1'!I243),"",'A1'!I243)</f>
        <v/>
      </c>
      <c r="G243" s="841"/>
      <c r="H243" s="205"/>
      <c r="I243" s="201"/>
      <c r="J243" s="202"/>
      <c r="K243" s="202"/>
      <c r="L243" s="202"/>
      <c r="M243" s="202"/>
      <c r="N243" s="203"/>
      <c r="O243" s="204"/>
      <c r="P243" s="203"/>
      <c r="Q243" s="203"/>
      <c r="R243" s="205"/>
      <c r="S243" s="1130"/>
      <c r="T243" s="1131"/>
      <c r="U243" s="455"/>
    </row>
    <row r="244" spans="1:21" x14ac:dyDescent="0.25">
      <c r="A244" s="224" t="str">
        <f>IF(ISBLANK('A1'!A244),"",'A1'!A244)</f>
        <v/>
      </c>
      <c r="B244" s="32" t="str">
        <f>IF(ISBLANK('A1'!B244),"",'A1'!B244)</f>
        <v/>
      </c>
      <c r="C244" s="981" t="str">
        <f>IF(ISBLANK('A1'!D244),"",'A1'!D244)</f>
        <v/>
      </c>
      <c r="D244" s="984" t="str">
        <f>IF(ISBLANK('A1'!G244),"",'A1'!G244)</f>
        <v/>
      </c>
      <c r="E244" s="33" t="str">
        <f>IF(ISBLANK('A1'!H244),"",'A1'!H244)</f>
        <v/>
      </c>
      <c r="F244" s="225" t="str">
        <f>IF(ISBLANK('A1'!I244),"",'A1'!I244)</f>
        <v/>
      </c>
      <c r="G244" s="841"/>
      <c r="H244" s="205"/>
      <c r="I244" s="201"/>
      <c r="J244" s="202"/>
      <c r="K244" s="202"/>
      <c r="L244" s="202"/>
      <c r="M244" s="202"/>
      <c r="N244" s="203"/>
      <c r="O244" s="204"/>
      <c r="P244" s="203"/>
      <c r="Q244" s="203"/>
      <c r="R244" s="205"/>
      <c r="S244" s="1130"/>
      <c r="T244" s="1131"/>
      <c r="U244" s="455"/>
    </row>
    <row r="245" spans="1:21" x14ac:dyDescent="0.25">
      <c r="A245" s="224" t="str">
        <f>IF(ISBLANK('A1'!A245),"",'A1'!A245)</f>
        <v/>
      </c>
      <c r="B245" s="32" t="str">
        <f>IF(ISBLANK('A1'!B245),"",'A1'!B245)</f>
        <v/>
      </c>
      <c r="C245" s="981" t="str">
        <f>IF(ISBLANK('A1'!D245),"",'A1'!D245)</f>
        <v/>
      </c>
      <c r="D245" s="984" t="str">
        <f>IF(ISBLANK('A1'!G245),"",'A1'!G245)</f>
        <v/>
      </c>
      <c r="E245" s="33" t="str">
        <f>IF(ISBLANK('A1'!H245),"",'A1'!H245)</f>
        <v/>
      </c>
      <c r="F245" s="225" t="str">
        <f>IF(ISBLANK('A1'!I245),"",'A1'!I245)</f>
        <v/>
      </c>
      <c r="G245" s="841"/>
      <c r="H245" s="205"/>
      <c r="I245" s="201"/>
      <c r="J245" s="202"/>
      <c r="K245" s="202"/>
      <c r="L245" s="202"/>
      <c r="M245" s="202"/>
      <c r="N245" s="203"/>
      <c r="O245" s="204"/>
      <c r="P245" s="203"/>
      <c r="Q245" s="203"/>
      <c r="R245" s="205"/>
      <c r="S245" s="1130"/>
      <c r="T245" s="1131"/>
      <c r="U245" s="455"/>
    </row>
    <row r="246" spans="1:21" x14ac:dyDescent="0.25">
      <c r="A246" s="224" t="str">
        <f>IF(ISBLANK('A1'!A246),"",'A1'!A246)</f>
        <v/>
      </c>
      <c r="B246" s="32" t="str">
        <f>IF(ISBLANK('A1'!B246),"",'A1'!B246)</f>
        <v/>
      </c>
      <c r="C246" s="981" t="str">
        <f>IF(ISBLANK('A1'!D246),"",'A1'!D246)</f>
        <v/>
      </c>
      <c r="D246" s="984" t="str">
        <f>IF(ISBLANK('A1'!G246),"",'A1'!G246)</f>
        <v/>
      </c>
      <c r="E246" s="33" t="str">
        <f>IF(ISBLANK('A1'!H246),"",'A1'!H246)</f>
        <v/>
      </c>
      <c r="F246" s="225" t="str">
        <f>IF(ISBLANK('A1'!I246),"",'A1'!I246)</f>
        <v/>
      </c>
      <c r="G246" s="841"/>
      <c r="H246" s="205"/>
      <c r="I246" s="201"/>
      <c r="J246" s="202"/>
      <c r="K246" s="202"/>
      <c r="L246" s="202"/>
      <c r="M246" s="202"/>
      <c r="N246" s="203"/>
      <c r="O246" s="204"/>
      <c r="P246" s="203"/>
      <c r="Q246" s="203"/>
      <c r="R246" s="205"/>
      <c r="S246" s="1130"/>
      <c r="T246" s="1131"/>
      <c r="U246" s="455"/>
    </row>
    <row r="247" spans="1:21" x14ac:dyDescent="0.25">
      <c r="A247" s="224" t="str">
        <f>IF(ISBLANK('A1'!A247),"",'A1'!A247)</f>
        <v/>
      </c>
      <c r="B247" s="32" t="str">
        <f>IF(ISBLANK('A1'!B247),"",'A1'!B247)</f>
        <v/>
      </c>
      <c r="C247" s="981" t="str">
        <f>IF(ISBLANK('A1'!D247),"",'A1'!D247)</f>
        <v/>
      </c>
      <c r="D247" s="984" t="str">
        <f>IF(ISBLANK('A1'!G247),"",'A1'!G247)</f>
        <v/>
      </c>
      <c r="E247" s="33" t="str">
        <f>IF(ISBLANK('A1'!H247),"",'A1'!H247)</f>
        <v/>
      </c>
      <c r="F247" s="225" t="str">
        <f>IF(ISBLANK('A1'!I247),"",'A1'!I247)</f>
        <v/>
      </c>
      <c r="G247" s="841"/>
      <c r="H247" s="205"/>
      <c r="I247" s="201"/>
      <c r="J247" s="202"/>
      <c r="K247" s="202"/>
      <c r="L247" s="202"/>
      <c r="M247" s="202"/>
      <c r="N247" s="203"/>
      <c r="O247" s="204"/>
      <c r="P247" s="203"/>
      <c r="Q247" s="203"/>
      <c r="R247" s="205"/>
      <c r="S247" s="1130"/>
      <c r="T247" s="1131"/>
      <c r="U247" s="455"/>
    </row>
    <row r="248" spans="1:21" x14ac:dyDescent="0.25">
      <c r="A248" s="224" t="str">
        <f>IF(ISBLANK('A1'!A248),"",'A1'!A248)</f>
        <v/>
      </c>
      <c r="B248" s="32" t="str">
        <f>IF(ISBLANK('A1'!B248),"",'A1'!B248)</f>
        <v/>
      </c>
      <c r="C248" s="981" t="str">
        <f>IF(ISBLANK('A1'!D248),"",'A1'!D248)</f>
        <v/>
      </c>
      <c r="D248" s="984" t="str">
        <f>IF(ISBLANK('A1'!G248),"",'A1'!G248)</f>
        <v/>
      </c>
      <c r="E248" s="33" t="str">
        <f>IF(ISBLANK('A1'!H248),"",'A1'!H248)</f>
        <v/>
      </c>
      <c r="F248" s="225" t="str">
        <f>IF(ISBLANK('A1'!I248),"",'A1'!I248)</f>
        <v/>
      </c>
      <c r="G248" s="841"/>
      <c r="H248" s="205"/>
      <c r="I248" s="201"/>
      <c r="J248" s="202"/>
      <c r="K248" s="202"/>
      <c r="L248" s="202"/>
      <c r="M248" s="202"/>
      <c r="N248" s="203"/>
      <c r="O248" s="204"/>
      <c r="P248" s="203"/>
      <c r="Q248" s="203"/>
      <c r="R248" s="205"/>
      <c r="S248" s="1130"/>
      <c r="T248" s="1131"/>
      <c r="U248" s="455"/>
    </row>
    <row r="249" spans="1:21" x14ac:dyDescent="0.25">
      <c r="A249" s="224" t="str">
        <f>IF(ISBLANK('A1'!A249),"",'A1'!A249)</f>
        <v/>
      </c>
      <c r="B249" s="32" t="str">
        <f>IF(ISBLANK('A1'!B249),"",'A1'!B249)</f>
        <v/>
      </c>
      <c r="C249" s="981" t="str">
        <f>IF(ISBLANK('A1'!D249),"",'A1'!D249)</f>
        <v/>
      </c>
      <c r="D249" s="984" t="str">
        <f>IF(ISBLANK('A1'!G249),"",'A1'!G249)</f>
        <v/>
      </c>
      <c r="E249" s="33" t="str">
        <f>IF(ISBLANK('A1'!H249),"",'A1'!H249)</f>
        <v/>
      </c>
      <c r="F249" s="225" t="str">
        <f>IF(ISBLANK('A1'!I249),"",'A1'!I249)</f>
        <v/>
      </c>
      <c r="G249" s="841"/>
      <c r="H249" s="205"/>
      <c r="I249" s="201"/>
      <c r="J249" s="202"/>
      <c r="K249" s="202"/>
      <c r="L249" s="202"/>
      <c r="M249" s="202"/>
      <c r="N249" s="203"/>
      <c r="O249" s="204"/>
      <c r="P249" s="203"/>
      <c r="Q249" s="203"/>
      <c r="R249" s="205"/>
      <c r="S249" s="1130"/>
      <c r="T249" s="1131"/>
      <c r="U249" s="455"/>
    </row>
    <row r="250" spans="1:21" x14ac:dyDescent="0.25">
      <c r="A250" s="224" t="str">
        <f>IF(ISBLANK('A1'!A250),"",'A1'!A250)</f>
        <v/>
      </c>
      <c r="B250" s="32" t="str">
        <f>IF(ISBLANK('A1'!B250),"",'A1'!B250)</f>
        <v/>
      </c>
      <c r="C250" s="981" t="str">
        <f>IF(ISBLANK('A1'!D250),"",'A1'!D250)</f>
        <v/>
      </c>
      <c r="D250" s="984" t="str">
        <f>IF(ISBLANK('A1'!G250),"",'A1'!G250)</f>
        <v/>
      </c>
      <c r="E250" s="33" t="str">
        <f>IF(ISBLANK('A1'!H250),"",'A1'!H250)</f>
        <v/>
      </c>
      <c r="F250" s="225" t="str">
        <f>IF(ISBLANK('A1'!I250),"",'A1'!I250)</f>
        <v/>
      </c>
      <c r="G250" s="841"/>
      <c r="H250" s="205"/>
      <c r="I250" s="201"/>
      <c r="J250" s="202"/>
      <c r="K250" s="202"/>
      <c r="L250" s="202"/>
      <c r="M250" s="202"/>
      <c r="N250" s="203"/>
      <c r="O250" s="204"/>
      <c r="P250" s="203"/>
      <c r="Q250" s="203"/>
      <c r="R250" s="205"/>
      <c r="S250" s="1130"/>
      <c r="T250" s="1131"/>
      <c r="U250" s="455"/>
    </row>
    <row r="251" spans="1:21" x14ac:dyDescent="0.25">
      <c r="A251" s="224" t="str">
        <f>IF(ISBLANK('A1'!A251),"",'A1'!A251)</f>
        <v/>
      </c>
      <c r="B251" s="32" t="str">
        <f>IF(ISBLANK('A1'!B251),"",'A1'!B251)</f>
        <v/>
      </c>
      <c r="C251" s="981" t="str">
        <f>IF(ISBLANK('A1'!D251),"",'A1'!D251)</f>
        <v/>
      </c>
      <c r="D251" s="984" t="str">
        <f>IF(ISBLANK('A1'!G251),"",'A1'!G251)</f>
        <v/>
      </c>
      <c r="E251" s="33" t="str">
        <f>IF(ISBLANK('A1'!H251),"",'A1'!H251)</f>
        <v/>
      </c>
      <c r="F251" s="225" t="str">
        <f>IF(ISBLANK('A1'!I251),"",'A1'!I251)</f>
        <v/>
      </c>
      <c r="G251" s="841"/>
      <c r="H251" s="205"/>
      <c r="I251" s="201"/>
      <c r="J251" s="202"/>
      <c r="K251" s="202"/>
      <c r="L251" s="202"/>
      <c r="M251" s="202"/>
      <c r="N251" s="203"/>
      <c r="O251" s="204"/>
      <c r="P251" s="203"/>
      <c r="Q251" s="203"/>
      <c r="R251" s="205"/>
      <c r="S251" s="1130"/>
      <c r="T251" s="1131"/>
      <c r="U251" s="455"/>
    </row>
    <row r="252" spans="1:21" x14ac:dyDescent="0.25">
      <c r="A252" s="224" t="str">
        <f>IF(ISBLANK('A1'!A252),"",'A1'!A252)</f>
        <v/>
      </c>
      <c r="B252" s="32" t="str">
        <f>IF(ISBLANK('A1'!B252),"",'A1'!B252)</f>
        <v/>
      </c>
      <c r="C252" s="981" t="str">
        <f>IF(ISBLANK('A1'!D252),"",'A1'!D252)</f>
        <v/>
      </c>
      <c r="D252" s="984" t="str">
        <f>IF(ISBLANK('A1'!G252),"",'A1'!G252)</f>
        <v/>
      </c>
      <c r="E252" s="33" t="str">
        <f>IF(ISBLANK('A1'!H252),"",'A1'!H252)</f>
        <v/>
      </c>
      <c r="F252" s="225" t="str">
        <f>IF(ISBLANK('A1'!I252),"",'A1'!I252)</f>
        <v/>
      </c>
      <c r="G252" s="841"/>
      <c r="H252" s="205"/>
      <c r="I252" s="201"/>
      <c r="J252" s="202"/>
      <c r="K252" s="202"/>
      <c r="L252" s="202"/>
      <c r="M252" s="202"/>
      <c r="N252" s="203"/>
      <c r="O252" s="204"/>
      <c r="P252" s="203"/>
      <c r="Q252" s="203"/>
      <c r="R252" s="205"/>
      <c r="S252" s="1130"/>
      <c r="T252" s="1131"/>
      <c r="U252" s="455"/>
    </row>
    <row r="253" spans="1:21" x14ac:dyDescent="0.25">
      <c r="A253" s="224" t="str">
        <f>IF(ISBLANK('A1'!A253),"",'A1'!A253)</f>
        <v/>
      </c>
      <c r="B253" s="32" t="str">
        <f>IF(ISBLANK('A1'!B253),"",'A1'!B253)</f>
        <v/>
      </c>
      <c r="C253" s="981" t="str">
        <f>IF(ISBLANK('A1'!D253),"",'A1'!D253)</f>
        <v/>
      </c>
      <c r="D253" s="984" t="str">
        <f>IF(ISBLANK('A1'!G253),"",'A1'!G253)</f>
        <v/>
      </c>
      <c r="E253" s="33" t="str">
        <f>IF(ISBLANK('A1'!H253),"",'A1'!H253)</f>
        <v/>
      </c>
      <c r="F253" s="225" t="str">
        <f>IF(ISBLANK('A1'!I253),"",'A1'!I253)</f>
        <v/>
      </c>
      <c r="G253" s="841"/>
      <c r="H253" s="205"/>
      <c r="I253" s="201"/>
      <c r="J253" s="202"/>
      <c r="K253" s="202"/>
      <c r="L253" s="202"/>
      <c r="M253" s="202"/>
      <c r="N253" s="203"/>
      <c r="O253" s="204"/>
      <c r="P253" s="203"/>
      <c r="Q253" s="203"/>
      <c r="R253" s="205"/>
      <c r="S253" s="1130"/>
      <c r="T253" s="1131"/>
      <c r="U253" s="455"/>
    </row>
    <row r="254" spans="1:21" x14ac:dyDescent="0.25">
      <c r="A254" s="224" t="str">
        <f>IF(ISBLANK('A1'!A254),"",'A1'!A254)</f>
        <v/>
      </c>
      <c r="B254" s="32" t="str">
        <f>IF(ISBLANK('A1'!B254),"",'A1'!B254)</f>
        <v/>
      </c>
      <c r="C254" s="981" t="str">
        <f>IF(ISBLANK('A1'!D254),"",'A1'!D254)</f>
        <v/>
      </c>
      <c r="D254" s="984" t="str">
        <f>IF(ISBLANK('A1'!G254),"",'A1'!G254)</f>
        <v/>
      </c>
      <c r="E254" s="33" t="str">
        <f>IF(ISBLANK('A1'!H254),"",'A1'!H254)</f>
        <v/>
      </c>
      <c r="F254" s="225" t="str">
        <f>IF(ISBLANK('A1'!I254),"",'A1'!I254)</f>
        <v/>
      </c>
      <c r="G254" s="841"/>
      <c r="H254" s="205"/>
      <c r="I254" s="201"/>
      <c r="J254" s="202"/>
      <c r="K254" s="202"/>
      <c r="L254" s="202"/>
      <c r="M254" s="202"/>
      <c r="N254" s="203"/>
      <c r="O254" s="204"/>
      <c r="P254" s="203"/>
      <c r="Q254" s="203"/>
      <c r="R254" s="205"/>
      <c r="S254" s="1130"/>
      <c r="T254" s="1131"/>
      <c r="U254" s="455"/>
    </row>
    <row r="255" spans="1:21" x14ac:dyDescent="0.25">
      <c r="A255" s="224" t="str">
        <f>IF(ISBLANK('A1'!A255),"",'A1'!A255)</f>
        <v/>
      </c>
      <c r="B255" s="32" t="str">
        <f>IF(ISBLANK('A1'!B255),"",'A1'!B255)</f>
        <v/>
      </c>
      <c r="C255" s="981" t="str">
        <f>IF(ISBLANK('A1'!D255),"",'A1'!D255)</f>
        <v/>
      </c>
      <c r="D255" s="984" t="str">
        <f>IF(ISBLANK('A1'!G255),"",'A1'!G255)</f>
        <v/>
      </c>
      <c r="E255" s="33" t="str">
        <f>IF(ISBLANK('A1'!H255),"",'A1'!H255)</f>
        <v/>
      </c>
      <c r="F255" s="225" t="str">
        <f>IF(ISBLANK('A1'!I255),"",'A1'!I255)</f>
        <v/>
      </c>
      <c r="G255" s="841"/>
      <c r="H255" s="205"/>
      <c r="I255" s="201"/>
      <c r="J255" s="202"/>
      <c r="K255" s="202"/>
      <c r="L255" s="202"/>
      <c r="M255" s="202"/>
      <c r="N255" s="203"/>
      <c r="O255" s="204"/>
      <c r="P255" s="203"/>
      <c r="Q255" s="203"/>
      <c r="R255" s="205"/>
      <c r="S255" s="1130"/>
      <c r="T255" s="1131"/>
      <c r="U255" s="455"/>
    </row>
    <row r="256" spans="1:21" x14ac:dyDescent="0.25">
      <c r="A256" s="224" t="str">
        <f>IF(ISBLANK('A1'!A256),"",'A1'!A256)</f>
        <v/>
      </c>
      <c r="B256" s="32" t="str">
        <f>IF(ISBLANK('A1'!B256),"",'A1'!B256)</f>
        <v/>
      </c>
      <c r="C256" s="981" t="str">
        <f>IF(ISBLANK('A1'!D256),"",'A1'!D256)</f>
        <v/>
      </c>
      <c r="D256" s="984" t="str">
        <f>IF(ISBLANK('A1'!G256),"",'A1'!G256)</f>
        <v/>
      </c>
      <c r="E256" s="33" t="str">
        <f>IF(ISBLANK('A1'!H256),"",'A1'!H256)</f>
        <v/>
      </c>
      <c r="F256" s="225" t="str">
        <f>IF(ISBLANK('A1'!I256),"",'A1'!I256)</f>
        <v/>
      </c>
      <c r="G256" s="841"/>
      <c r="H256" s="205"/>
      <c r="I256" s="201"/>
      <c r="J256" s="202"/>
      <c r="K256" s="202"/>
      <c r="L256" s="202"/>
      <c r="M256" s="202"/>
      <c r="N256" s="203"/>
      <c r="O256" s="204"/>
      <c r="P256" s="203"/>
      <c r="Q256" s="203"/>
      <c r="R256" s="205"/>
      <c r="S256" s="1130"/>
      <c r="T256" s="1131"/>
      <c r="U256" s="455"/>
    </row>
    <row r="257" spans="1:21" x14ac:dyDescent="0.25">
      <c r="A257" s="224" t="str">
        <f>IF(ISBLANK('A1'!A257),"",'A1'!A257)</f>
        <v/>
      </c>
      <c r="B257" s="32" t="str">
        <f>IF(ISBLANK('A1'!B257),"",'A1'!B257)</f>
        <v/>
      </c>
      <c r="C257" s="981" t="str">
        <f>IF(ISBLANK('A1'!D257),"",'A1'!D257)</f>
        <v/>
      </c>
      <c r="D257" s="984" t="str">
        <f>IF(ISBLANK('A1'!G257),"",'A1'!G257)</f>
        <v/>
      </c>
      <c r="E257" s="33" t="str">
        <f>IF(ISBLANK('A1'!H257),"",'A1'!H257)</f>
        <v/>
      </c>
      <c r="F257" s="225" t="str">
        <f>IF(ISBLANK('A1'!I257),"",'A1'!I257)</f>
        <v/>
      </c>
      <c r="G257" s="841"/>
      <c r="H257" s="205"/>
      <c r="I257" s="201"/>
      <c r="J257" s="202"/>
      <c r="K257" s="202"/>
      <c r="L257" s="202"/>
      <c r="M257" s="202"/>
      <c r="N257" s="203"/>
      <c r="O257" s="204"/>
      <c r="P257" s="203"/>
      <c r="Q257" s="203"/>
      <c r="R257" s="205"/>
      <c r="S257" s="1130"/>
      <c r="T257" s="1131"/>
      <c r="U257" s="455"/>
    </row>
    <row r="258" spans="1:21" x14ac:dyDescent="0.25">
      <c r="A258" s="224" t="str">
        <f>IF(ISBLANK('A1'!A258),"",'A1'!A258)</f>
        <v/>
      </c>
      <c r="B258" s="32" t="str">
        <f>IF(ISBLANK('A1'!B258),"",'A1'!B258)</f>
        <v/>
      </c>
      <c r="C258" s="981" t="str">
        <f>IF(ISBLANK('A1'!D258),"",'A1'!D258)</f>
        <v/>
      </c>
      <c r="D258" s="984" t="str">
        <f>IF(ISBLANK('A1'!G258),"",'A1'!G258)</f>
        <v/>
      </c>
      <c r="E258" s="33" t="str">
        <f>IF(ISBLANK('A1'!H258),"",'A1'!H258)</f>
        <v/>
      </c>
      <c r="F258" s="225" t="str">
        <f>IF(ISBLANK('A1'!I258),"",'A1'!I258)</f>
        <v/>
      </c>
      <c r="G258" s="841"/>
      <c r="H258" s="205"/>
      <c r="I258" s="201"/>
      <c r="J258" s="202"/>
      <c r="K258" s="202"/>
      <c r="L258" s="202"/>
      <c r="M258" s="202"/>
      <c r="N258" s="203"/>
      <c r="O258" s="204"/>
      <c r="P258" s="203"/>
      <c r="Q258" s="203"/>
      <c r="R258" s="205"/>
      <c r="S258" s="1130"/>
      <c r="T258" s="1131"/>
      <c r="U258" s="455"/>
    </row>
    <row r="259" spans="1:21" x14ac:dyDescent="0.25">
      <c r="A259" s="224" t="str">
        <f>IF(ISBLANK('A1'!A259),"",'A1'!A259)</f>
        <v/>
      </c>
      <c r="B259" s="32" t="str">
        <f>IF(ISBLANK('A1'!B259),"",'A1'!B259)</f>
        <v/>
      </c>
      <c r="C259" s="981" t="str">
        <f>IF(ISBLANK('A1'!D259),"",'A1'!D259)</f>
        <v/>
      </c>
      <c r="D259" s="984" t="str">
        <f>IF(ISBLANK('A1'!G259),"",'A1'!G259)</f>
        <v/>
      </c>
      <c r="E259" s="33" t="str">
        <f>IF(ISBLANK('A1'!H259),"",'A1'!H259)</f>
        <v/>
      </c>
      <c r="F259" s="225" t="str">
        <f>IF(ISBLANK('A1'!I259),"",'A1'!I259)</f>
        <v/>
      </c>
      <c r="G259" s="841"/>
      <c r="H259" s="205"/>
      <c r="I259" s="201"/>
      <c r="J259" s="202"/>
      <c r="K259" s="202"/>
      <c r="L259" s="202"/>
      <c r="M259" s="202"/>
      <c r="N259" s="203"/>
      <c r="O259" s="204"/>
      <c r="P259" s="203"/>
      <c r="Q259" s="203"/>
      <c r="R259" s="205"/>
      <c r="S259" s="1130"/>
      <c r="T259" s="1131"/>
      <c r="U259" s="455"/>
    </row>
    <row r="260" spans="1:21" x14ac:dyDescent="0.25">
      <c r="A260" s="224" t="str">
        <f>IF(ISBLANK('A1'!A260),"",'A1'!A260)</f>
        <v/>
      </c>
      <c r="B260" s="32" t="str">
        <f>IF(ISBLANK('A1'!B260),"",'A1'!B260)</f>
        <v/>
      </c>
      <c r="C260" s="981" t="str">
        <f>IF(ISBLANK('A1'!D260),"",'A1'!D260)</f>
        <v/>
      </c>
      <c r="D260" s="984" t="str">
        <f>IF(ISBLANK('A1'!G260),"",'A1'!G260)</f>
        <v/>
      </c>
      <c r="E260" s="33" t="str">
        <f>IF(ISBLANK('A1'!H260),"",'A1'!H260)</f>
        <v/>
      </c>
      <c r="F260" s="225" t="str">
        <f>IF(ISBLANK('A1'!I260),"",'A1'!I260)</f>
        <v/>
      </c>
      <c r="G260" s="841"/>
      <c r="H260" s="205"/>
      <c r="I260" s="201"/>
      <c r="J260" s="202"/>
      <c r="K260" s="202"/>
      <c r="L260" s="202"/>
      <c r="M260" s="202"/>
      <c r="N260" s="203"/>
      <c r="O260" s="204"/>
      <c r="P260" s="203"/>
      <c r="Q260" s="203"/>
      <c r="R260" s="205"/>
      <c r="S260" s="1130"/>
      <c r="T260" s="1131"/>
      <c r="U260" s="455"/>
    </row>
    <row r="261" spans="1:21" x14ac:dyDescent="0.25">
      <c r="A261" s="224" t="str">
        <f>IF(ISBLANK('A1'!A261),"",'A1'!A261)</f>
        <v/>
      </c>
      <c r="B261" s="32" t="str">
        <f>IF(ISBLANK('A1'!B261),"",'A1'!B261)</f>
        <v/>
      </c>
      <c r="C261" s="981" t="str">
        <f>IF(ISBLANK('A1'!D261),"",'A1'!D261)</f>
        <v/>
      </c>
      <c r="D261" s="984" t="str">
        <f>IF(ISBLANK('A1'!G261),"",'A1'!G261)</f>
        <v/>
      </c>
      <c r="E261" s="33" t="str">
        <f>IF(ISBLANK('A1'!H261),"",'A1'!H261)</f>
        <v/>
      </c>
      <c r="F261" s="225" t="str">
        <f>IF(ISBLANK('A1'!I261),"",'A1'!I261)</f>
        <v/>
      </c>
      <c r="G261" s="841"/>
      <c r="H261" s="205"/>
      <c r="I261" s="201"/>
      <c r="J261" s="202"/>
      <c r="K261" s="202"/>
      <c r="L261" s="202"/>
      <c r="M261" s="202"/>
      <c r="N261" s="203"/>
      <c r="O261" s="204"/>
      <c r="P261" s="203"/>
      <c r="Q261" s="203"/>
      <c r="R261" s="205"/>
      <c r="S261" s="1130"/>
      <c r="T261" s="1131"/>
      <c r="U261" s="455"/>
    </row>
    <row r="262" spans="1:21" x14ac:dyDescent="0.25">
      <c r="A262" s="224" t="str">
        <f>IF(ISBLANK('A1'!A262),"",'A1'!A262)</f>
        <v/>
      </c>
      <c r="B262" s="32" t="str">
        <f>IF(ISBLANK('A1'!B262),"",'A1'!B262)</f>
        <v/>
      </c>
      <c r="C262" s="981" t="str">
        <f>IF(ISBLANK('A1'!D262),"",'A1'!D262)</f>
        <v/>
      </c>
      <c r="D262" s="984" t="str">
        <f>IF(ISBLANK('A1'!G262),"",'A1'!G262)</f>
        <v/>
      </c>
      <c r="E262" s="33" t="str">
        <f>IF(ISBLANK('A1'!H262),"",'A1'!H262)</f>
        <v/>
      </c>
      <c r="F262" s="225" t="str">
        <f>IF(ISBLANK('A1'!I262),"",'A1'!I262)</f>
        <v/>
      </c>
      <c r="G262" s="841"/>
      <c r="H262" s="205"/>
      <c r="I262" s="201"/>
      <c r="J262" s="202"/>
      <c r="K262" s="202"/>
      <c r="L262" s="202"/>
      <c r="M262" s="202"/>
      <c r="N262" s="203"/>
      <c r="O262" s="204"/>
      <c r="P262" s="203"/>
      <c r="Q262" s="203"/>
      <c r="R262" s="205"/>
      <c r="S262" s="1130"/>
      <c r="T262" s="1131"/>
      <c r="U262" s="455"/>
    </row>
    <row r="263" spans="1:21" x14ac:dyDescent="0.25">
      <c r="A263" s="224" t="str">
        <f>IF(ISBLANK('A1'!A263),"",'A1'!A263)</f>
        <v/>
      </c>
      <c r="B263" s="32" t="str">
        <f>IF(ISBLANK('A1'!B263),"",'A1'!B263)</f>
        <v/>
      </c>
      <c r="C263" s="981" t="str">
        <f>IF(ISBLANK('A1'!D263),"",'A1'!D263)</f>
        <v/>
      </c>
      <c r="D263" s="984" t="str">
        <f>IF(ISBLANK('A1'!G263),"",'A1'!G263)</f>
        <v/>
      </c>
      <c r="E263" s="33" t="str">
        <f>IF(ISBLANK('A1'!H263),"",'A1'!H263)</f>
        <v/>
      </c>
      <c r="F263" s="225" t="str">
        <f>IF(ISBLANK('A1'!I263),"",'A1'!I263)</f>
        <v/>
      </c>
      <c r="G263" s="841"/>
      <c r="H263" s="205"/>
      <c r="I263" s="201"/>
      <c r="J263" s="202"/>
      <c r="K263" s="202"/>
      <c r="L263" s="202"/>
      <c r="M263" s="202"/>
      <c r="N263" s="203"/>
      <c r="O263" s="204"/>
      <c r="P263" s="203"/>
      <c r="Q263" s="203"/>
      <c r="R263" s="205"/>
      <c r="S263" s="1130"/>
      <c r="T263" s="1131"/>
      <c r="U263" s="455"/>
    </row>
    <row r="264" spans="1:21" x14ac:dyDescent="0.25">
      <c r="A264" s="224" t="str">
        <f>IF(ISBLANK('A1'!A264),"",'A1'!A264)</f>
        <v/>
      </c>
      <c r="B264" s="32" t="str">
        <f>IF(ISBLANK('A1'!B264),"",'A1'!B264)</f>
        <v/>
      </c>
      <c r="C264" s="981" t="str">
        <f>IF(ISBLANK('A1'!D264),"",'A1'!D264)</f>
        <v/>
      </c>
      <c r="D264" s="984" t="str">
        <f>IF(ISBLANK('A1'!G264),"",'A1'!G264)</f>
        <v/>
      </c>
      <c r="E264" s="33" t="str">
        <f>IF(ISBLANK('A1'!H264),"",'A1'!H264)</f>
        <v/>
      </c>
      <c r="F264" s="225" t="str">
        <f>IF(ISBLANK('A1'!I264),"",'A1'!I264)</f>
        <v/>
      </c>
      <c r="G264" s="841"/>
      <c r="H264" s="205"/>
      <c r="I264" s="201"/>
      <c r="J264" s="202"/>
      <c r="K264" s="202"/>
      <c r="L264" s="202"/>
      <c r="M264" s="202"/>
      <c r="N264" s="203"/>
      <c r="O264" s="204"/>
      <c r="P264" s="203"/>
      <c r="Q264" s="203"/>
      <c r="R264" s="205"/>
      <c r="S264" s="1130"/>
      <c r="T264" s="1131"/>
      <c r="U264" s="455"/>
    </row>
    <row r="265" spans="1:21" x14ac:dyDescent="0.25">
      <c r="A265" s="224" t="str">
        <f>IF(ISBLANK('A1'!A265),"",'A1'!A265)</f>
        <v/>
      </c>
      <c r="B265" s="32" t="str">
        <f>IF(ISBLANK('A1'!B265),"",'A1'!B265)</f>
        <v/>
      </c>
      <c r="C265" s="981" t="str">
        <f>IF(ISBLANK('A1'!D265),"",'A1'!D265)</f>
        <v/>
      </c>
      <c r="D265" s="984" t="str">
        <f>IF(ISBLANK('A1'!G265),"",'A1'!G265)</f>
        <v/>
      </c>
      <c r="E265" s="33" t="str">
        <f>IF(ISBLANK('A1'!H265),"",'A1'!H265)</f>
        <v/>
      </c>
      <c r="F265" s="225" t="str">
        <f>IF(ISBLANK('A1'!I265),"",'A1'!I265)</f>
        <v/>
      </c>
      <c r="G265" s="841"/>
      <c r="H265" s="205"/>
      <c r="I265" s="201"/>
      <c r="J265" s="202"/>
      <c r="K265" s="202"/>
      <c r="L265" s="202"/>
      <c r="M265" s="202"/>
      <c r="N265" s="203"/>
      <c r="O265" s="204"/>
      <c r="P265" s="203"/>
      <c r="Q265" s="203"/>
      <c r="R265" s="205"/>
      <c r="S265" s="1130"/>
      <c r="T265" s="1131"/>
      <c r="U265" s="455"/>
    </row>
    <row r="266" spans="1:21" x14ac:dyDescent="0.25">
      <c r="A266" s="224" t="str">
        <f>IF(ISBLANK('A1'!A266),"",'A1'!A266)</f>
        <v/>
      </c>
      <c r="B266" s="32" t="str">
        <f>IF(ISBLANK('A1'!B266),"",'A1'!B266)</f>
        <v/>
      </c>
      <c r="C266" s="981" t="str">
        <f>IF(ISBLANK('A1'!D266),"",'A1'!D266)</f>
        <v/>
      </c>
      <c r="D266" s="984" t="str">
        <f>IF(ISBLANK('A1'!G266),"",'A1'!G266)</f>
        <v/>
      </c>
      <c r="E266" s="33" t="str">
        <f>IF(ISBLANK('A1'!H266),"",'A1'!H266)</f>
        <v/>
      </c>
      <c r="F266" s="225" t="str">
        <f>IF(ISBLANK('A1'!I266),"",'A1'!I266)</f>
        <v/>
      </c>
      <c r="G266" s="841"/>
      <c r="H266" s="205"/>
      <c r="I266" s="201"/>
      <c r="J266" s="202"/>
      <c r="K266" s="202"/>
      <c r="L266" s="202"/>
      <c r="M266" s="202"/>
      <c r="N266" s="203"/>
      <c r="O266" s="204"/>
      <c r="P266" s="203"/>
      <c r="Q266" s="203"/>
      <c r="R266" s="205"/>
      <c r="S266" s="1130"/>
      <c r="T266" s="1131"/>
      <c r="U266" s="455"/>
    </row>
    <row r="267" spans="1:21" x14ac:dyDescent="0.25">
      <c r="A267" s="224" t="str">
        <f>IF(ISBLANK('A1'!A267),"",'A1'!A267)</f>
        <v/>
      </c>
      <c r="B267" s="32" t="str">
        <f>IF(ISBLANK('A1'!B267),"",'A1'!B267)</f>
        <v/>
      </c>
      <c r="C267" s="981" t="str">
        <f>IF(ISBLANK('A1'!D267),"",'A1'!D267)</f>
        <v/>
      </c>
      <c r="D267" s="984" t="str">
        <f>IF(ISBLANK('A1'!G267),"",'A1'!G267)</f>
        <v/>
      </c>
      <c r="E267" s="33" t="str">
        <f>IF(ISBLANK('A1'!H267),"",'A1'!H267)</f>
        <v/>
      </c>
      <c r="F267" s="225" t="str">
        <f>IF(ISBLANK('A1'!I267),"",'A1'!I267)</f>
        <v/>
      </c>
      <c r="G267" s="841"/>
      <c r="H267" s="205"/>
      <c r="I267" s="201"/>
      <c r="J267" s="202"/>
      <c r="K267" s="202"/>
      <c r="L267" s="202"/>
      <c r="M267" s="202"/>
      <c r="N267" s="203"/>
      <c r="O267" s="204"/>
      <c r="P267" s="203"/>
      <c r="Q267" s="203"/>
      <c r="R267" s="205"/>
      <c r="S267" s="1130"/>
      <c r="T267" s="1131"/>
      <c r="U267" s="455"/>
    </row>
    <row r="268" spans="1:21" x14ac:dyDescent="0.25">
      <c r="A268" s="224" t="str">
        <f>IF(ISBLANK('A1'!A268),"",'A1'!A268)</f>
        <v/>
      </c>
      <c r="B268" s="32" t="str">
        <f>IF(ISBLANK('A1'!B268),"",'A1'!B268)</f>
        <v/>
      </c>
      <c r="C268" s="981" t="str">
        <f>IF(ISBLANK('A1'!D268),"",'A1'!D268)</f>
        <v/>
      </c>
      <c r="D268" s="984" t="str">
        <f>IF(ISBLANK('A1'!G268),"",'A1'!G268)</f>
        <v/>
      </c>
      <c r="E268" s="33" t="str">
        <f>IF(ISBLANK('A1'!H268),"",'A1'!H268)</f>
        <v/>
      </c>
      <c r="F268" s="225" t="str">
        <f>IF(ISBLANK('A1'!I268),"",'A1'!I268)</f>
        <v/>
      </c>
      <c r="G268" s="841"/>
      <c r="H268" s="205"/>
      <c r="I268" s="201"/>
      <c r="J268" s="202"/>
      <c r="K268" s="202"/>
      <c r="L268" s="202"/>
      <c r="M268" s="202"/>
      <c r="N268" s="203"/>
      <c r="O268" s="204"/>
      <c r="P268" s="203"/>
      <c r="Q268" s="203"/>
      <c r="R268" s="205"/>
      <c r="S268" s="1130"/>
      <c r="T268" s="1131"/>
      <c r="U268" s="455"/>
    </row>
    <row r="269" spans="1:21" x14ac:dyDescent="0.25">
      <c r="A269" s="224" t="str">
        <f>IF(ISBLANK('A1'!A269),"",'A1'!A269)</f>
        <v/>
      </c>
      <c r="B269" s="32" t="str">
        <f>IF(ISBLANK('A1'!B269),"",'A1'!B269)</f>
        <v/>
      </c>
      <c r="C269" s="981" t="str">
        <f>IF(ISBLANK('A1'!D269),"",'A1'!D269)</f>
        <v/>
      </c>
      <c r="D269" s="984" t="str">
        <f>IF(ISBLANK('A1'!G269),"",'A1'!G269)</f>
        <v/>
      </c>
      <c r="E269" s="33" t="str">
        <f>IF(ISBLANK('A1'!H269),"",'A1'!H269)</f>
        <v/>
      </c>
      <c r="F269" s="225" t="str">
        <f>IF(ISBLANK('A1'!I269),"",'A1'!I269)</f>
        <v/>
      </c>
      <c r="G269" s="841"/>
      <c r="H269" s="205"/>
      <c r="I269" s="201"/>
      <c r="J269" s="202"/>
      <c r="K269" s="202"/>
      <c r="L269" s="202"/>
      <c r="M269" s="202"/>
      <c r="N269" s="203"/>
      <c r="O269" s="204"/>
      <c r="P269" s="203"/>
      <c r="Q269" s="203"/>
      <c r="R269" s="205"/>
      <c r="S269" s="1130"/>
      <c r="T269" s="1131"/>
      <c r="U269" s="455"/>
    </row>
    <row r="270" spans="1:21" x14ac:dyDescent="0.25">
      <c r="A270" s="224" t="str">
        <f>IF(ISBLANK('A1'!A270),"",'A1'!A270)</f>
        <v/>
      </c>
      <c r="B270" s="32" t="str">
        <f>IF(ISBLANK('A1'!B270),"",'A1'!B270)</f>
        <v/>
      </c>
      <c r="C270" s="981" t="str">
        <f>IF(ISBLANK('A1'!D270),"",'A1'!D270)</f>
        <v/>
      </c>
      <c r="D270" s="984" t="str">
        <f>IF(ISBLANK('A1'!G270),"",'A1'!G270)</f>
        <v/>
      </c>
      <c r="E270" s="33" t="str">
        <f>IF(ISBLANK('A1'!H270),"",'A1'!H270)</f>
        <v/>
      </c>
      <c r="F270" s="225" t="str">
        <f>IF(ISBLANK('A1'!I270),"",'A1'!I270)</f>
        <v/>
      </c>
      <c r="G270" s="841"/>
      <c r="H270" s="205"/>
      <c r="I270" s="201"/>
      <c r="J270" s="202"/>
      <c r="K270" s="202"/>
      <c r="L270" s="202"/>
      <c r="M270" s="202"/>
      <c r="N270" s="203"/>
      <c r="O270" s="204"/>
      <c r="P270" s="203"/>
      <c r="Q270" s="203"/>
      <c r="R270" s="205"/>
      <c r="S270" s="1130"/>
      <c r="T270" s="1131"/>
      <c r="U270" s="455"/>
    </row>
    <row r="271" spans="1:21" x14ac:dyDescent="0.25">
      <c r="A271" s="224" t="str">
        <f>IF(ISBLANK('A1'!A271),"",'A1'!A271)</f>
        <v/>
      </c>
      <c r="B271" s="32" t="str">
        <f>IF(ISBLANK('A1'!B271),"",'A1'!B271)</f>
        <v/>
      </c>
      <c r="C271" s="981" t="str">
        <f>IF(ISBLANK('A1'!D271),"",'A1'!D271)</f>
        <v/>
      </c>
      <c r="D271" s="984" t="str">
        <f>IF(ISBLANK('A1'!G271),"",'A1'!G271)</f>
        <v/>
      </c>
      <c r="E271" s="33" t="str">
        <f>IF(ISBLANK('A1'!H271),"",'A1'!H271)</f>
        <v/>
      </c>
      <c r="F271" s="225" t="str">
        <f>IF(ISBLANK('A1'!I271),"",'A1'!I271)</f>
        <v/>
      </c>
      <c r="G271" s="841"/>
      <c r="H271" s="205"/>
      <c r="I271" s="201"/>
      <c r="J271" s="202"/>
      <c r="K271" s="202"/>
      <c r="L271" s="202"/>
      <c r="M271" s="202"/>
      <c r="N271" s="203"/>
      <c r="O271" s="204"/>
      <c r="P271" s="203"/>
      <c r="Q271" s="203"/>
      <c r="R271" s="205"/>
      <c r="S271" s="1130"/>
      <c r="T271" s="1131"/>
      <c r="U271" s="455"/>
    </row>
    <row r="272" spans="1:21" x14ac:dyDescent="0.25">
      <c r="A272" s="224" t="str">
        <f>IF(ISBLANK('A1'!A272),"",'A1'!A272)</f>
        <v/>
      </c>
      <c r="B272" s="32" t="str">
        <f>IF(ISBLANK('A1'!B272),"",'A1'!B272)</f>
        <v/>
      </c>
      <c r="C272" s="981" t="str">
        <f>IF(ISBLANK('A1'!D272),"",'A1'!D272)</f>
        <v/>
      </c>
      <c r="D272" s="984" t="str">
        <f>IF(ISBLANK('A1'!G272),"",'A1'!G272)</f>
        <v/>
      </c>
      <c r="E272" s="33" t="str">
        <f>IF(ISBLANK('A1'!H272),"",'A1'!H272)</f>
        <v/>
      </c>
      <c r="F272" s="225" t="str">
        <f>IF(ISBLANK('A1'!I272),"",'A1'!I272)</f>
        <v/>
      </c>
      <c r="G272" s="841"/>
      <c r="H272" s="205"/>
      <c r="I272" s="201"/>
      <c r="J272" s="202"/>
      <c r="K272" s="202"/>
      <c r="L272" s="202"/>
      <c r="M272" s="202"/>
      <c r="N272" s="203"/>
      <c r="O272" s="204"/>
      <c r="P272" s="203"/>
      <c r="Q272" s="203"/>
      <c r="R272" s="205"/>
      <c r="S272" s="1130"/>
      <c r="T272" s="1131"/>
      <c r="U272" s="455"/>
    </row>
    <row r="273" spans="1:21" x14ac:dyDescent="0.25">
      <c r="A273" s="224" t="str">
        <f>IF(ISBLANK('A1'!A273),"",'A1'!A273)</f>
        <v/>
      </c>
      <c r="B273" s="32" t="str">
        <f>IF(ISBLANK('A1'!B273),"",'A1'!B273)</f>
        <v/>
      </c>
      <c r="C273" s="981" t="str">
        <f>IF(ISBLANK('A1'!D273),"",'A1'!D273)</f>
        <v/>
      </c>
      <c r="D273" s="984" t="str">
        <f>IF(ISBLANK('A1'!G273),"",'A1'!G273)</f>
        <v/>
      </c>
      <c r="E273" s="33" t="str">
        <f>IF(ISBLANK('A1'!H273),"",'A1'!H273)</f>
        <v/>
      </c>
      <c r="F273" s="225" t="str">
        <f>IF(ISBLANK('A1'!I273),"",'A1'!I273)</f>
        <v/>
      </c>
      <c r="G273" s="841"/>
      <c r="H273" s="205"/>
      <c r="I273" s="201"/>
      <c r="J273" s="202"/>
      <c r="K273" s="202"/>
      <c r="L273" s="202"/>
      <c r="M273" s="202"/>
      <c r="N273" s="203"/>
      <c r="O273" s="204"/>
      <c r="P273" s="203"/>
      <c r="Q273" s="203"/>
      <c r="R273" s="205"/>
      <c r="S273" s="1130"/>
      <c r="T273" s="1131"/>
      <c r="U273" s="455"/>
    </row>
    <row r="274" spans="1:21" x14ac:dyDescent="0.25">
      <c r="A274" s="224" t="str">
        <f>IF(ISBLANK('A1'!A274),"",'A1'!A274)</f>
        <v/>
      </c>
      <c r="B274" s="32" t="str">
        <f>IF(ISBLANK('A1'!B274),"",'A1'!B274)</f>
        <v/>
      </c>
      <c r="C274" s="981" t="str">
        <f>IF(ISBLANK('A1'!D274),"",'A1'!D274)</f>
        <v/>
      </c>
      <c r="D274" s="984" t="str">
        <f>IF(ISBLANK('A1'!G274),"",'A1'!G274)</f>
        <v/>
      </c>
      <c r="E274" s="33" t="str">
        <f>IF(ISBLANK('A1'!H274),"",'A1'!H274)</f>
        <v/>
      </c>
      <c r="F274" s="225" t="str">
        <f>IF(ISBLANK('A1'!I274),"",'A1'!I274)</f>
        <v/>
      </c>
      <c r="G274" s="841"/>
      <c r="H274" s="205"/>
      <c r="I274" s="201"/>
      <c r="J274" s="202"/>
      <c r="K274" s="202"/>
      <c r="L274" s="202"/>
      <c r="M274" s="202"/>
      <c r="N274" s="203"/>
      <c r="O274" s="204"/>
      <c r="P274" s="203"/>
      <c r="Q274" s="203"/>
      <c r="R274" s="205"/>
      <c r="S274" s="1130"/>
      <c r="T274" s="1131"/>
      <c r="U274" s="455"/>
    </row>
    <row r="275" spans="1:21" x14ac:dyDescent="0.25">
      <c r="A275" s="224" t="str">
        <f>IF(ISBLANK('A1'!A275),"",'A1'!A275)</f>
        <v/>
      </c>
      <c r="B275" s="32" t="str">
        <f>IF(ISBLANK('A1'!B275),"",'A1'!B275)</f>
        <v/>
      </c>
      <c r="C275" s="981" t="str">
        <f>IF(ISBLANK('A1'!D275),"",'A1'!D275)</f>
        <v/>
      </c>
      <c r="D275" s="984" t="str">
        <f>IF(ISBLANK('A1'!G275),"",'A1'!G275)</f>
        <v/>
      </c>
      <c r="E275" s="33" t="str">
        <f>IF(ISBLANK('A1'!H275),"",'A1'!H275)</f>
        <v/>
      </c>
      <c r="F275" s="225" t="str">
        <f>IF(ISBLANK('A1'!I275),"",'A1'!I275)</f>
        <v/>
      </c>
      <c r="G275" s="841"/>
      <c r="H275" s="205"/>
      <c r="I275" s="201"/>
      <c r="J275" s="202"/>
      <c r="K275" s="202"/>
      <c r="L275" s="202"/>
      <c r="M275" s="202"/>
      <c r="N275" s="203"/>
      <c r="O275" s="204"/>
      <c r="P275" s="203"/>
      <c r="Q275" s="203"/>
      <c r="R275" s="205"/>
      <c r="S275" s="1130"/>
      <c r="T275" s="1131"/>
      <c r="U275" s="455"/>
    </row>
    <row r="276" spans="1:21" x14ac:dyDescent="0.25">
      <c r="A276" s="224" t="str">
        <f>IF(ISBLANK('A1'!A276),"",'A1'!A276)</f>
        <v/>
      </c>
      <c r="B276" s="32" t="str">
        <f>IF(ISBLANK('A1'!B276),"",'A1'!B276)</f>
        <v/>
      </c>
      <c r="C276" s="981" t="str">
        <f>IF(ISBLANK('A1'!D276),"",'A1'!D276)</f>
        <v/>
      </c>
      <c r="D276" s="984" t="str">
        <f>IF(ISBLANK('A1'!G276),"",'A1'!G276)</f>
        <v/>
      </c>
      <c r="E276" s="33" t="str">
        <f>IF(ISBLANK('A1'!H276),"",'A1'!H276)</f>
        <v/>
      </c>
      <c r="F276" s="225" t="str">
        <f>IF(ISBLANK('A1'!I276),"",'A1'!I276)</f>
        <v/>
      </c>
      <c r="G276" s="841"/>
      <c r="H276" s="205"/>
      <c r="I276" s="201"/>
      <c r="J276" s="202"/>
      <c r="K276" s="202"/>
      <c r="L276" s="202"/>
      <c r="M276" s="202"/>
      <c r="N276" s="203"/>
      <c r="O276" s="204"/>
      <c r="P276" s="203"/>
      <c r="Q276" s="203"/>
      <c r="R276" s="205"/>
      <c r="S276" s="1130"/>
      <c r="T276" s="1131"/>
      <c r="U276" s="455"/>
    </row>
    <row r="277" spans="1:21" x14ac:dyDescent="0.25">
      <c r="A277" s="224" t="str">
        <f>IF(ISBLANK('A1'!A277),"",'A1'!A277)</f>
        <v/>
      </c>
      <c r="B277" s="32" t="str">
        <f>IF(ISBLANK('A1'!B277),"",'A1'!B277)</f>
        <v/>
      </c>
      <c r="C277" s="981" t="str">
        <f>IF(ISBLANK('A1'!D277),"",'A1'!D277)</f>
        <v/>
      </c>
      <c r="D277" s="984" t="str">
        <f>IF(ISBLANK('A1'!G277),"",'A1'!G277)</f>
        <v/>
      </c>
      <c r="E277" s="33" t="str">
        <f>IF(ISBLANK('A1'!H277),"",'A1'!H277)</f>
        <v/>
      </c>
      <c r="F277" s="225" t="str">
        <f>IF(ISBLANK('A1'!I277),"",'A1'!I277)</f>
        <v/>
      </c>
      <c r="G277" s="841"/>
      <c r="H277" s="205"/>
      <c r="I277" s="201"/>
      <c r="J277" s="202"/>
      <c r="K277" s="202"/>
      <c r="L277" s="202"/>
      <c r="M277" s="202"/>
      <c r="N277" s="203"/>
      <c r="O277" s="204"/>
      <c r="P277" s="203"/>
      <c r="Q277" s="203"/>
      <c r="R277" s="205"/>
      <c r="S277" s="1130"/>
      <c r="T277" s="1131"/>
      <c r="U277" s="455"/>
    </row>
    <row r="278" spans="1:21" x14ac:dyDescent="0.25">
      <c r="A278" s="224" t="str">
        <f>IF(ISBLANK('A1'!A278),"",'A1'!A278)</f>
        <v/>
      </c>
      <c r="B278" s="32" t="str">
        <f>IF(ISBLANK('A1'!B278),"",'A1'!B278)</f>
        <v/>
      </c>
      <c r="C278" s="981" t="str">
        <f>IF(ISBLANK('A1'!D278),"",'A1'!D278)</f>
        <v/>
      </c>
      <c r="D278" s="984" t="str">
        <f>IF(ISBLANK('A1'!G278),"",'A1'!G278)</f>
        <v/>
      </c>
      <c r="E278" s="33" t="str">
        <f>IF(ISBLANK('A1'!H278),"",'A1'!H278)</f>
        <v/>
      </c>
      <c r="F278" s="225" t="str">
        <f>IF(ISBLANK('A1'!I278),"",'A1'!I278)</f>
        <v/>
      </c>
      <c r="G278" s="841"/>
      <c r="H278" s="205"/>
      <c r="I278" s="201"/>
      <c r="J278" s="202"/>
      <c r="K278" s="202"/>
      <c r="L278" s="202"/>
      <c r="M278" s="202"/>
      <c r="N278" s="203"/>
      <c r="O278" s="204"/>
      <c r="P278" s="203"/>
      <c r="Q278" s="203"/>
      <c r="R278" s="205"/>
      <c r="S278" s="1130"/>
      <c r="T278" s="1131"/>
      <c r="U278" s="455"/>
    </row>
    <row r="279" spans="1:21" x14ac:dyDescent="0.25">
      <c r="A279" s="224" t="str">
        <f>IF(ISBLANK('A1'!A279),"",'A1'!A279)</f>
        <v/>
      </c>
      <c r="B279" s="32" t="str">
        <f>IF(ISBLANK('A1'!B279),"",'A1'!B279)</f>
        <v/>
      </c>
      <c r="C279" s="981" t="str">
        <f>IF(ISBLANK('A1'!D279),"",'A1'!D279)</f>
        <v/>
      </c>
      <c r="D279" s="984" t="str">
        <f>IF(ISBLANK('A1'!G279),"",'A1'!G279)</f>
        <v/>
      </c>
      <c r="E279" s="33" t="str">
        <f>IF(ISBLANK('A1'!H279),"",'A1'!H279)</f>
        <v/>
      </c>
      <c r="F279" s="225" t="str">
        <f>IF(ISBLANK('A1'!I279),"",'A1'!I279)</f>
        <v/>
      </c>
      <c r="G279" s="841"/>
      <c r="H279" s="205"/>
      <c r="I279" s="201"/>
      <c r="J279" s="202"/>
      <c r="K279" s="202"/>
      <c r="L279" s="202"/>
      <c r="M279" s="202"/>
      <c r="N279" s="203"/>
      <c r="O279" s="204"/>
      <c r="P279" s="203"/>
      <c r="Q279" s="203"/>
      <c r="R279" s="205"/>
      <c r="S279" s="1130"/>
      <c r="T279" s="1131"/>
      <c r="U279" s="455"/>
    </row>
    <row r="280" spans="1:21" x14ac:dyDescent="0.25">
      <c r="A280" s="224" t="str">
        <f>IF(ISBLANK('A1'!A280),"",'A1'!A280)</f>
        <v/>
      </c>
      <c r="B280" s="32" t="str">
        <f>IF(ISBLANK('A1'!B280),"",'A1'!B280)</f>
        <v/>
      </c>
      <c r="C280" s="981" t="str">
        <f>IF(ISBLANK('A1'!D280),"",'A1'!D280)</f>
        <v/>
      </c>
      <c r="D280" s="984" t="str">
        <f>IF(ISBLANK('A1'!G280),"",'A1'!G280)</f>
        <v/>
      </c>
      <c r="E280" s="33" t="str">
        <f>IF(ISBLANK('A1'!H280),"",'A1'!H280)</f>
        <v/>
      </c>
      <c r="F280" s="225" t="str">
        <f>IF(ISBLANK('A1'!I280),"",'A1'!I280)</f>
        <v/>
      </c>
      <c r="G280" s="841"/>
      <c r="H280" s="205"/>
      <c r="I280" s="201"/>
      <c r="J280" s="202"/>
      <c r="K280" s="202"/>
      <c r="L280" s="202"/>
      <c r="M280" s="202"/>
      <c r="N280" s="203"/>
      <c r="O280" s="204"/>
      <c r="P280" s="203"/>
      <c r="Q280" s="203"/>
      <c r="R280" s="205"/>
      <c r="S280" s="1130"/>
      <c r="T280" s="1131"/>
      <c r="U280" s="455"/>
    </row>
    <row r="281" spans="1:21" x14ac:dyDescent="0.25">
      <c r="A281" s="224" t="str">
        <f>IF(ISBLANK('A1'!A281),"",'A1'!A281)</f>
        <v/>
      </c>
      <c r="B281" s="32" t="str">
        <f>IF(ISBLANK('A1'!B281),"",'A1'!B281)</f>
        <v/>
      </c>
      <c r="C281" s="981" t="str">
        <f>IF(ISBLANK('A1'!D281),"",'A1'!D281)</f>
        <v/>
      </c>
      <c r="D281" s="984" t="str">
        <f>IF(ISBLANK('A1'!G281),"",'A1'!G281)</f>
        <v/>
      </c>
      <c r="E281" s="33" t="str">
        <f>IF(ISBLANK('A1'!H281),"",'A1'!H281)</f>
        <v/>
      </c>
      <c r="F281" s="225" t="str">
        <f>IF(ISBLANK('A1'!I281),"",'A1'!I281)</f>
        <v/>
      </c>
      <c r="G281" s="841"/>
      <c r="H281" s="205"/>
      <c r="I281" s="201"/>
      <c r="J281" s="202"/>
      <c r="K281" s="202"/>
      <c r="L281" s="202"/>
      <c r="M281" s="202"/>
      <c r="N281" s="203"/>
      <c r="O281" s="204"/>
      <c r="P281" s="203"/>
      <c r="Q281" s="203"/>
      <c r="R281" s="205"/>
      <c r="S281" s="1130"/>
      <c r="T281" s="1131"/>
      <c r="U281" s="455"/>
    </row>
    <row r="282" spans="1:21" x14ac:dyDescent="0.25">
      <c r="A282" s="224" t="str">
        <f>IF(ISBLANK('A1'!A282),"",'A1'!A282)</f>
        <v/>
      </c>
      <c r="B282" s="32" t="str">
        <f>IF(ISBLANK('A1'!B282),"",'A1'!B282)</f>
        <v/>
      </c>
      <c r="C282" s="981" t="str">
        <f>IF(ISBLANK('A1'!D282),"",'A1'!D282)</f>
        <v/>
      </c>
      <c r="D282" s="984" t="str">
        <f>IF(ISBLANK('A1'!G282),"",'A1'!G282)</f>
        <v/>
      </c>
      <c r="E282" s="33" t="str">
        <f>IF(ISBLANK('A1'!H282),"",'A1'!H282)</f>
        <v/>
      </c>
      <c r="F282" s="225" t="str">
        <f>IF(ISBLANK('A1'!I282),"",'A1'!I282)</f>
        <v/>
      </c>
      <c r="G282" s="841"/>
      <c r="H282" s="205"/>
      <c r="I282" s="201"/>
      <c r="J282" s="202"/>
      <c r="K282" s="202"/>
      <c r="L282" s="202"/>
      <c r="M282" s="202"/>
      <c r="N282" s="203"/>
      <c r="O282" s="204"/>
      <c r="P282" s="203"/>
      <c r="Q282" s="203"/>
      <c r="R282" s="205"/>
      <c r="S282" s="1130"/>
      <c r="T282" s="1131"/>
      <c r="U282" s="455"/>
    </row>
    <row r="283" spans="1:21" x14ac:dyDescent="0.25">
      <c r="A283" s="224" t="str">
        <f>IF(ISBLANK('A1'!A283),"",'A1'!A283)</f>
        <v/>
      </c>
      <c r="B283" s="32" t="str">
        <f>IF(ISBLANK('A1'!B283),"",'A1'!B283)</f>
        <v/>
      </c>
      <c r="C283" s="981" t="str">
        <f>IF(ISBLANK('A1'!D283),"",'A1'!D283)</f>
        <v/>
      </c>
      <c r="D283" s="984" t="str">
        <f>IF(ISBLANK('A1'!G283),"",'A1'!G283)</f>
        <v/>
      </c>
      <c r="E283" s="33" t="str">
        <f>IF(ISBLANK('A1'!H283),"",'A1'!H283)</f>
        <v/>
      </c>
      <c r="F283" s="225" t="str">
        <f>IF(ISBLANK('A1'!I283),"",'A1'!I283)</f>
        <v/>
      </c>
      <c r="G283" s="841"/>
      <c r="H283" s="205"/>
      <c r="I283" s="201"/>
      <c r="J283" s="202"/>
      <c r="K283" s="202"/>
      <c r="L283" s="202"/>
      <c r="M283" s="202"/>
      <c r="N283" s="203"/>
      <c r="O283" s="204"/>
      <c r="P283" s="203"/>
      <c r="Q283" s="203"/>
      <c r="R283" s="205"/>
      <c r="S283" s="1130"/>
      <c r="T283" s="1131"/>
      <c r="U283" s="455"/>
    </row>
    <row r="284" spans="1:21" x14ac:dyDescent="0.25">
      <c r="A284" s="224" t="str">
        <f>IF(ISBLANK('A1'!A284),"",'A1'!A284)</f>
        <v/>
      </c>
      <c r="B284" s="32" t="str">
        <f>IF(ISBLANK('A1'!B284),"",'A1'!B284)</f>
        <v/>
      </c>
      <c r="C284" s="981" t="str">
        <f>IF(ISBLANK('A1'!D284),"",'A1'!D284)</f>
        <v/>
      </c>
      <c r="D284" s="984" t="str">
        <f>IF(ISBLANK('A1'!G284),"",'A1'!G284)</f>
        <v/>
      </c>
      <c r="E284" s="33" t="str">
        <f>IF(ISBLANK('A1'!H284),"",'A1'!H284)</f>
        <v/>
      </c>
      <c r="F284" s="225" t="str">
        <f>IF(ISBLANK('A1'!I284),"",'A1'!I284)</f>
        <v/>
      </c>
      <c r="G284" s="841"/>
      <c r="H284" s="205"/>
      <c r="I284" s="201"/>
      <c r="J284" s="202"/>
      <c r="K284" s="202"/>
      <c r="L284" s="202"/>
      <c r="M284" s="202"/>
      <c r="N284" s="203"/>
      <c r="O284" s="204"/>
      <c r="P284" s="203"/>
      <c r="Q284" s="203"/>
      <c r="R284" s="205"/>
      <c r="S284" s="1130"/>
      <c r="T284" s="1131"/>
      <c r="U284" s="455"/>
    </row>
    <row r="285" spans="1:21" x14ac:dyDescent="0.25">
      <c r="A285" s="224" t="str">
        <f>IF(ISBLANK('A1'!A285),"",'A1'!A285)</f>
        <v/>
      </c>
      <c r="B285" s="32" t="str">
        <f>IF(ISBLANK('A1'!B285),"",'A1'!B285)</f>
        <v/>
      </c>
      <c r="C285" s="981" t="str">
        <f>IF(ISBLANK('A1'!D285),"",'A1'!D285)</f>
        <v/>
      </c>
      <c r="D285" s="984" t="str">
        <f>IF(ISBLANK('A1'!G285),"",'A1'!G285)</f>
        <v/>
      </c>
      <c r="E285" s="33" t="str">
        <f>IF(ISBLANK('A1'!H285),"",'A1'!H285)</f>
        <v/>
      </c>
      <c r="F285" s="225" t="str">
        <f>IF(ISBLANK('A1'!I285),"",'A1'!I285)</f>
        <v/>
      </c>
      <c r="G285" s="841"/>
      <c r="H285" s="205"/>
      <c r="I285" s="201"/>
      <c r="J285" s="202"/>
      <c r="K285" s="202"/>
      <c r="L285" s="202"/>
      <c r="M285" s="202"/>
      <c r="N285" s="203"/>
      <c r="O285" s="204"/>
      <c r="P285" s="203"/>
      <c r="Q285" s="203"/>
      <c r="R285" s="205"/>
      <c r="S285" s="1130"/>
      <c r="T285" s="1131"/>
      <c r="U285" s="455"/>
    </row>
    <row r="286" spans="1:21" x14ac:dyDescent="0.25">
      <c r="A286" s="224" t="str">
        <f>IF(ISBLANK('A1'!A286),"",'A1'!A286)</f>
        <v/>
      </c>
      <c r="B286" s="32" t="str">
        <f>IF(ISBLANK('A1'!B286),"",'A1'!B286)</f>
        <v/>
      </c>
      <c r="C286" s="981" t="str">
        <f>IF(ISBLANK('A1'!D286),"",'A1'!D286)</f>
        <v/>
      </c>
      <c r="D286" s="984" t="str">
        <f>IF(ISBLANK('A1'!G286),"",'A1'!G286)</f>
        <v/>
      </c>
      <c r="E286" s="33" t="str">
        <f>IF(ISBLANK('A1'!H286),"",'A1'!H286)</f>
        <v/>
      </c>
      <c r="F286" s="225" t="str">
        <f>IF(ISBLANK('A1'!I286),"",'A1'!I286)</f>
        <v/>
      </c>
      <c r="G286" s="841"/>
      <c r="H286" s="205"/>
      <c r="I286" s="201"/>
      <c r="J286" s="202"/>
      <c r="K286" s="202"/>
      <c r="L286" s="202"/>
      <c r="M286" s="202"/>
      <c r="N286" s="203"/>
      <c r="O286" s="204"/>
      <c r="P286" s="203"/>
      <c r="Q286" s="203"/>
      <c r="R286" s="205"/>
      <c r="S286" s="1130"/>
      <c r="T286" s="1131"/>
      <c r="U286" s="455"/>
    </row>
    <row r="287" spans="1:21" x14ac:dyDescent="0.25">
      <c r="A287" s="224" t="str">
        <f>IF(ISBLANK('A1'!A287),"",'A1'!A287)</f>
        <v/>
      </c>
      <c r="B287" s="32" t="str">
        <f>IF(ISBLANK('A1'!B287),"",'A1'!B287)</f>
        <v/>
      </c>
      <c r="C287" s="981" t="str">
        <f>IF(ISBLANK('A1'!D287),"",'A1'!D287)</f>
        <v/>
      </c>
      <c r="D287" s="984" t="str">
        <f>IF(ISBLANK('A1'!G287),"",'A1'!G287)</f>
        <v/>
      </c>
      <c r="E287" s="33" t="str">
        <f>IF(ISBLANK('A1'!H287),"",'A1'!H287)</f>
        <v/>
      </c>
      <c r="F287" s="225" t="str">
        <f>IF(ISBLANK('A1'!I287),"",'A1'!I287)</f>
        <v/>
      </c>
      <c r="G287" s="841"/>
      <c r="H287" s="205"/>
      <c r="I287" s="201"/>
      <c r="J287" s="202"/>
      <c r="K287" s="202"/>
      <c r="L287" s="202"/>
      <c r="M287" s="202"/>
      <c r="N287" s="203"/>
      <c r="O287" s="204"/>
      <c r="P287" s="203"/>
      <c r="Q287" s="203"/>
      <c r="R287" s="205"/>
      <c r="S287" s="1130"/>
      <c r="T287" s="1131"/>
      <c r="U287" s="455"/>
    </row>
    <row r="288" spans="1:21" x14ac:dyDescent="0.25">
      <c r="A288" s="224" t="str">
        <f>IF(ISBLANK('A1'!A288),"",'A1'!A288)</f>
        <v/>
      </c>
      <c r="B288" s="32" t="str">
        <f>IF(ISBLANK('A1'!B288),"",'A1'!B288)</f>
        <v/>
      </c>
      <c r="C288" s="981" t="str">
        <f>IF(ISBLANK('A1'!D288),"",'A1'!D288)</f>
        <v/>
      </c>
      <c r="D288" s="984" t="str">
        <f>IF(ISBLANK('A1'!G288),"",'A1'!G288)</f>
        <v/>
      </c>
      <c r="E288" s="33" t="str">
        <f>IF(ISBLANK('A1'!H288),"",'A1'!H288)</f>
        <v/>
      </c>
      <c r="F288" s="225" t="str">
        <f>IF(ISBLANK('A1'!I288),"",'A1'!I288)</f>
        <v/>
      </c>
      <c r="G288" s="841"/>
      <c r="H288" s="205"/>
      <c r="I288" s="201"/>
      <c r="J288" s="202"/>
      <c r="K288" s="202"/>
      <c r="L288" s="202"/>
      <c r="M288" s="202"/>
      <c r="N288" s="203"/>
      <c r="O288" s="204"/>
      <c r="P288" s="203"/>
      <c r="Q288" s="203"/>
      <c r="R288" s="205"/>
      <c r="S288" s="1130"/>
      <c r="T288" s="1131"/>
      <c r="U288" s="455"/>
    </row>
    <row r="289" spans="1:21" x14ac:dyDescent="0.25">
      <c r="A289" s="224" t="str">
        <f>IF(ISBLANK('A1'!A289),"",'A1'!A289)</f>
        <v/>
      </c>
      <c r="B289" s="32" t="str">
        <f>IF(ISBLANK('A1'!B289),"",'A1'!B289)</f>
        <v/>
      </c>
      <c r="C289" s="981" t="str">
        <f>IF(ISBLANK('A1'!D289),"",'A1'!D289)</f>
        <v/>
      </c>
      <c r="D289" s="984" t="str">
        <f>IF(ISBLANK('A1'!G289),"",'A1'!G289)</f>
        <v/>
      </c>
      <c r="E289" s="33" t="str">
        <f>IF(ISBLANK('A1'!H289),"",'A1'!H289)</f>
        <v/>
      </c>
      <c r="F289" s="225" t="str">
        <f>IF(ISBLANK('A1'!I289),"",'A1'!I289)</f>
        <v/>
      </c>
      <c r="G289" s="841"/>
      <c r="H289" s="205"/>
      <c r="I289" s="201"/>
      <c r="J289" s="202"/>
      <c r="K289" s="202"/>
      <c r="L289" s="202"/>
      <c r="M289" s="202"/>
      <c r="N289" s="203"/>
      <c r="O289" s="204"/>
      <c r="P289" s="203"/>
      <c r="Q289" s="203"/>
      <c r="R289" s="205"/>
      <c r="S289" s="1130"/>
      <c r="T289" s="1131"/>
      <c r="U289" s="455"/>
    </row>
    <row r="290" spans="1:21" x14ac:dyDescent="0.25">
      <c r="A290" s="224" t="str">
        <f>IF(ISBLANK('A1'!A290),"",'A1'!A290)</f>
        <v/>
      </c>
      <c r="B290" s="32" t="str">
        <f>IF(ISBLANK('A1'!B290),"",'A1'!B290)</f>
        <v/>
      </c>
      <c r="C290" s="981" t="str">
        <f>IF(ISBLANK('A1'!D290),"",'A1'!D290)</f>
        <v/>
      </c>
      <c r="D290" s="984" t="str">
        <f>IF(ISBLANK('A1'!G290),"",'A1'!G290)</f>
        <v/>
      </c>
      <c r="E290" s="33" t="str">
        <f>IF(ISBLANK('A1'!H290),"",'A1'!H290)</f>
        <v/>
      </c>
      <c r="F290" s="225" t="str">
        <f>IF(ISBLANK('A1'!I290),"",'A1'!I290)</f>
        <v/>
      </c>
      <c r="G290" s="841"/>
      <c r="H290" s="205"/>
      <c r="I290" s="201"/>
      <c r="J290" s="202"/>
      <c r="K290" s="202"/>
      <c r="L290" s="202"/>
      <c r="M290" s="202"/>
      <c r="N290" s="203"/>
      <c r="O290" s="204"/>
      <c r="P290" s="203"/>
      <c r="Q290" s="203"/>
      <c r="R290" s="205"/>
      <c r="S290" s="1130"/>
      <c r="T290" s="1131"/>
      <c r="U290" s="455"/>
    </row>
    <row r="291" spans="1:21" x14ac:dyDescent="0.25">
      <c r="A291" s="224" t="str">
        <f>IF(ISBLANK('A1'!A291),"",'A1'!A291)</f>
        <v/>
      </c>
      <c r="B291" s="32" t="str">
        <f>IF(ISBLANK('A1'!B291),"",'A1'!B291)</f>
        <v/>
      </c>
      <c r="C291" s="981" t="str">
        <f>IF(ISBLANK('A1'!D291),"",'A1'!D291)</f>
        <v/>
      </c>
      <c r="D291" s="984" t="str">
        <f>IF(ISBLANK('A1'!G291),"",'A1'!G291)</f>
        <v/>
      </c>
      <c r="E291" s="33" t="str">
        <f>IF(ISBLANK('A1'!H291),"",'A1'!H291)</f>
        <v/>
      </c>
      <c r="F291" s="225" t="str">
        <f>IF(ISBLANK('A1'!I291),"",'A1'!I291)</f>
        <v/>
      </c>
      <c r="G291" s="841"/>
      <c r="H291" s="205"/>
      <c r="I291" s="201"/>
      <c r="J291" s="202"/>
      <c r="K291" s="202"/>
      <c r="L291" s="202"/>
      <c r="M291" s="202"/>
      <c r="N291" s="203"/>
      <c r="O291" s="204"/>
      <c r="P291" s="203"/>
      <c r="Q291" s="203"/>
      <c r="R291" s="205"/>
      <c r="S291" s="1130"/>
      <c r="T291" s="1131"/>
      <c r="U291" s="455"/>
    </row>
    <row r="292" spans="1:21" x14ac:dyDescent="0.25">
      <c r="A292" s="224" t="str">
        <f>IF(ISBLANK('A1'!A292),"",'A1'!A292)</f>
        <v/>
      </c>
      <c r="B292" s="32" t="str">
        <f>IF(ISBLANK('A1'!B292),"",'A1'!B292)</f>
        <v/>
      </c>
      <c r="C292" s="981" t="str">
        <f>IF(ISBLANK('A1'!D292),"",'A1'!D292)</f>
        <v/>
      </c>
      <c r="D292" s="984" t="str">
        <f>IF(ISBLANK('A1'!G292),"",'A1'!G292)</f>
        <v/>
      </c>
      <c r="E292" s="33" t="str">
        <f>IF(ISBLANK('A1'!H292),"",'A1'!H292)</f>
        <v/>
      </c>
      <c r="F292" s="225" t="str">
        <f>IF(ISBLANK('A1'!I292),"",'A1'!I292)</f>
        <v/>
      </c>
      <c r="G292" s="841"/>
      <c r="H292" s="205"/>
      <c r="I292" s="201"/>
      <c r="J292" s="202"/>
      <c r="K292" s="202"/>
      <c r="L292" s="202"/>
      <c r="M292" s="202"/>
      <c r="N292" s="203"/>
      <c r="O292" s="204"/>
      <c r="P292" s="203"/>
      <c r="Q292" s="203"/>
      <c r="R292" s="205"/>
      <c r="S292" s="1130"/>
      <c r="T292" s="1131"/>
      <c r="U292" s="455"/>
    </row>
    <row r="293" spans="1:21" x14ac:dyDescent="0.25">
      <c r="A293" s="224" t="str">
        <f>IF(ISBLANK('A1'!A293),"",'A1'!A293)</f>
        <v/>
      </c>
      <c r="B293" s="32" t="str">
        <f>IF(ISBLANK('A1'!B293),"",'A1'!B293)</f>
        <v/>
      </c>
      <c r="C293" s="981" t="str">
        <f>IF(ISBLANK('A1'!D293),"",'A1'!D293)</f>
        <v/>
      </c>
      <c r="D293" s="984" t="str">
        <f>IF(ISBLANK('A1'!G293),"",'A1'!G293)</f>
        <v/>
      </c>
      <c r="E293" s="33" t="str">
        <f>IF(ISBLANK('A1'!H293),"",'A1'!H293)</f>
        <v/>
      </c>
      <c r="F293" s="225" t="str">
        <f>IF(ISBLANK('A1'!I293),"",'A1'!I293)</f>
        <v/>
      </c>
      <c r="G293" s="841"/>
      <c r="H293" s="205"/>
      <c r="I293" s="201"/>
      <c r="J293" s="202"/>
      <c r="K293" s="202"/>
      <c r="L293" s="202"/>
      <c r="M293" s="202"/>
      <c r="N293" s="203"/>
      <c r="O293" s="204"/>
      <c r="P293" s="203"/>
      <c r="Q293" s="203"/>
      <c r="R293" s="205"/>
      <c r="S293" s="1130"/>
      <c r="T293" s="1131"/>
      <c r="U293" s="455"/>
    </row>
    <row r="294" spans="1:21" x14ac:dyDescent="0.25">
      <c r="A294" s="224" t="str">
        <f>IF(ISBLANK('A1'!A294),"",'A1'!A294)</f>
        <v/>
      </c>
      <c r="B294" s="32" t="str">
        <f>IF(ISBLANK('A1'!B294),"",'A1'!B294)</f>
        <v/>
      </c>
      <c r="C294" s="981" t="str">
        <f>IF(ISBLANK('A1'!D294),"",'A1'!D294)</f>
        <v/>
      </c>
      <c r="D294" s="984" t="str">
        <f>IF(ISBLANK('A1'!G294),"",'A1'!G294)</f>
        <v/>
      </c>
      <c r="E294" s="33" t="str">
        <f>IF(ISBLANK('A1'!H294),"",'A1'!H294)</f>
        <v/>
      </c>
      <c r="F294" s="225" t="str">
        <f>IF(ISBLANK('A1'!I294),"",'A1'!I294)</f>
        <v/>
      </c>
      <c r="G294" s="841"/>
      <c r="H294" s="205"/>
      <c r="I294" s="201"/>
      <c r="J294" s="202"/>
      <c r="K294" s="202"/>
      <c r="L294" s="202"/>
      <c r="M294" s="202"/>
      <c r="N294" s="203"/>
      <c r="O294" s="204"/>
      <c r="P294" s="203"/>
      <c r="Q294" s="203"/>
      <c r="R294" s="205"/>
      <c r="S294" s="1130"/>
      <c r="T294" s="1131"/>
      <c r="U294" s="455"/>
    </row>
    <row r="295" spans="1:21" x14ac:dyDescent="0.25">
      <c r="A295" s="224" t="str">
        <f>IF(ISBLANK('A1'!A295),"",'A1'!A295)</f>
        <v/>
      </c>
      <c r="B295" s="32" t="str">
        <f>IF(ISBLANK('A1'!B295),"",'A1'!B295)</f>
        <v/>
      </c>
      <c r="C295" s="981" t="str">
        <f>IF(ISBLANK('A1'!D295),"",'A1'!D295)</f>
        <v/>
      </c>
      <c r="D295" s="984" t="str">
        <f>IF(ISBLANK('A1'!G295),"",'A1'!G295)</f>
        <v/>
      </c>
      <c r="E295" s="33" t="str">
        <f>IF(ISBLANK('A1'!H295),"",'A1'!H295)</f>
        <v/>
      </c>
      <c r="F295" s="225" t="str">
        <f>IF(ISBLANK('A1'!I295),"",'A1'!I295)</f>
        <v/>
      </c>
      <c r="G295" s="841"/>
      <c r="H295" s="205"/>
      <c r="I295" s="201"/>
      <c r="J295" s="202"/>
      <c r="K295" s="202"/>
      <c r="L295" s="202"/>
      <c r="M295" s="202"/>
      <c r="N295" s="203"/>
      <c r="O295" s="204"/>
      <c r="P295" s="203"/>
      <c r="Q295" s="203"/>
      <c r="R295" s="205"/>
      <c r="S295" s="1130"/>
      <c r="T295" s="1131"/>
      <c r="U295" s="455"/>
    </row>
    <row r="296" spans="1:21" x14ac:dyDescent="0.25">
      <c r="A296" s="224" t="str">
        <f>IF(ISBLANK('A1'!A296),"",'A1'!A296)</f>
        <v/>
      </c>
      <c r="B296" s="32" t="str">
        <f>IF(ISBLANK('A1'!B296),"",'A1'!B296)</f>
        <v/>
      </c>
      <c r="C296" s="981" t="str">
        <f>IF(ISBLANK('A1'!D296),"",'A1'!D296)</f>
        <v/>
      </c>
      <c r="D296" s="984" t="str">
        <f>IF(ISBLANK('A1'!G296),"",'A1'!G296)</f>
        <v/>
      </c>
      <c r="E296" s="33" t="str">
        <f>IF(ISBLANK('A1'!H296),"",'A1'!H296)</f>
        <v/>
      </c>
      <c r="F296" s="225" t="str">
        <f>IF(ISBLANK('A1'!I296),"",'A1'!I296)</f>
        <v/>
      </c>
      <c r="G296" s="841"/>
      <c r="H296" s="205"/>
      <c r="I296" s="201"/>
      <c r="J296" s="202"/>
      <c r="K296" s="202"/>
      <c r="L296" s="202"/>
      <c r="M296" s="202"/>
      <c r="N296" s="203"/>
      <c r="O296" s="204"/>
      <c r="P296" s="203"/>
      <c r="Q296" s="203"/>
      <c r="R296" s="205"/>
      <c r="S296" s="1130"/>
      <c r="T296" s="1131"/>
      <c r="U296" s="455"/>
    </row>
    <row r="297" spans="1:21" x14ac:dyDescent="0.25">
      <c r="A297" s="224" t="str">
        <f>IF(ISBLANK('A1'!A297),"",'A1'!A297)</f>
        <v/>
      </c>
      <c r="B297" s="32" t="str">
        <f>IF(ISBLANK('A1'!B297),"",'A1'!B297)</f>
        <v/>
      </c>
      <c r="C297" s="981" t="str">
        <f>IF(ISBLANK('A1'!D297),"",'A1'!D297)</f>
        <v/>
      </c>
      <c r="D297" s="984" t="str">
        <f>IF(ISBLANK('A1'!G297),"",'A1'!G297)</f>
        <v/>
      </c>
      <c r="E297" s="33" t="str">
        <f>IF(ISBLANK('A1'!H297),"",'A1'!H297)</f>
        <v/>
      </c>
      <c r="F297" s="225" t="str">
        <f>IF(ISBLANK('A1'!I297),"",'A1'!I297)</f>
        <v/>
      </c>
      <c r="G297" s="841"/>
      <c r="H297" s="205"/>
      <c r="I297" s="201"/>
      <c r="J297" s="202"/>
      <c r="K297" s="202"/>
      <c r="L297" s="202"/>
      <c r="M297" s="202"/>
      <c r="N297" s="203"/>
      <c r="O297" s="204"/>
      <c r="P297" s="203"/>
      <c r="Q297" s="203"/>
      <c r="R297" s="205"/>
      <c r="S297" s="1130"/>
      <c r="T297" s="1131"/>
      <c r="U297" s="455"/>
    </row>
    <row r="298" spans="1:21" x14ac:dyDescent="0.25">
      <c r="A298" s="224" t="str">
        <f>IF(ISBLANK('A1'!A298),"",'A1'!A298)</f>
        <v/>
      </c>
      <c r="B298" s="32" t="str">
        <f>IF(ISBLANK('A1'!B298),"",'A1'!B298)</f>
        <v/>
      </c>
      <c r="C298" s="981" t="str">
        <f>IF(ISBLANK('A1'!D298),"",'A1'!D298)</f>
        <v/>
      </c>
      <c r="D298" s="984" t="str">
        <f>IF(ISBLANK('A1'!G298),"",'A1'!G298)</f>
        <v/>
      </c>
      <c r="E298" s="33" t="str">
        <f>IF(ISBLANK('A1'!H298),"",'A1'!H298)</f>
        <v/>
      </c>
      <c r="F298" s="225" t="str">
        <f>IF(ISBLANK('A1'!I298),"",'A1'!I298)</f>
        <v/>
      </c>
      <c r="G298" s="841"/>
      <c r="H298" s="205"/>
      <c r="I298" s="201"/>
      <c r="J298" s="202"/>
      <c r="K298" s="202"/>
      <c r="L298" s="202"/>
      <c r="M298" s="202"/>
      <c r="N298" s="203"/>
      <c r="O298" s="204"/>
      <c r="P298" s="203"/>
      <c r="Q298" s="203"/>
      <c r="R298" s="205"/>
      <c r="S298" s="1130"/>
      <c r="T298" s="1131"/>
      <c r="U298" s="455"/>
    </row>
    <row r="299" spans="1:21" x14ac:dyDescent="0.25">
      <c r="A299" s="224" t="str">
        <f>IF(ISBLANK('A1'!A299),"",'A1'!A299)</f>
        <v/>
      </c>
      <c r="B299" s="32" t="str">
        <f>IF(ISBLANK('A1'!B299),"",'A1'!B299)</f>
        <v/>
      </c>
      <c r="C299" s="981" t="str">
        <f>IF(ISBLANK('A1'!D299),"",'A1'!D299)</f>
        <v/>
      </c>
      <c r="D299" s="984" t="str">
        <f>IF(ISBLANK('A1'!G299),"",'A1'!G299)</f>
        <v/>
      </c>
      <c r="E299" s="33" t="str">
        <f>IF(ISBLANK('A1'!H299),"",'A1'!H299)</f>
        <v/>
      </c>
      <c r="F299" s="225" t="str">
        <f>IF(ISBLANK('A1'!I299),"",'A1'!I299)</f>
        <v/>
      </c>
      <c r="G299" s="841"/>
      <c r="H299" s="205"/>
      <c r="I299" s="201"/>
      <c r="J299" s="202"/>
      <c r="K299" s="202"/>
      <c r="L299" s="202"/>
      <c r="M299" s="202"/>
      <c r="N299" s="203"/>
      <c r="O299" s="204"/>
      <c r="P299" s="203"/>
      <c r="Q299" s="203"/>
      <c r="R299" s="205"/>
      <c r="S299" s="1130"/>
      <c r="T299" s="1131"/>
      <c r="U299" s="455"/>
    </row>
    <row r="300" spans="1:21" x14ac:dyDescent="0.25">
      <c r="A300" s="224" t="str">
        <f>IF(ISBLANK('A1'!A300),"",'A1'!A300)</f>
        <v/>
      </c>
      <c r="B300" s="32" t="str">
        <f>IF(ISBLANK('A1'!B300),"",'A1'!B300)</f>
        <v/>
      </c>
      <c r="C300" s="981" t="str">
        <f>IF(ISBLANK('A1'!D300),"",'A1'!D300)</f>
        <v/>
      </c>
      <c r="D300" s="984" t="str">
        <f>IF(ISBLANK('A1'!G300),"",'A1'!G300)</f>
        <v/>
      </c>
      <c r="E300" s="33" t="str">
        <f>IF(ISBLANK('A1'!H300),"",'A1'!H300)</f>
        <v/>
      </c>
      <c r="F300" s="225" t="str">
        <f>IF(ISBLANK('A1'!I300),"",'A1'!I300)</f>
        <v/>
      </c>
      <c r="G300" s="841"/>
      <c r="H300" s="205"/>
      <c r="I300" s="201"/>
      <c r="J300" s="202"/>
      <c r="K300" s="202"/>
      <c r="L300" s="202"/>
      <c r="M300" s="202"/>
      <c r="N300" s="203"/>
      <c r="O300" s="204"/>
      <c r="P300" s="203"/>
      <c r="Q300" s="203"/>
      <c r="R300" s="205"/>
      <c r="S300" s="1130"/>
      <c r="T300" s="1131"/>
      <c r="U300" s="455"/>
    </row>
    <row r="301" spans="1:21" x14ac:dyDescent="0.25">
      <c r="A301" s="224" t="str">
        <f>IF(ISBLANK('A1'!A301),"",'A1'!A301)</f>
        <v/>
      </c>
      <c r="B301" s="32" t="str">
        <f>IF(ISBLANK('A1'!B301),"",'A1'!B301)</f>
        <v/>
      </c>
      <c r="C301" s="981" t="str">
        <f>IF(ISBLANK('A1'!D301),"",'A1'!D301)</f>
        <v/>
      </c>
      <c r="D301" s="984" t="str">
        <f>IF(ISBLANK('A1'!G301),"",'A1'!G301)</f>
        <v/>
      </c>
      <c r="E301" s="33" t="str">
        <f>IF(ISBLANK('A1'!H301),"",'A1'!H301)</f>
        <v/>
      </c>
      <c r="F301" s="225" t="str">
        <f>IF(ISBLANK('A1'!I301),"",'A1'!I301)</f>
        <v/>
      </c>
      <c r="G301" s="841"/>
      <c r="H301" s="205"/>
      <c r="I301" s="201"/>
      <c r="J301" s="202"/>
      <c r="K301" s="202"/>
      <c r="L301" s="202"/>
      <c r="M301" s="202"/>
      <c r="N301" s="203"/>
      <c r="O301" s="204"/>
      <c r="P301" s="203"/>
      <c r="Q301" s="203"/>
      <c r="R301" s="205"/>
      <c r="S301" s="1130"/>
      <c r="T301" s="1131"/>
      <c r="U301" s="455"/>
    </row>
    <row r="302" spans="1:21" x14ac:dyDescent="0.25">
      <c r="A302" s="224" t="str">
        <f>IF(ISBLANK('A1'!A302),"",'A1'!A302)</f>
        <v/>
      </c>
      <c r="B302" s="32" t="str">
        <f>IF(ISBLANK('A1'!B302),"",'A1'!B302)</f>
        <v/>
      </c>
      <c r="C302" s="981" t="str">
        <f>IF(ISBLANK('A1'!D302),"",'A1'!D302)</f>
        <v/>
      </c>
      <c r="D302" s="984" t="str">
        <f>IF(ISBLANK('A1'!G302),"",'A1'!G302)</f>
        <v/>
      </c>
      <c r="E302" s="33" t="str">
        <f>IF(ISBLANK('A1'!H302),"",'A1'!H302)</f>
        <v/>
      </c>
      <c r="F302" s="225" t="str">
        <f>IF(ISBLANK('A1'!I302),"",'A1'!I302)</f>
        <v/>
      </c>
      <c r="G302" s="841"/>
      <c r="H302" s="205"/>
      <c r="I302" s="201"/>
      <c r="J302" s="202"/>
      <c r="K302" s="202"/>
      <c r="L302" s="202"/>
      <c r="M302" s="202"/>
      <c r="N302" s="203"/>
      <c r="O302" s="204"/>
      <c r="P302" s="203"/>
      <c r="Q302" s="203"/>
      <c r="R302" s="205"/>
      <c r="S302" s="1130"/>
      <c r="T302" s="1131"/>
      <c r="U302" s="455"/>
    </row>
    <row r="303" spans="1:21" x14ac:dyDescent="0.25">
      <c r="A303" s="224" t="str">
        <f>IF(ISBLANK('A1'!A303),"",'A1'!A303)</f>
        <v/>
      </c>
      <c r="B303" s="32" t="str">
        <f>IF(ISBLANK('A1'!B303),"",'A1'!B303)</f>
        <v/>
      </c>
      <c r="C303" s="981" t="str">
        <f>IF(ISBLANK('A1'!D303),"",'A1'!D303)</f>
        <v/>
      </c>
      <c r="D303" s="984" t="str">
        <f>IF(ISBLANK('A1'!G303),"",'A1'!G303)</f>
        <v/>
      </c>
      <c r="E303" s="33" t="str">
        <f>IF(ISBLANK('A1'!H303),"",'A1'!H303)</f>
        <v/>
      </c>
      <c r="F303" s="225" t="str">
        <f>IF(ISBLANK('A1'!I303),"",'A1'!I303)</f>
        <v/>
      </c>
      <c r="G303" s="841"/>
      <c r="H303" s="205"/>
      <c r="I303" s="201"/>
      <c r="J303" s="202"/>
      <c r="K303" s="202"/>
      <c r="L303" s="202"/>
      <c r="M303" s="202"/>
      <c r="N303" s="203"/>
      <c r="O303" s="204"/>
      <c r="P303" s="203"/>
      <c r="Q303" s="203"/>
      <c r="R303" s="205"/>
      <c r="S303" s="1130"/>
      <c r="T303" s="1131"/>
      <c r="U303" s="455"/>
    </row>
    <row r="304" spans="1:21" x14ac:dyDescent="0.25">
      <c r="A304" s="224" t="str">
        <f>IF(ISBLANK('A1'!A304),"",'A1'!A304)</f>
        <v/>
      </c>
      <c r="B304" s="32" t="str">
        <f>IF(ISBLANK('A1'!B304),"",'A1'!B304)</f>
        <v/>
      </c>
      <c r="C304" s="981" t="str">
        <f>IF(ISBLANK('A1'!D304),"",'A1'!D304)</f>
        <v/>
      </c>
      <c r="D304" s="984" t="str">
        <f>IF(ISBLANK('A1'!G304),"",'A1'!G304)</f>
        <v/>
      </c>
      <c r="E304" s="33" t="str">
        <f>IF(ISBLANK('A1'!H304),"",'A1'!H304)</f>
        <v/>
      </c>
      <c r="F304" s="225" t="str">
        <f>IF(ISBLANK('A1'!I304),"",'A1'!I304)</f>
        <v/>
      </c>
      <c r="G304" s="841"/>
      <c r="H304" s="205"/>
      <c r="I304" s="201"/>
      <c r="J304" s="202"/>
      <c r="K304" s="202"/>
      <c r="L304" s="202"/>
      <c r="M304" s="202"/>
      <c r="N304" s="203"/>
      <c r="O304" s="204"/>
      <c r="P304" s="203"/>
      <c r="Q304" s="203"/>
      <c r="R304" s="205"/>
      <c r="S304" s="1130"/>
      <c r="T304" s="1131"/>
      <c r="U304" s="455"/>
    </row>
    <row r="305" spans="1:21" x14ac:dyDescent="0.25">
      <c r="A305" s="224" t="str">
        <f>IF(ISBLANK('A1'!A305),"",'A1'!A305)</f>
        <v/>
      </c>
      <c r="B305" s="32" t="str">
        <f>IF(ISBLANK('A1'!B305),"",'A1'!B305)</f>
        <v/>
      </c>
      <c r="C305" s="981" t="str">
        <f>IF(ISBLANK('A1'!D305),"",'A1'!D305)</f>
        <v/>
      </c>
      <c r="D305" s="984" t="str">
        <f>IF(ISBLANK('A1'!G305),"",'A1'!G305)</f>
        <v/>
      </c>
      <c r="E305" s="33" t="str">
        <f>IF(ISBLANK('A1'!H305),"",'A1'!H305)</f>
        <v/>
      </c>
      <c r="F305" s="225" t="str">
        <f>IF(ISBLANK('A1'!I305),"",'A1'!I305)</f>
        <v/>
      </c>
      <c r="G305" s="841"/>
      <c r="H305" s="205"/>
      <c r="I305" s="201"/>
      <c r="J305" s="202"/>
      <c r="K305" s="202"/>
      <c r="L305" s="202"/>
      <c r="M305" s="202"/>
      <c r="N305" s="203"/>
      <c r="O305" s="204"/>
      <c r="P305" s="203"/>
      <c r="Q305" s="203"/>
      <c r="R305" s="205"/>
      <c r="S305" s="1130"/>
      <c r="T305" s="1131"/>
      <c r="U305" s="455"/>
    </row>
    <row r="306" spans="1:21" x14ac:dyDescent="0.25">
      <c r="A306" s="224" t="str">
        <f>IF(ISBLANK('A1'!A306),"",'A1'!A306)</f>
        <v/>
      </c>
      <c r="B306" s="32" t="str">
        <f>IF(ISBLANK('A1'!B306),"",'A1'!B306)</f>
        <v/>
      </c>
      <c r="C306" s="981" t="str">
        <f>IF(ISBLANK('A1'!D306),"",'A1'!D306)</f>
        <v/>
      </c>
      <c r="D306" s="984" t="str">
        <f>IF(ISBLANK('A1'!G306),"",'A1'!G306)</f>
        <v/>
      </c>
      <c r="E306" s="33" t="str">
        <f>IF(ISBLANK('A1'!H306),"",'A1'!H306)</f>
        <v/>
      </c>
      <c r="F306" s="225" t="str">
        <f>IF(ISBLANK('A1'!I306),"",'A1'!I306)</f>
        <v/>
      </c>
      <c r="G306" s="841"/>
      <c r="H306" s="205"/>
      <c r="I306" s="201"/>
      <c r="J306" s="202"/>
      <c r="K306" s="202"/>
      <c r="L306" s="202"/>
      <c r="M306" s="202"/>
      <c r="N306" s="203"/>
      <c r="O306" s="204"/>
      <c r="P306" s="203"/>
      <c r="Q306" s="203"/>
      <c r="R306" s="205"/>
      <c r="S306" s="1130"/>
      <c r="T306" s="1131"/>
      <c r="U306" s="455"/>
    </row>
    <row r="307" spans="1:21" x14ac:dyDescent="0.25">
      <c r="A307" s="224" t="str">
        <f>IF(ISBLANK('A1'!A307),"",'A1'!A307)</f>
        <v/>
      </c>
      <c r="B307" s="32" t="str">
        <f>IF(ISBLANK('A1'!B307),"",'A1'!B307)</f>
        <v/>
      </c>
      <c r="C307" s="981" t="str">
        <f>IF(ISBLANK('A1'!D307),"",'A1'!D307)</f>
        <v/>
      </c>
      <c r="D307" s="984" t="str">
        <f>IF(ISBLANK('A1'!G307),"",'A1'!G307)</f>
        <v/>
      </c>
      <c r="E307" s="33" t="str">
        <f>IF(ISBLANK('A1'!H307),"",'A1'!H307)</f>
        <v/>
      </c>
      <c r="F307" s="225" t="str">
        <f>IF(ISBLANK('A1'!I307),"",'A1'!I307)</f>
        <v/>
      </c>
      <c r="G307" s="841"/>
      <c r="H307" s="205"/>
      <c r="I307" s="201"/>
      <c r="J307" s="202"/>
      <c r="K307" s="202"/>
      <c r="L307" s="202"/>
      <c r="M307" s="202"/>
      <c r="N307" s="203"/>
      <c r="O307" s="204"/>
      <c r="P307" s="203"/>
      <c r="Q307" s="203"/>
      <c r="R307" s="205"/>
      <c r="S307" s="1130"/>
      <c r="T307" s="1131"/>
      <c r="U307" s="455"/>
    </row>
    <row r="308" spans="1:21" x14ac:dyDescent="0.25">
      <c r="A308" s="224" t="str">
        <f>IF(ISBLANK('A1'!A308),"",'A1'!A308)</f>
        <v/>
      </c>
      <c r="B308" s="32" t="str">
        <f>IF(ISBLANK('A1'!B308),"",'A1'!B308)</f>
        <v/>
      </c>
      <c r="C308" s="981" t="str">
        <f>IF(ISBLANK('A1'!D308),"",'A1'!D308)</f>
        <v/>
      </c>
      <c r="D308" s="984" t="str">
        <f>IF(ISBLANK('A1'!G308),"",'A1'!G308)</f>
        <v/>
      </c>
      <c r="E308" s="33" t="str">
        <f>IF(ISBLANK('A1'!H308),"",'A1'!H308)</f>
        <v/>
      </c>
      <c r="F308" s="225" t="str">
        <f>IF(ISBLANK('A1'!I308),"",'A1'!I308)</f>
        <v/>
      </c>
      <c r="G308" s="841"/>
      <c r="H308" s="205"/>
      <c r="I308" s="201"/>
      <c r="J308" s="202"/>
      <c r="K308" s="202"/>
      <c r="L308" s="202"/>
      <c r="M308" s="202"/>
      <c r="N308" s="203"/>
      <c r="O308" s="204"/>
      <c r="P308" s="203"/>
      <c r="Q308" s="203"/>
      <c r="R308" s="205"/>
      <c r="S308" s="1130"/>
      <c r="T308" s="1131"/>
      <c r="U308" s="455"/>
    </row>
    <row r="309" spans="1:21" x14ac:dyDescent="0.25">
      <c r="A309" s="224" t="str">
        <f>IF(ISBLANK('A1'!A309),"",'A1'!A309)</f>
        <v/>
      </c>
      <c r="B309" s="32" t="str">
        <f>IF(ISBLANK('A1'!B309),"",'A1'!B309)</f>
        <v/>
      </c>
      <c r="C309" s="981" t="str">
        <f>IF(ISBLANK('A1'!D309),"",'A1'!D309)</f>
        <v/>
      </c>
      <c r="D309" s="984" t="str">
        <f>IF(ISBLANK('A1'!G309),"",'A1'!G309)</f>
        <v/>
      </c>
      <c r="E309" s="33" t="str">
        <f>IF(ISBLANK('A1'!H309),"",'A1'!H309)</f>
        <v/>
      </c>
      <c r="F309" s="225" t="str">
        <f>IF(ISBLANK('A1'!I309),"",'A1'!I309)</f>
        <v/>
      </c>
      <c r="G309" s="841"/>
      <c r="H309" s="205"/>
      <c r="I309" s="201"/>
      <c r="J309" s="202"/>
      <c r="K309" s="202"/>
      <c r="L309" s="202"/>
      <c r="M309" s="202"/>
      <c r="N309" s="203"/>
      <c r="O309" s="204"/>
      <c r="P309" s="203"/>
      <c r="Q309" s="203"/>
      <c r="R309" s="205"/>
      <c r="S309" s="1130"/>
      <c r="T309" s="1131"/>
      <c r="U309" s="455"/>
    </row>
    <row r="310" spans="1:21" x14ac:dyDescent="0.25">
      <c r="A310" s="224" t="str">
        <f>IF(ISBLANK('A1'!A310),"",'A1'!A310)</f>
        <v/>
      </c>
      <c r="B310" s="32" t="str">
        <f>IF(ISBLANK('A1'!B310),"",'A1'!B310)</f>
        <v/>
      </c>
      <c r="C310" s="981" t="str">
        <f>IF(ISBLANK('A1'!D310),"",'A1'!D310)</f>
        <v/>
      </c>
      <c r="D310" s="984" t="str">
        <f>IF(ISBLANK('A1'!G310),"",'A1'!G310)</f>
        <v/>
      </c>
      <c r="E310" s="33" t="str">
        <f>IF(ISBLANK('A1'!H310),"",'A1'!H310)</f>
        <v/>
      </c>
      <c r="F310" s="225" t="str">
        <f>IF(ISBLANK('A1'!I310),"",'A1'!I310)</f>
        <v/>
      </c>
      <c r="G310" s="841"/>
      <c r="H310" s="205"/>
      <c r="I310" s="201"/>
      <c r="J310" s="202"/>
      <c r="K310" s="202"/>
      <c r="L310" s="202"/>
      <c r="M310" s="202"/>
      <c r="N310" s="203"/>
      <c r="O310" s="204"/>
      <c r="P310" s="203"/>
      <c r="Q310" s="203"/>
      <c r="R310" s="205"/>
      <c r="S310" s="1130"/>
      <c r="T310" s="1131"/>
      <c r="U310" s="455"/>
    </row>
    <row r="311" spans="1:21" x14ac:dyDescent="0.25">
      <c r="A311" s="224" t="str">
        <f>IF(ISBLANK('A1'!A311),"",'A1'!A311)</f>
        <v/>
      </c>
      <c r="B311" s="32" t="str">
        <f>IF(ISBLANK('A1'!B311),"",'A1'!B311)</f>
        <v/>
      </c>
      <c r="C311" s="981" t="str">
        <f>IF(ISBLANK('A1'!D311),"",'A1'!D311)</f>
        <v/>
      </c>
      <c r="D311" s="984" t="str">
        <f>IF(ISBLANK('A1'!G311),"",'A1'!G311)</f>
        <v/>
      </c>
      <c r="E311" s="33" t="str">
        <f>IF(ISBLANK('A1'!H311),"",'A1'!H311)</f>
        <v/>
      </c>
      <c r="F311" s="225" t="str">
        <f>IF(ISBLANK('A1'!I311),"",'A1'!I311)</f>
        <v/>
      </c>
      <c r="G311" s="841"/>
      <c r="H311" s="205"/>
      <c r="I311" s="201"/>
      <c r="J311" s="202"/>
      <c r="K311" s="202"/>
      <c r="L311" s="202"/>
      <c r="M311" s="202"/>
      <c r="N311" s="203"/>
      <c r="O311" s="204"/>
      <c r="P311" s="203"/>
      <c r="Q311" s="203"/>
      <c r="R311" s="205"/>
      <c r="S311" s="1130"/>
      <c r="T311" s="1131"/>
      <c r="U311" s="455"/>
    </row>
    <row r="312" spans="1:21" x14ac:dyDescent="0.25">
      <c r="A312" s="224" t="str">
        <f>IF(ISBLANK('A1'!A312),"",'A1'!A312)</f>
        <v/>
      </c>
      <c r="B312" s="32" t="str">
        <f>IF(ISBLANK('A1'!B312),"",'A1'!B312)</f>
        <v/>
      </c>
      <c r="C312" s="981" t="str">
        <f>IF(ISBLANK('A1'!D312),"",'A1'!D312)</f>
        <v/>
      </c>
      <c r="D312" s="984" t="str">
        <f>IF(ISBLANK('A1'!G312),"",'A1'!G312)</f>
        <v/>
      </c>
      <c r="E312" s="33" t="str">
        <f>IF(ISBLANK('A1'!H312),"",'A1'!H312)</f>
        <v/>
      </c>
      <c r="F312" s="225" t="str">
        <f>IF(ISBLANK('A1'!I312),"",'A1'!I312)</f>
        <v/>
      </c>
      <c r="G312" s="841"/>
      <c r="H312" s="205"/>
      <c r="I312" s="201"/>
      <c r="J312" s="202"/>
      <c r="K312" s="202"/>
      <c r="L312" s="202"/>
      <c r="M312" s="202"/>
      <c r="N312" s="203"/>
      <c r="O312" s="204"/>
      <c r="P312" s="203"/>
      <c r="Q312" s="203"/>
      <c r="R312" s="205"/>
      <c r="S312" s="1130"/>
      <c r="T312" s="1131"/>
      <c r="U312" s="455"/>
    </row>
    <row r="313" spans="1:21" x14ac:dyDescent="0.25">
      <c r="A313" s="224" t="str">
        <f>IF(ISBLANK('A1'!A313),"",'A1'!A313)</f>
        <v/>
      </c>
      <c r="B313" s="32" t="str">
        <f>IF(ISBLANK('A1'!B313),"",'A1'!B313)</f>
        <v/>
      </c>
      <c r="C313" s="981" t="str">
        <f>IF(ISBLANK('A1'!D313),"",'A1'!D313)</f>
        <v/>
      </c>
      <c r="D313" s="984" t="str">
        <f>IF(ISBLANK('A1'!G313),"",'A1'!G313)</f>
        <v/>
      </c>
      <c r="E313" s="33" t="str">
        <f>IF(ISBLANK('A1'!H313),"",'A1'!H313)</f>
        <v/>
      </c>
      <c r="F313" s="225" t="str">
        <f>IF(ISBLANK('A1'!I313),"",'A1'!I313)</f>
        <v/>
      </c>
      <c r="G313" s="841"/>
      <c r="H313" s="205"/>
      <c r="I313" s="201"/>
      <c r="J313" s="202"/>
      <c r="K313" s="202"/>
      <c r="L313" s="202"/>
      <c r="M313" s="202"/>
      <c r="N313" s="203"/>
      <c r="O313" s="204"/>
      <c r="P313" s="203"/>
      <c r="Q313" s="203"/>
      <c r="R313" s="205"/>
      <c r="S313" s="1130"/>
      <c r="T313" s="1131"/>
      <c r="U313" s="455"/>
    </row>
    <row r="314" spans="1:21" x14ac:dyDescent="0.25">
      <c r="A314" s="224" t="str">
        <f>IF(ISBLANK('A1'!A314),"",'A1'!A314)</f>
        <v/>
      </c>
      <c r="B314" s="32" t="str">
        <f>IF(ISBLANK('A1'!B314),"",'A1'!B314)</f>
        <v/>
      </c>
      <c r="C314" s="981" t="str">
        <f>IF(ISBLANK('A1'!D314),"",'A1'!D314)</f>
        <v/>
      </c>
      <c r="D314" s="984" t="str">
        <f>IF(ISBLANK('A1'!G314),"",'A1'!G314)</f>
        <v/>
      </c>
      <c r="E314" s="33" t="str">
        <f>IF(ISBLANK('A1'!H314),"",'A1'!H314)</f>
        <v/>
      </c>
      <c r="F314" s="225" t="str">
        <f>IF(ISBLANK('A1'!I314),"",'A1'!I314)</f>
        <v/>
      </c>
      <c r="G314" s="841"/>
      <c r="H314" s="205"/>
      <c r="I314" s="201"/>
      <c r="J314" s="202"/>
      <c r="K314" s="202"/>
      <c r="L314" s="202"/>
      <c r="M314" s="202"/>
      <c r="N314" s="203"/>
      <c r="O314" s="204"/>
      <c r="P314" s="203"/>
      <c r="Q314" s="203"/>
      <c r="R314" s="205"/>
      <c r="S314" s="1130"/>
      <c r="T314" s="1131"/>
      <c r="U314" s="455"/>
    </row>
    <row r="315" spans="1:21" x14ac:dyDescent="0.25">
      <c r="A315" s="224" t="str">
        <f>IF(ISBLANK('A1'!A315),"",'A1'!A315)</f>
        <v/>
      </c>
      <c r="B315" s="32" t="str">
        <f>IF(ISBLANK('A1'!B315),"",'A1'!B315)</f>
        <v/>
      </c>
      <c r="C315" s="981" t="str">
        <f>IF(ISBLANK('A1'!D315),"",'A1'!D315)</f>
        <v/>
      </c>
      <c r="D315" s="984" t="str">
        <f>IF(ISBLANK('A1'!G315),"",'A1'!G315)</f>
        <v/>
      </c>
      <c r="E315" s="33" t="str">
        <f>IF(ISBLANK('A1'!H315),"",'A1'!H315)</f>
        <v/>
      </c>
      <c r="F315" s="225" t="str">
        <f>IF(ISBLANK('A1'!I315),"",'A1'!I315)</f>
        <v/>
      </c>
      <c r="G315" s="841"/>
      <c r="H315" s="205"/>
      <c r="I315" s="201"/>
      <c r="J315" s="202"/>
      <c r="K315" s="202"/>
      <c r="L315" s="202"/>
      <c r="M315" s="202"/>
      <c r="N315" s="203"/>
      <c r="O315" s="204"/>
      <c r="P315" s="203"/>
      <c r="Q315" s="203"/>
      <c r="R315" s="205"/>
      <c r="S315" s="1130"/>
      <c r="T315" s="1131"/>
      <c r="U315" s="455"/>
    </row>
    <row r="316" spans="1:21" x14ac:dyDescent="0.25">
      <c r="A316" s="224" t="str">
        <f>IF(ISBLANK('A1'!A316),"",'A1'!A316)</f>
        <v/>
      </c>
      <c r="B316" s="32" t="str">
        <f>IF(ISBLANK('A1'!B316),"",'A1'!B316)</f>
        <v/>
      </c>
      <c r="C316" s="981" t="str">
        <f>IF(ISBLANK('A1'!D316),"",'A1'!D316)</f>
        <v/>
      </c>
      <c r="D316" s="984" t="str">
        <f>IF(ISBLANK('A1'!G316),"",'A1'!G316)</f>
        <v/>
      </c>
      <c r="E316" s="33" t="str">
        <f>IF(ISBLANK('A1'!H316),"",'A1'!H316)</f>
        <v/>
      </c>
      <c r="F316" s="225" t="str">
        <f>IF(ISBLANK('A1'!I316),"",'A1'!I316)</f>
        <v/>
      </c>
      <c r="G316" s="841"/>
      <c r="H316" s="205"/>
      <c r="I316" s="201"/>
      <c r="J316" s="202"/>
      <c r="K316" s="202"/>
      <c r="L316" s="202"/>
      <c r="M316" s="202"/>
      <c r="N316" s="203"/>
      <c r="O316" s="204"/>
      <c r="P316" s="203"/>
      <c r="Q316" s="203"/>
      <c r="R316" s="205"/>
      <c r="S316" s="1130"/>
      <c r="T316" s="1131"/>
      <c r="U316" s="455"/>
    </row>
    <row r="317" spans="1:21" x14ac:dyDescent="0.25">
      <c r="A317" s="224" t="str">
        <f>IF(ISBLANK('A1'!A317),"",'A1'!A317)</f>
        <v/>
      </c>
      <c r="B317" s="32" t="str">
        <f>IF(ISBLANK('A1'!B317),"",'A1'!B317)</f>
        <v/>
      </c>
      <c r="C317" s="981" t="str">
        <f>IF(ISBLANK('A1'!D317),"",'A1'!D317)</f>
        <v/>
      </c>
      <c r="D317" s="984" t="str">
        <f>IF(ISBLANK('A1'!G317),"",'A1'!G317)</f>
        <v/>
      </c>
      <c r="E317" s="33" t="str">
        <f>IF(ISBLANK('A1'!H317),"",'A1'!H317)</f>
        <v/>
      </c>
      <c r="F317" s="225" t="str">
        <f>IF(ISBLANK('A1'!I317),"",'A1'!I317)</f>
        <v/>
      </c>
      <c r="G317" s="841"/>
      <c r="H317" s="205"/>
      <c r="I317" s="201"/>
      <c r="J317" s="202"/>
      <c r="K317" s="202"/>
      <c r="L317" s="202"/>
      <c r="M317" s="202"/>
      <c r="N317" s="203"/>
      <c r="O317" s="204"/>
      <c r="P317" s="203"/>
      <c r="Q317" s="203"/>
      <c r="R317" s="205"/>
      <c r="S317" s="1130"/>
      <c r="T317" s="1131"/>
      <c r="U317" s="455"/>
    </row>
    <row r="318" spans="1:21" x14ac:dyDescent="0.25">
      <c r="A318" s="224" t="str">
        <f>IF(ISBLANK('A1'!A318),"",'A1'!A318)</f>
        <v/>
      </c>
      <c r="B318" s="32" t="str">
        <f>IF(ISBLANK('A1'!B318),"",'A1'!B318)</f>
        <v/>
      </c>
      <c r="C318" s="981" t="str">
        <f>IF(ISBLANK('A1'!D318),"",'A1'!D318)</f>
        <v/>
      </c>
      <c r="D318" s="984" t="str">
        <f>IF(ISBLANK('A1'!G318),"",'A1'!G318)</f>
        <v/>
      </c>
      <c r="E318" s="33" t="str">
        <f>IF(ISBLANK('A1'!H318),"",'A1'!H318)</f>
        <v/>
      </c>
      <c r="F318" s="225" t="str">
        <f>IF(ISBLANK('A1'!I318),"",'A1'!I318)</f>
        <v/>
      </c>
      <c r="G318" s="841"/>
      <c r="H318" s="205"/>
      <c r="I318" s="201"/>
      <c r="J318" s="202"/>
      <c r="K318" s="202"/>
      <c r="L318" s="202"/>
      <c r="M318" s="202"/>
      <c r="N318" s="203"/>
      <c r="O318" s="204"/>
      <c r="P318" s="203"/>
      <c r="Q318" s="203"/>
      <c r="R318" s="205"/>
      <c r="S318" s="1130"/>
      <c r="T318" s="1131"/>
      <c r="U318" s="455"/>
    </row>
    <row r="319" spans="1:21" x14ac:dyDescent="0.25">
      <c r="A319" s="224" t="str">
        <f>IF(ISBLANK('A1'!A319),"",'A1'!A319)</f>
        <v/>
      </c>
      <c r="B319" s="32" t="str">
        <f>IF(ISBLANK('A1'!B319),"",'A1'!B319)</f>
        <v/>
      </c>
      <c r="C319" s="981" t="str">
        <f>IF(ISBLANK('A1'!D319),"",'A1'!D319)</f>
        <v/>
      </c>
      <c r="D319" s="984" t="str">
        <f>IF(ISBLANK('A1'!G319),"",'A1'!G319)</f>
        <v/>
      </c>
      <c r="E319" s="33" t="str">
        <f>IF(ISBLANK('A1'!H319),"",'A1'!H319)</f>
        <v/>
      </c>
      <c r="F319" s="225" t="str">
        <f>IF(ISBLANK('A1'!I319),"",'A1'!I319)</f>
        <v/>
      </c>
      <c r="G319" s="841"/>
      <c r="H319" s="205"/>
      <c r="I319" s="201"/>
      <c r="J319" s="202"/>
      <c r="K319" s="202"/>
      <c r="L319" s="202"/>
      <c r="M319" s="202"/>
      <c r="N319" s="203"/>
      <c r="O319" s="204"/>
      <c r="P319" s="203"/>
      <c r="Q319" s="203"/>
      <c r="R319" s="205"/>
      <c r="S319" s="1130"/>
      <c r="T319" s="1131"/>
      <c r="U319" s="455"/>
    </row>
    <row r="320" spans="1:21" x14ac:dyDescent="0.25">
      <c r="A320" s="224" t="str">
        <f>IF(ISBLANK('A1'!A320),"",'A1'!A320)</f>
        <v/>
      </c>
      <c r="B320" s="32" t="str">
        <f>IF(ISBLANK('A1'!B320),"",'A1'!B320)</f>
        <v/>
      </c>
      <c r="C320" s="981" t="str">
        <f>IF(ISBLANK('A1'!D320),"",'A1'!D320)</f>
        <v/>
      </c>
      <c r="D320" s="984" t="str">
        <f>IF(ISBLANK('A1'!G320),"",'A1'!G320)</f>
        <v/>
      </c>
      <c r="E320" s="33" t="str">
        <f>IF(ISBLANK('A1'!H320),"",'A1'!H320)</f>
        <v/>
      </c>
      <c r="F320" s="225" t="str">
        <f>IF(ISBLANK('A1'!I320),"",'A1'!I320)</f>
        <v/>
      </c>
      <c r="G320" s="841"/>
      <c r="H320" s="205"/>
      <c r="I320" s="201"/>
      <c r="J320" s="202"/>
      <c r="K320" s="202"/>
      <c r="L320" s="202"/>
      <c r="M320" s="202"/>
      <c r="N320" s="203"/>
      <c r="O320" s="204"/>
      <c r="P320" s="203"/>
      <c r="Q320" s="203"/>
      <c r="R320" s="205"/>
      <c r="S320" s="1130"/>
      <c r="T320" s="1131"/>
      <c r="U320" s="455"/>
    </row>
    <row r="321" spans="1:21" x14ac:dyDescent="0.25">
      <c r="A321" s="224" t="str">
        <f>IF(ISBLANK('A1'!A321),"",'A1'!A321)</f>
        <v/>
      </c>
      <c r="B321" s="32" t="str">
        <f>IF(ISBLANK('A1'!B321),"",'A1'!B321)</f>
        <v/>
      </c>
      <c r="C321" s="981" t="str">
        <f>IF(ISBLANK('A1'!D321),"",'A1'!D321)</f>
        <v/>
      </c>
      <c r="D321" s="984" t="str">
        <f>IF(ISBLANK('A1'!G321),"",'A1'!G321)</f>
        <v/>
      </c>
      <c r="E321" s="33" t="str">
        <f>IF(ISBLANK('A1'!H321),"",'A1'!H321)</f>
        <v/>
      </c>
      <c r="F321" s="225" t="str">
        <f>IF(ISBLANK('A1'!I321),"",'A1'!I321)</f>
        <v/>
      </c>
      <c r="G321" s="841"/>
      <c r="H321" s="205"/>
      <c r="I321" s="201"/>
      <c r="J321" s="202"/>
      <c r="K321" s="202"/>
      <c r="L321" s="202"/>
      <c r="M321" s="202"/>
      <c r="N321" s="203"/>
      <c r="O321" s="204"/>
      <c r="P321" s="203"/>
      <c r="Q321" s="203"/>
      <c r="R321" s="205"/>
      <c r="S321" s="1130"/>
      <c r="T321" s="1131"/>
      <c r="U321" s="455"/>
    </row>
    <row r="322" spans="1:21" x14ac:dyDescent="0.25">
      <c r="A322" s="224" t="str">
        <f>IF(ISBLANK('A1'!A322),"",'A1'!A322)</f>
        <v/>
      </c>
      <c r="B322" s="32" t="str">
        <f>IF(ISBLANK('A1'!B322),"",'A1'!B322)</f>
        <v/>
      </c>
      <c r="C322" s="981" t="str">
        <f>IF(ISBLANK('A1'!D322),"",'A1'!D322)</f>
        <v/>
      </c>
      <c r="D322" s="984" t="str">
        <f>IF(ISBLANK('A1'!G322),"",'A1'!G322)</f>
        <v/>
      </c>
      <c r="E322" s="33" t="str">
        <f>IF(ISBLANK('A1'!H322),"",'A1'!H322)</f>
        <v/>
      </c>
      <c r="F322" s="225" t="str">
        <f>IF(ISBLANK('A1'!I322),"",'A1'!I322)</f>
        <v/>
      </c>
      <c r="G322" s="841"/>
      <c r="H322" s="205"/>
      <c r="I322" s="201"/>
      <c r="J322" s="202"/>
      <c r="K322" s="202"/>
      <c r="L322" s="202"/>
      <c r="M322" s="202"/>
      <c r="N322" s="203"/>
      <c r="O322" s="204"/>
      <c r="P322" s="203"/>
      <c r="Q322" s="203"/>
      <c r="R322" s="205"/>
      <c r="S322" s="1130"/>
      <c r="T322" s="1131"/>
      <c r="U322" s="455"/>
    </row>
    <row r="323" spans="1:21" x14ac:dyDescent="0.25">
      <c r="A323" s="224" t="str">
        <f>IF(ISBLANK('A1'!A323),"",'A1'!A323)</f>
        <v/>
      </c>
      <c r="B323" s="32" t="str">
        <f>IF(ISBLANK('A1'!B323),"",'A1'!B323)</f>
        <v/>
      </c>
      <c r="C323" s="981" t="str">
        <f>IF(ISBLANK('A1'!D323),"",'A1'!D323)</f>
        <v/>
      </c>
      <c r="D323" s="984" t="str">
        <f>IF(ISBLANK('A1'!G323),"",'A1'!G323)</f>
        <v/>
      </c>
      <c r="E323" s="33" t="str">
        <f>IF(ISBLANK('A1'!H323),"",'A1'!H323)</f>
        <v/>
      </c>
      <c r="F323" s="225" t="str">
        <f>IF(ISBLANK('A1'!I323),"",'A1'!I323)</f>
        <v/>
      </c>
      <c r="G323" s="841"/>
      <c r="H323" s="205"/>
      <c r="I323" s="201"/>
      <c r="J323" s="202"/>
      <c r="K323" s="202"/>
      <c r="L323" s="202"/>
      <c r="M323" s="202"/>
      <c r="N323" s="203"/>
      <c r="O323" s="204"/>
      <c r="P323" s="203"/>
      <c r="Q323" s="203"/>
      <c r="R323" s="205"/>
      <c r="S323" s="1130"/>
      <c r="T323" s="1131"/>
      <c r="U323" s="455"/>
    </row>
    <row r="324" spans="1:21" x14ac:dyDescent="0.25">
      <c r="A324" s="224" t="str">
        <f>IF(ISBLANK('A1'!A324),"",'A1'!A324)</f>
        <v/>
      </c>
      <c r="B324" s="32" t="str">
        <f>IF(ISBLANK('A1'!B324),"",'A1'!B324)</f>
        <v/>
      </c>
      <c r="C324" s="981" t="str">
        <f>IF(ISBLANK('A1'!D324),"",'A1'!D324)</f>
        <v/>
      </c>
      <c r="D324" s="984" t="str">
        <f>IF(ISBLANK('A1'!G324),"",'A1'!G324)</f>
        <v/>
      </c>
      <c r="E324" s="33" t="str">
        <f>IF(ISBLANK('A1'!H324),"",'A1'!H324)</f>
        <v/>
      </c>
      <c r="F324" s="225" t="str">
        <f>IF(ISBLANK('A1'!I324),"",'A1'!I324)</f>
        <v/>
      </c>
      <c r="G324" s="841"/>
      <c r="H324" s="205"/>
      <c r="I324" s="201"/>
      <c r="J324" s="202"/>
      <c r="K324" s="202"/>
      <c r="L324" s="202"/>
      <c r="M324" s="202"/>
      <c r="N324" s="203"/>
      <c r="O324" s="204"/>
      <c r="P324" s="203"/>
      <c r="Q324" s="203"/>
      <c r="R324" s="205"/>
      <c r="S324" s="1130"/>
      <c r="T324" s="1131"/>
      <c r="U324" s="455"/>
    </row>
    <row r="325" spans="1:21" x14ac:dyDescent="0.25">
      <c r="A325" s="224" t="str">
        <f>IF(ISBLANK('A1'!A325),"",'A1'!A325)</f>
        <v/>
      </c>
      <c r="B325" s="32" t="str">
        <f>IF(ISBLANK('A1'!B325),"",'A1'!B325)</f>
        <v/>
      </c>
      <c r="C325" s="981" t="str">
        <f>IF(ISBLANK('A1'!D325),"",'A1'!D325)</f>
        <v/>
      </c>
      <c r="D325" s="984" t="str">
        <f>IF(ISBLANK('A1'!G325),"",'A1'!G325)</f>
        <v/>
      </c>
      <c r="E325" s="33" t="str">
        <f>IF(ISBLANK('A1'!H325),"",'A1'!H325)</f>
        <v/>
      </c>
      <c r="F325" s="225" t="str">
        <f>IF(ISBLANK('A1'!I325),"",'A1'!I325)</f>
        <v/>
      </c>
      <c r="G325" s="841"/>
      <c r="H325" s="205"/>
      <c r="I325" s="201"/>
      <c r="J325" s="202"/>
      <c r="K325" s="202"/>
      <c r="L325" s="202"/>
      <c r="M325" s="202"/>
      <c r="N325" s="203"/>
      <c r="O325" s="204"/>
      <c r="P325" s="203"/>
      <c r="Q325" s="203"/>
      <c r="R325" s="205"/>
      <c r="S325" s="1130"/>
      <c r="T325" s="1131"/>
      <c r="U325" s="455"/>
    </row>
    <row r="326" spans="1:21" x14ac:dyDescent="0.25">
      <c r="A326" s="224" t="str">
        <f>IF(ISBLANK('A1'!A326),"",'A1'!A326)</f>
        <v/>
      </c>
      <c r="B326" s="32" t="str">
        <f>IF(ISBLANK('A1'!B326),"",'A1'!B326)</f>
        <v/>
      </c>
      <c r="C326" s="981" t="str">
        <f>IF(ISBLANK('A1'!D326),"",'A1'!D326)</f>
        <v/>
      </c>
      <c r="D326" s="984" t="str">
        <f>IF(ISBLANK('A1'!G326),"",'A1'!G326)</f>
        <v/>
      </c>
      <c r="E326" s="33" t="str">
        <f>IF(ISBLANK('A1'!H326),"",'A1'!H326)</f>
        <v/>
      </c>
      <c r="F326" s="225" t="str">
        <f>IF(ISBLANK('A1'!I326),"",'A1'!I326)</f>
        <v/>
      </c>
      <c r="G326" s="841"/>
      <c r="H326" s="205"/>
      <c r="I326" s="201"/>
      <c r="J326" s="202"/>
      <c r="K326" s="202"/>
      <c r="L326" s="202"/>
      <c r="M326" s="202"/>
      <c r="N326" s="203"/>
      <c r="O326" s="204"/>
      <c r="P326" s="203"/>
      <c r="Q326" s="203"/>
      <c r="R326" s="205"/>
      <c r="S326" s="1130"/>
      <c r="T326" s="1131"/>
      <c r="U326" s="455"/>
    </row>
    <row r="327" spans="1:21" x14ac:dyDescent="0.25">
      <c r="A327" s="224" t="str">
        <f>IF(ISBLANK('A1'!A327),"",'A1'!A327)</f>
        <v/>
      </c>
      <c r="B327" s="32" t="str">
        <f>IF(ISBLANK('A1'!B327),"",'A1'!B327)</f>
        <v/>
      </c>
      <c r="C327" s="981" t="str">
        <f>IF(ISBLANK('A1'!D327),"",'A1'!D327)</f>
        <v/>
      </c>
      <c r="D327" s="984" t="str">
        <f>IF(ISBLANK('A1'!G327),"",'A1'!G327)</f>
        <v/>
      </c>
      <c r="E327" s="33" t="str">
        <f>IF(ISBLANK('A1'!H327),"",'A1'!H327)</f>
        <v/>
      </c>
      <c r="F327" s="225" t="str">
        <f>IF(ISBLANK('A1'!I327),"",'A1'!I327)</f>
        <v/>
      </c>
      <c r="G327" s="841"/>
      <c r="H327" s="205"/>
      <c r="I327" s="201"/>
      <c r="J327" s="202"/>
      <c r="K327" s="202"/>
      <c r="L327" s="202"/>
      <c r="M327" s="202"/>
      <c r="N327" s="203"/>
      <c r="O327" s="204"/>
      <c r="P327" s="203"/>
      <c r="Q327" s="203"/>
      <c r="R327" s="205"/>
      <c r="S327" s="1130"/>
      <c r="T327" s="1131"/>
      <c r="U327" s="455"/>
    </row>
    <row r="328" spans="1:21" x14ac:dyDescent="0.25">
      <c r="A328" s="224" t="str">
        <f>IF(ISBLANK('A1'!A328),"",'A1'!A328)</f>
        <v/>
      </c>
      <c r="B328" s="32" t="str">
        <f>IF(ISBLANK('A1'!B328),"",'A1'!B328)</f>
        <v/>
      </c>
      <c r="C328" s="981" t="str">
        <f>IF(ISBLANK('A1'!D328),"",'A1'!D328)</f>
        <v/>
      </c>
      <c r="D328" s="984" t="str">
        <f>IF(ISBLANK('A1'!G328),"",'A1'!G328)</f>
        <v/>
      </c>
      <c r="E328" s="33" t="str">
        <f>IF(ISBLANK('A1'!H328),"",'A1'!H328)</f>
        <v/>
      </c>
      <c r="F328" s="225" t="str">
        <f>IF(ISBLANK('A1'!I328),"",'A1'!I328)</f>
        <v/>
      </c>
      <c r="G328" s="841"/>
      <c r="H328" s="205"/>
      <c r="I328" s="201"/>
      <c r="J328" s="202"/>
      <c r="K328" s="202"/>
      <c r="L328" s="202"/>
      <c r="M328" s="202"/>
      <c r="N328" s="203"/>
      <c r="O328" s="204"/>
      <c r="P328" s="203"/>
      <c r="Q328" s="203"/>
      <c r="R328" s="205"/>
      <c r="S328" s="1130"/>
      <c r="T328" s="1131"/>
      <c r="U328" s="455"/>
    </row>
    <row r="329" spans="1:21" x14ac:dyDescent="0.25">
      <c r="A329" s="224" t="str">
        <f>IF(ISBLANK('A1'!A329),"",'A1'!A329)</f>
        <v/>
      </c>
      <c r="B329" s="32" t="str">
        <f>IF(ISBLANK('A1'!B329),"",'A1'!B329)</f>
        <v/>
      </c>
      <c r="C329" s="981" t="str">
        <f>IF(ISBLANK('A1'!D329),"",'A1'!D329)</f>
        <v/>
      </c>
      <c r="D329" s="984" t="str">
        <f>IF(ISBLANK('A1'!G329),"",'A1'!G329)</f>
        <v/>
      </c>
      <c r="E329" s="33" t="str">
        <f>IF(ISBLANK('A1'!H329),"",'A1'!H329)</f>
        <v/>
      </c>
      <c r="F329" s="225" t="str">
        <f>IF(ISBLANK('A1'!I329),"",'A1'!I329)</f>
        <v/>
      </c>
      <c r="G329" s="841"/>
      <c r="H329" s="205"/>
      <c r="I329" s="201"/>
      <c r="J329" s="202"/>
      <c r="K329" s="202"/>
      <c r="L329" s="202"/>
      <c r="M329" s="202"/>
      <c r="N329" s="203"/>
      <c r="O329" s="204"/>
      <c r="P329" s="203"/>
      <c r="Q329" s="203"/>
      <c r="R329" s="205"/>
      <c r="S329" s="1130"/>
      <c r="T329" s="1131"/>
      <c r="U329" s="455"/>
    </row>
    <row r="330" spans="1:21" x14ac:dyDescent="0.25">
      <c r="A330" s="224" t="str">
        <f>IF(ISBLANK('A1'!A330),"",'A1'!A330)</f>
        <v/>
      </c>
      <c r="B330" s="32" t="str">
        <f>IF(ISBLANK('A1'!B330),"",'A1'!B330)</f>
        <v/>
      </c>
      <c r="C330" s="981" t="str">
        <f>IF(ISBLANK('A1'!D330),"",'A1'!D330)</f>
        <v/>
      </c>
      <c r="D330" s="984" t="str">
        <f>IF(ISBLANK('A1'!G330),"",'A1'!G330)</f>
        <v/>
      </c>
      <c r="E330" s="33" t="str">
        <f>IF(ISBLANK('A1'!H330),"",'A1'!H330)</f>
        <v/>
      </c>
      <c r="F330" s="225" t="str">
        <f>IF(ISBLANK('A1'!I330),"",'A1'!I330)</f>
        <v/>
      </c>
      <c r="G330" s="841"/>
      <c r="H330" s="205"/>
      <c r="I330" s="201"/>
      <c r="J330" s="202"/>
      <c r="K330" s="202"/>
      <c r="L330" s="202"/>
      <c r="M330" s="202"/>
      <c r="N330" s="203"/>
      <c r="O330" s="204"/>
      <c r="P330" s="203"/>
      <c r="Q330" s="203"/>
      <c r="R330" s="205"/>
      <c r="S330" s="1130"/>
      <c r="T330" s="1131"/>
      <c r="U330" s="455"/>
    </row>
    <row r="331" spans="1:21" x14ac:dyDescent="0.25">
      <c r="A331" s="224" t="str">
        <f>IF(ISBLANK('A1'!A331),"",'A1'!A331)</f>
        <v/>
      </c>
      <c r="B331" s="32" t="str">
        <f>IF(ISBLANK('A1'!B331),"",'A1'!B331)</f>
        <v/>
      </c>
      <c r="C331" s="981" t="str">
        <f>IF(ISBLANK('A1'!D331),"",'A1'!D331)</f>
        <v/>
      </c>
      <c r="D331" s="984" t="str">
        <f>IF(ISBLANK('A1'!G331),"",'A1'!G331)</f>
        <v/>
      </c>
      <c r="E331" s="33" t="str">
        <f>IF(ISBLANK('A1'!H331),"",'A1'!H331)</f>
        <v/>
      </c>
      <c r="F331" s="225" t="str">
        <f>IF(ISBLANK('A1'!I331),"",'A1'!I331)</f>
        <v/>
      </c>
      <c r="G331" s="841"/>
      <c r="H331" s="205"/>
      <c r="I331" s="201"/>
      <c r="J331" s="202"/>
      <c r="K331" s="202"/>
      <c r="L331" s="202"/>
      <c r="M331" s="202"/>
      <c r="N331" s="203"/>
      <c r="O331" s="204"/>
      <c r="P331" s="203"/>
      <c r="Q331" s="203"/>
      <c r="R331" s="205"/>
      <c r="S331" s="1130"/>
      <c r="T331" s="1131"/>
      <c r="U331" s="455"/>
    </row>
    <row r="332" spans="1:21" x14ac:dyDescent="0.25">
      <c r="A332" s="224" t="str">
        <f>IF(ISBLANK('A1'!A332),"",'A1'!A332)</f>
        <v/>
      </c>
      <c r="B332" s="32" t="str">
        <f>IF(ISBLANK('A1'!B332),"",'A1'!B332)</f>
        <v/>
      </c>
      <c r="C332" s="981" t="str">
        <f>IF(ISBLANK('A1'!D332),"",'A1'!D332)</f>
        <v/>
      </c>
      <c r="D332" s="984" t="str">
        <f>IF(ISBLANK('A1'!G332),"",'A1'!G332)</f>
        <v/>
      </c>
      <c r="E332" s="33" t="str">
        <f>IF(ISBLANK('A1'!H332),"",'A1'!H332)</f>
        <v/>
      </c>
      <c r="F332" s="225" t="str">
        <f>IF(ISBLANK('A1'!I332),"",'A1'!I332)</f>
        <v/>
      </c>
      <c r="G332" s="841"/>
      <c r="H332" s="205"/>
      <c r="I332" s="201"/>
      <c r="J332" s="202"/>
      <c r="K332" s="202"/>
      <c r="L332" s="202"/>
      <c r="M332" s="202"/>
      <c r="N332" s="203"/>
      <c r="O332" s="204"/>
      <c r="P332" s="203"/>
      <c r="Q332" s="203"/>
      <c r="R332" s="205"/>
      <c r="S332" s="1130"/>
      <c r="T332" s="1131"/>
      <c r="U332" s="455"/>
    </row>
    <row r="333" spans="1:21" x14ac:dyDescent="0.25">
      <c r="A333" s="224" t="str">
        <f>IF(ISBLANK('A1'!A333),"",'A1'!A333)</f>
        <v/>
      </c>
      <c r="B333" s="32" t="str">
        <f>IF(ISBLANK('A1'!B333),"",'A1'!B333)</f>
        <v/>
      </c>
      <c r="C333" s="981" t="str">
        <f>IF(ISBLANK('A1'!D333),"",'A1'!D333)</f>
        <v/>
      </c>
      <c r="D333" s="984" t="str">
        <f>IF(ISBLANK('A1'!G333),"",'A1'!G333)</f>
        <v/>
      </c>
      <c r="E333" s="33" t="str">
        <f>IF(ISBLANK('A1'!H333),"",'A1'!H333)</f>
        <v/>
      </c>
      <c r="F333" s="225" t="str">
        <f>IF(ISBLANK('A1'!I333),"",'A1'!I333)</f>
        <v/>
      </c>
      <c r="G333" s="841"/>
      <c r="H333" s="205"/>
      <c r="I333" s="201"/>
      <c r="J333" s="202"/>
      <c r="K333" s="202"/>
      <c r="L333" s="202"/>
      <c r="M333" s="202"/>
      <c r="N333" s="203"/>
      <c r="O333" s="204"/>
      <c r="P333" s="203"/>
      <c r="Q333" s="203"/>
      <c r="R333" s="205"/>
      <c r="S333" s="1130"/>
      <c r="T333" s="1131"/>
      <c r="U333" s="455"/>
    </row>
    <row r="334" spans="1:21" x14ac:dyDescent="0.25">
      <c r="A334" s="224" t="str">
        <f>IF(ISBLANK('A1'!A334),"",'A1'!A334)</f>
        <v/>
      </c>
      <c r="B334" s="32" t="str">
        <f>IF(ISBLANK('A1'!B334),"",'A1'!B334)</f>
        <v/>
      </c>
      <c r="C334" s="981" t="str">
        <f>IF(ISBLANK('A1'!D334),"",'A1'!D334)</f>
        <v/>
      </c>
      <c r="D334" s="984" t="str">
        <f>IF(ISBLANK('A1'!G334),"",'A1'!G334)</f>
        <v/>
      </c>
      <c r="E334" s="33" t="str">
        <f>IF(ISBLANK('A1'!H334),"",'A1'!H334)</f>
        <v/>
      </c>
      <c r="F334" s="225" t="str">
        <f>IF(ISBLANK('A1'!I334),"",'A1'!I334)</f>
        <v/>
      </c>
      <c r="G334" s="841"/>
      <c r="H334" s="205"/>
      <c r="I334" s="201"/>
      <c r="J334" s="202"/>
      <c r="K334" s="202"/>
      <c r="L334" s="202"/>
      <c r="M334" s="202"/>
      <c r="N334" s="203"/>
      <c r="O334" s="204"/>
      <c r="P334" s="203"/>
      <c r="Q334" s="203"/>
      <c r="R334" s="205"/>
      <c r="S334" s="1130"/>
      <c r="T334" s="1131"/>
      <c r="U334" s="455"/>
    </row>
    <row r="335" spans="1:21" x14ac:dyDescent="0.25">
      <c r="A335" s="224" t="str">
        <f>IF(ISBLANK('A1'!A335),"",'A1'!A335)</f>
        <v/>
      </c>
      <c r="B335" s="32" t="str">
        <f>IF(ISBLANK('A1'!B335),"",'A1'!B335)</f>
        <v/>
      </c>
      <c r="C335" s="981" t="str">
        <f>IF(ISBLANK('A1'!D335),"",'A1'!D335)</f>
        <v/>
      </c>
      <c r="D335" s="984" t="str">
        <f>IF(ISBLANK('A1'!G335),"",'A1'!G335)</f>
        <v/>
      </c>
      <c r="E335" s="33" t="str">
        <f>IF(ISBLANK('A1'!H335),"",'A1'!H335)</f>
        <v/>
      </c>
      <c r="F335" s="225" t="str">
        <f>IF(ISBLANK('A1'!I335),"",'A1'!I335)</f>
        <v/>
      </c>
      <c r="G335" s="841"/>
      <c r="H335" s="205"/>
      <c r="I335" s="201"/>
      <c r="J335" s="202"/>
      <c r="K335" s="202"/>
      <c r="L335" s="202"/>
      <c r="M335" s="202"/>
      <c r="N335" s="203"/>
      <c r="O335" s="204"/>
      <c r="P335" s="203"/>
      <c r="Q335" s="203"/>
      <c r="R335" s="205"/>
      <c r="S335" s="1130"/>
      <c r="T335" s="1131"/>
      <c r="U335" s="455"/>
    </row>
    <row r="336" spans="1:21" x14ac:dyDescent="0.25">
      <c r="A336" s="224" t="str">
        <f>IF(ISBLANK('A1'!A336),"",'A1'!A336)</f>
        <v/>
      </c>
      <c r="B336" s="32" t="str">
        <f>IF(ISBLANK('A1'!B336),"",'A1'!B336)</f>
        <v/>
      </c>
      <c r="C336" s="981" t="str">
        <f>IF(ISBLANK('A1'!D336),"",'A1'!D336)</f>
        <v/>
      </c>
      <c r="D336" s="984" t="str">
        <f>IF(ISBLANK('A1'!G336),"",'A1'!G336)</f>
        <v/>
      </c>
      <c r="E336" s="33" t="str">
        <f>IF(ISBLANK('A1'!H336),"",'A1'!H336)</f>
        <v/>
      </c>
      <c r="F336" s="225" t="str">
        <f>IF(ISBLANK('A1'!I336),"",'A1'!I336)</f>
        <v/>
      </c>
      <c r="G336" s="841"/>
      <c r="H336" s="205"/>
      <c r="I336" s="201"/>
      <c r="J336" s="202"/>
      <c r="K336" s="202"/>
      <c r="L336" s="202"/>
      <c r="M336" s="202"/>
      <c r="N336" s="203"/>
      <c r="O336" s="204"/>
      <c r="P336" s="203"/>
      <c r="Q336" s="203"/>
      <c r="R336" s="205"/>
      <c r="S336" s="1130"/>
      <c r="T336" s="1131"/>
      <c r="U336" s="455"/>
    </row>
    <row r="337" spans="1:21" x14ac:dyDescent="0.25">
      <c r="A337" s="224" t="str">
        <f>IF(ISBLANK('A1'!A337),"",'A1'!A337)</f>
        <v/>
      </c>
      <c r="B337" s="32" t="str">
        <f>IF(ISBLANK('A1'!B337),"",'A1'!B337)</f>
        <v/>
      </c>
      <c r="C337" s="981" t="str">
        <f>IF(ISBLANK('A1'!D337),"",'A1'!D337)</f>
        <v/>
      </c>
      <c r="D337" s="984" t="str">
        <f>IF(ISBLANK('A1'!G337),"",'A1'!G337)</f>
        <v/>
      </c>
      <c r="E337" s="33" t="str">
        <f>IF(ISBLANK('A1'!H337),"",'A1'!H337)</f>
        <v/>
      </c>
      <c r="F337" s="225" t="str">
        <f>IF(ISBLANK('A1'!I337),"",'A1'!I337)</f>
        <v/>
      </c>
      <c r="G337" s="841"/>
      <c r="H337" s="205"/>
      <c r="I337" s="201"/>
      <c r="J337" s="202"/>
      <c r="K337" s="202"/>
      <c r="L337" s="202"/>
      <c r="M337" s="202"/>
      <c r="N337" s="203"/>
      <c r="O337" s="204"/>
      <c r="P337" s="203"/>
      <c r="Q337" s="203"/>
      <c r="R337" s="205"/>
      <c r="S337" s="1130"/>
      <c r="T337" s="1131"/>
      <c r="U337" s="455"/>
    </row>
    <row r="338" spans="1:21" x14ac:dyDescent="0.25">
      <c r="A338" s="224" t="str">
        <f>IF(ISBLANK('A1'!A338),"",'A1'!A338)</f>
        <v/>
      </c>
      <c r="B338" s="32" t="str">
        <f>IF(ISBLANK('A1'!B338),"",'A1'!B338)</f>
        <v/>
      </c>
      <c r="C338" s="981" t="str">
        <f>IF(ISBLANK('A1'!D338),"",'A1'!D338)</f>
        <v/>
      </c>
      <c r="D338" s="984" t="str">
        <f>IF(ISBLANK('A1'!G338),"",'A1'!G338)</f>
        <v/>
      </c>
      <c r="E338" s="33" t="str">
        <f>IF(ISBLANK('A1'!H338),"",'A1'!H338)</f>
        <v/>
      </c>
      <c r="F338" s="225" t="str">
        <f>IF(ISBLANK('A1'!I338),"",'A1'!I338)</f>
        <v/>
      </c>
      <c r="G338" s="841"/>
      <c r="H338" s="205"/>
      <c r="I338" s="201"/>
      <c r="J338" s="202"/>
      <c r="K338" s="202"/>
      <c r="L338" s="202"/>
      <c r="M338" s="202"/>
      <c r="N338" s="203"/>
      <c r="O338" s="204"/>
      <c r="P338" s="203"/>
      <c r="Q338" s="203"/>
      <c r="R338" s="205"/>
      <c r="S338" s="1130"/>
      <c r="T338" s="1131"/>
      <c r="U338" s="455"/>
    </row>
    <row r="339" spans="1:21" x14ac:dyDescent="0.25">
      <c r="A339" s="224" t="str">
        <f>IF(ISBLANK('A1'!A339),"",'A1'!A339)</f>
        <v/>
      </c>
      <c r="B339" s="32" t="str">
        <f>IF(ISBLANK('A1'!B339),"",'A1'!B339)</f>
        <v/>
      </c>
      <c r="C339" s="981" t="str">
        <f>IF(ISBLANK('A1'!D339),"",'A1'!D339)</f>
        <v/>
      </c>
      <c r="D339" s="984" t="str">
        <f>IF(ISBLANK('A1'!G339),"",'A1'!G339)</f>
        <v/>
      </c>
      <c r="E339" s="33" t="str">
        <f>IF(ISBLANK('A1'!H339),"",'A1'!H339)</f>
        <v/>
      </c>
      <c r="F339" s="225" t="str">
        <f>IF(ISBLANK('A1'!I339),"",'A1'!I339)</f>
        <v/>
      </c>
      <c r="G339" s="841"/>
      <c r="H339" s="205"/>
      <c r="I339" s="201"/>
      <c r="J339" s="202"/>
      <c r="K339" s="202"/>
      <c r="L339" s="202"/>
      <c r="M339" s="202"/>
      <c r="N339" s="203"/>
      <c r="O339" s="204"/>
      <c r="P339" s="203"/>
      <c r="Q339" s="203"/>
      <c r="R339" s="205"/>
      <c r="S339" s="1130"/>
      <c r="T339" s="1131"/>
      <c r="U339" s="455"/>
    </row>
    <row r="340" spans="1:21" x14ac:dyDescent="0.25">
      <c r="A340" s="224" t="str">
        <f>IF(ISBLANK('A1'!A340),"",'A1'!A340)</f>
        <v/>
      </c>
      <c r="B340" s="32" t="str">
        <f>IF(ISBLANK('A1'!B340),"",'A1'!B340)</f>
        <v/>
      </c>
      <c r="C340" s="981" t="str">
        <f>IF(ISBLANK('A1'!D340),"",'A1'!D340)</f>
        <v/>
      </c>
      <c r="D340" s="984" t="str">
        <f>IF(ISBLANK('A1'!G340),"",'A1'!G340)</f>
        <v/>
      </c>
      <c r="E340" s="33" t="str">
        <f>IF(ISBLANK('A1'!H340),"",'A1'!H340)</f>
        <v/>
      </c>
      <c r="F340" s="225" t="str">
        <f>IF(ISBLANK('A1'!I340),"",'A1'!I340)</f>
        <v/>
      </c>
      <c r="G340" s="841"/>
      <c r="H340" s="205"/>
      <c r="I340" s="201"/>
      <c r="J340" s="202"/>
      <c r="K340" s="202"/>
      <c r="L340" s="202"/>
      <c r="M340" s="202"/>
      <c r="N340" s="203"/>
      <c r="O340" s="204"/>
      <c r="P340" s="203"/>
      <c r="Q340" s="203"/>
      <c r="R340" s="205"/>
      <c r="S340" s="1130"/>
      <c r="T340" s="1131"/>
      <c r="U340" s="455"/>
    </row>
    <row r="341" spans="1:21" x14ac:dyDescent="0.25">
      <c r="A341" s="224" t="str">
        <f>IF(ISBLANK('A1'!A341),"",'A1'!A341)</f>
        <v/>
      </c>
      <c r="B341" s="32" t="str">
        <f>IF(ISBLANK('A1'!B341),"",'A1'!B341)</f>
        <v/>
      </c>
      <c r="C341" s="981" t="str">
        <f>IF(ISBLANK('A1'!D341),"",'A1'!D341)</f>
        <v/>
      </c>
      <c r="D341" s="984" t="str">
        <f>IF(ISBLANK('A1'!G341),"",'A1'!G341)</f>
        <v/>
      </c>
      <c r="E341" s="33" t="str">
        <f>IF(ISBLANK('A1'!H341),"",'A1'!H341)</f>
        <v/>
      </c>
      <c r="F341" s="225" t="str">
        <f>IF(ISBLANK('A1'!I341),"",'A1'!I341)</f>
        <v/>
      </c>
      <c r="G341" s="841"/>
      <c r="H341" s="205"/>
      <c r="I341" s="201"/>
      <c r="J341" s="202"/>
      <c r="K341" s="202"/>
      <c r="L341" s="202"/>
      <c r="M341" s="202"/>
      <c r="N341" s="203"/>
      <c r="O341" s="204"/>
      <c r="P341" s="203"/>
      <c r="Q341" s="203"/>
      <c r="R341" s="205"/>
      <c r="S341" s="1130"/>
      <c r="T341" s="1131"/>
      <c r="U341" s="455"/>
    </row>
    <row r="342" spans="1:21" x14ac:dyDescent="0.25">
      <c r="A342" s="224" t="str">
        <f>IF(ISBLANK('A1'!A342),"",'A1'!A342)</f>
        <v/>
      </c>
      <c r="B342" s="32" t="str">
        <f>IF(ISBLANK('A1'!B342),"",'A1'!B342)</f>
        <v/>
      </c>
      <c r="C342" s="981" t="str">
        <f>IF(ISBLANK('A1'!D342),"",'A1'!D342)</f>
        <v/>
      </c>
      <c r="D342" s="984" t="str">
        <f>IF(ISBLANK('A1'!G342),"",'A1'!G342)</f>
        <v/>
      </c>
      <c r="E342" s="33" t="str">
        <f>IF(ISBLANK('A1'!H342),"",'A1'!H342)</f>
        <v/>
      </c>
      <c r="F342" s="225" t="str">
        <f>IF(ISBLANK('A1'!I342),"",'A1'!I342)</f>
        <v/>
      </c>
      <c r="G342" s="841"/>
      <c r="H342" s="205"/>
      <c r="I342" s="201"/>
      <c r="J342" s="202"/>
      <c r="K342" s="202"/>
      <c r="L342" s="202"/>
      <c r="M342" s="202"/>
      <c r="N342" s="203"/>
      <c r="O342" s="204"/>
      <c r="P342" s="203"/>
      <c r="Q342" s="203"/>
      <c r="R342" s="205"/>
      <c r="S342" s="1130"/>
      <c r="T342" s="1131"/>
      <c r="U342" s="455"/>
    </row>
    <row r="343" spans="1:21" x14ac:dyDescent="0.25">
      <c r="A343" s="224" t="str">
        <f>IF(ISBLANK('A1'!A343),"",'A1'!A343)</f>
        <v/>
      </c>
      <c r="B343" s="32" t="str">
        <f>IF(ISBLANK('A1'!B343),"",'A1'!B343)</f>
        <v/>
      </c>
      <c r="C343" s="981" t="str">
        <f>IF(ISBLANK('A1'!D343),"",'A1'!D343)</f>
        <v/>
      </c>
      <c r="D343" s="984" t="str">
        <f>IF(ISBLANK('A1'!G343),"",'A1'!G343)</f>
        <v/>
      </c>
      <c r="E343" s="33" t="str">
        <f>IF(ISBLANK('A1'!H343),"",'A1'!H343)</f>
        <v/>
      </c>
      <c r="F343" s="225" t="str">
        <f>IF(ISBLANK('A1'!I343),"",'A1'!I343)</f>
        <v/>
      </c>
      <c r="G343" s="841"/>
      <c r="H343" s="205"/>
      <c r="I343" s="201"/>
      <c r="J343" s="202"/>
      <c r="K343" s="202"/>
      <c r="L343" s="202"/>
      <c r="M343" s="202"/>
      <c r="N343" s="203"/>
      <c r="O343" s="204"/>
      <c r="P343" s="203"/>
      <c r="Q343" s="203"/>
      <c r="R343" s="205"/>
      <c r="S343" s="1130"/>
      <c r="T343" s="1131"/>
      <c r="U343" s="455"/>
    </row>
    <row r="344" spans="1:21" x14ac:dyDescent="0.25">
      <c r="A344" s="224" t="str">
        <f>IF(ISBLANK('A1'!A344),"",'A1'!A344)</f>
        <v/>
      </c>
      <c r="B344" s="32" t="str">
        <f>IF(ISBLANK('A1'!B344),"",'A1'!B344)</f>
        <v/>
      </c>
      <c r="C344" s="981" t="str">
        <f>IF(ISBLANK('A1'!D344),"",'A1'!D344)</f>
        <v/>
      </c>
      <c r="D344" s="984" t="str">
        <f>IF(ISBLANK('A1'!G344),"",'A1'!G344)</f>
        <v/>
      </c>
      <c r="E344" s="33" t="str">
        <f>IF(ISBLANK('A1'!H344),"",'A1'!H344)</f>
        <v/>
      </c>
      <c r="F344" s="225" t="str">
        <f>IF(ISBLANK('A1'!I344),"",'A1'!I344)</f>
        <v/>
      </c>
      <c r="G344" s="841"/>
      <c r="H344" s="205"/>
      <c r="I344" s="201"/>
      <c r="J344" s="202"/>
      <c r="K344" s="202"/>
      <c r="L344" s="202"/>
      <c r="M344" s="202"/>
      <c r="N344" s="203"/>
      <c r="O344" s="204"/>
      <c r="P344" s="203"/>
      <c r="Q344" s="203"/>
      <c r="R344" s="205"/>
      <c r="S344" s="1130"/>
      <c r="T344" s="1131"/>
      <c r="U344" s="455"/>
    </row>
    <row r="345" spans="1:21" x14ac:dyDescent="0.25">
      <c r="A345" s="224" t="str">
        <f>IF(ISBLANK('A1'!A345),"",'A1'!A345)</f>
        <v/>
      </c>
      <c r="B345" s="32" t="str">
        <f>IF(ISBLANK('A1'!B345),"",'A1'!B345)</f>
        <v/>
      </c>
      <c r="C345" s="981" t="str">
        <f>IF(ISBLANK('A1'!D345),"",'A1'!D345)</f>
        <v/>
      </c>
      <c r="D345" s="984" t="str">
        <f>IF(ISBLANK('A1'!G345),"",'A1'!G345)</f>
        <v/>
      </c>
      <c r="E345" s="33" t="str">
        <f>IF(ISBLANK('A1'!H345),"",'A1'!H345)</f>
        <v/>
      </c>
      <c r="F345" s="225" t="str">
        <f>IF(ISBLANK('A1'!I345),"",'A1'!I345)</f>
        <v/>
      </c>
      <c r="G345" s="841"/>
      <c r="H345" s="205"/>
      <c r="I345" s="201"/>
      <c r="J345" s="202"/>
      <c r="K345" s="202"/>
      <c r="L345" s="202"/>
      <c r="M345" s="202"/>
      <c r="N345" s="203"/>
      <c r="O345" s="204"/>
      <c r="P345" s="203"/>
      <c r="Q345" s="203"/>
      <c r="R345" s="205"/>
      <c r="S345" s="1130"/>
      <c r="T345" s="1131"/>
      <c r="U345" s="455"/>
    </row>
    <row r="346" spans="1:21" x14ac:dyDescent="0.25">
      <c r="A346" s="224" t="str">
        <f>IF(ISBLANK('A1'!A346),"",'A1'!A346)</f>
        <v/>
      </c>
      <c r="B346" s="32" t="str">
        <f>IF(ISBLANK('A1'!B346),"",'A1'!B346)</f>
        <v/>
      </c>
      <c r="C346" s="981" t="str">
        <f>IF(ISBLANK('A1'!D346),"",'A1'!D346)</f>
        <v/>
      </c>
      <c r="D346" s="984" t="str">
        <f>IF(ISBLANK('A1'!G346),"",'A1'!G346)</f>
        <v/>
      </c>
      <c r="E346" s="33" t="str">
        <f>IF(ISBLANK('A1'!H346),"",'A1'!H346)</f>
        <v/>
      </c>
      <c r="F346" s="225" t="str">
        <f>IF(ISBLANK('A1'!I346),"",'A1'!I346)</f>
        <v/>
      </c>
      <c r="G346" s="841"/>
      <c r="H346" s="205"/>
      <c r="I346" s="201"/>
      <c r="J346" s="202"/>
      <c r="K346" s="202"/>
      <c r="L346" s="202"/>
      <c r="M346" s="202"/>
      <c r="N346" s="203"/>
      <c r="O346" s="204"/>
      <c r="P346" s="203"/>
      <c r="Q346" s="203"/>
      <c r="R346" s="205"/>
      <c r="S346" s="1130"/>
      <c r="T346" s="1131"/>
      <c r="U346" s="455"/>
    </row>
    <row r="347" spans="1:21" x14ac:dyDescent="0.25">
      <c r="A347" s="224" t="str">
        <f>IF(ISBLANK('A1'!A347),"",'A1'!A347)</f>
        <v/>
      </c>
      <c r="B347" s="32" t="str">
        <f>IF(ISBLANK('A1'!B347),"",'A1'!B347)</f>
        <v/>
      </c>
      <c r="C347" s="981" t="str">
        <f>IF(ISBLANK('A1'!D347),"",'A1'!D347)</f>
        <v/>
      </c>
      <c r="D347" s="984" t="str">
        <f>IF(ISBLANK('A1'!G347),"",'A1'!G347)</f>
        <v/>
      </c>
      <c r="E347" s="33" t="str">
        <f>IF(ISBLANK('A1'!H347),"",'A1'!H347)</f>
        <v/>
      </c>
      <c r="F347" s="225" t="str">
        <f>IF(ISBLANK('A1'!I347),"",'A1'!I347)</f>
        <v/>
      </c>
      <c r="G347" s="841"/>
      <c r="H347" s="205"/>
      <c r="I347" s="201"/>
      <c r="J347" s="202"/>
      <c r="K347" s="202"/>
      <c r="L347" s="202"/>
      <c r="M347" s="202"/>
      <c r="N347" s="203"/>
      <c r="O347" s="204"/>
      <c r="P347" s="203"/>
      <c r="Q347" s="203"/>
      <c r="R347" s="205"/>
      <c r="S347" s="1130"/>
      <c r="T347" s="1131"/>
      <c r="U347" s="455"/>
    </row>
    <row r="348" spans="1:21" x14ac:dyDescent="0.25">
      <c r="A348" s="224" t="str">
        <f>IF(ISBLANK('A1'!A348),"",'A1'!A348)</f>
        <v/>
      </c>
      <c r="B348" s="32" t="str">
        <f>IF(ISBLANK('A1'!B348),"",'A1'!B348)</f>
        <v/>
      </c>
      <c r="C348" s="981" t="str">
        <f>IF(ISBLANK('A1'!D348),"",'A1'!D348)</f>
        <v/>
      </c>
      <c r="D348" s="984" t="str">
        <f>IF(ISBLANK('A1'!G348),"",'A1'!G348)</f>
        <v/>
      </c>
      <c r="E348" s="33" t="str">
        <f>IF(ISBLANK('A1'!H348),"",'A1'!H348)</f>
        <v/>
      </c>
      <c r="F348" s="225" t="str">
        <f>IF(ISBLANK('A1'!I348),"",'A1'!I348)</f>
        <v/>
      </c>
      <c r="G348" s="841"/>
      <c r="H348" s="205"/>
      <c r="I348" s="201"/>
      <c r="J348" s="202"/>
      <c r="K348" s="202"/>
      <c r="L348" s="202"/>
      <c r="M348" s="202"/>
      <c r="N348" s="203"/>
      <c r="O348" s="204"/>
      <c r="P348" s="203"/>
      <c r="Q348" s="203"/>
      <c r="R348" s="205"/>
      <c r="S348" s="1130"/>
      <c r="T348" s="1131"/>
      <c r="U348" s="455"/>
    </row>
    <row r="349" spans="1:21" x14ac:dyDescent="0.25">
      <c r="A349" s="224" t="str">
        <f>IF(ISBLANK('A1'!A349),"",'A1'!A349)</f>
        <v/>
      </c>
      <c r="B349" s="32" t="str">
        <f>IF(ISBLANK('A1'!B349),"",'A1'!B349)</f>
        <v/>
      </c>
      <c r="C349" s="981" t="str">
        <f>IF(ISBLANK('A1'!D349),"",'A1'!D349)</f>
        <v/>
      </c>
      <c r="D349" s="984" t="str">
        <f>IF(ISBLANK('A1'!G349),"",'A1'!G349)</f>
        <v/>
      </c>
      <c r="E349" s="33" t="str">
        <f>IF(ISBLANK('A1'!H349),"",'A1'!H349)</f>
        <v/>
      </c>
      <c r="F349" s="225" t="str">
        <f>IF(ISBLANK('A1'!I349),"",'A1'!I349)</f>
        <v/>
      </c>
      <c r="G349" s="841"/>
      <c r="H349" s="205"/>
      <c r="I349" s="201"/>
      <c r="J349" s="202"/>
      <c r="K349" s="202"/>
      <c r="L349" s="202"/>
      <c r="M349" s="202"/>
      <c r="N349" s="203"/>
      <c r="O349" s="204"/>
      <c r="P349" s="203"/>
      <c r="Q349" s="203"/>
      <c r="R349" s="205"/>
      <c r="S349" s="1130"/>
      <c r="T349" s="1131"/>
      <c r="U349" s="455"/>
    </row>
    <row r="350" spans="1:21" ht="15.75" thickBot="1" x14ac:dyDescent="0.3">
      <c r="A350" s="226" t="str">
        <f>IF(ISBLANK('A1'!A350),"",'A1'!A350)</f>
        <v/>
      </c>
      <c r="B350" s="34" t="str">
        <f>IF(ISBLANK('A1'!B350),"",'A1'!B350)</f>
        <v/>
      </c>
      <c r="C350" s="982" t="str">
        <f>IF(ISBLANK('A1'!D350),"",'A1'!D350)</f>
        <v/>
      </c>
      <c r="D350" s="985" t="str">
        <f>IF(ISBLANK('A1'!G350),"",'A1'!G350)</f>
        <v/>
      </c>
      <c r="E350" s="35" t="str">
        <f>IF(ISBLANK('A1'!H350),"",'A1'!H350)</f>
        <v/>
      </c>
      <c r="F350" s="227" t="str">
        <f>IF(ISBLANK('A1'!I350),"",'A1'!I350)</f>
        <v/>
      </c>
      <c r="G350" s="842"/>
      <c r="H350" s="211"/>
      <c r="I350" s="207"/>
      <c r="J350" s="208"/>
      <c r="K350" s="208"/>
      <c r="L350" s="208"/>
      <c r="M350" s="208"/>
      <c r="N350" s="209"/>
      <c r="O350" s="210"/>
      <c r="P350" s="209"/>
      <c r="Q350" s="209"/>
      <c r="R350" s="211"/>
      <c r="S350" s="1132"/>
      <c r="T350" s="1133"/>
      <c r="U350" s="456"/>
    </row>
    <row r="351" spans="1:21" x14ac:dyDescent="0.25">
      <c r="T351" s="38"/>
      <c r="U351" s="38"/>
    </row>
    <row r="352" spans="1:21" x14ac:dyDescent="0.25">
      <c r="T352" s="38"/>
      <c r="U352" s="38"/>
    </row>
    <row r="353" spans="20:21" x14ac:dyDescent="0.25">
      <c r="T353" s="38"/>
      <c r="U353" s="38"/>
    </row>
    <row r="354" spans="20:21" x14ac:dyDescent="0.25">
      <c r="T354" s="38"/>
      <c r="U354" s="38"/>
    </row>
    <row r="355" spans="20:21" x14ac:dyDescent="0.25">
      <c r="T355" s="38"/>
      <c r="U355" s="38"/>
    </row>
    <row r="356" spans="20:21" x14ac:dyDescent="0.25">
      <c r="T356" s="38"/>
      <c r="U356" s="38"/>
    </row>
    <row r="357" spans="20:21" x14ac:dyDescent="0.25">
      <c r="T357" s="38"/>
      <c r="U357" s="38"/>
    </row>
    <row r="358" spans="20:21" x14ac:dyDescent="0.25">
      <c r="T358" s="38"/>
      <c r="U358" s="38"/>
    </row>
    <row r="359" spans="20:21" x14ac:dyDescent="0.25">
      <c r="T359" s="38"/>
      <c r="U359" s="38"/>
    </row>
    <row r="360" spans="20:21" x14ac:dyDescent="0.25">
      <c r="T360" s="38"/>
      <c r="U360" s="38"/>
    </row>
    <row r="361" spans="20:21" x14ac:dyDescent="0.25">
      <c r="T361" s="38"/>
      <c r="U361" s="38"/>
    </row>
    <row r="362" spans="20:21" x14ac:dyDescent="0.25">
      <c r="T362" s="38"/>
      <c r="U362" s="38"/>
    </row>
    <row r="363" spans="20:21" x14ac:dyDescent="0.25">
      <c r="T363" s="38"/>
      <c r="U363" s="38"/>
    </row>
    <row r="364" spans="20:21" x14ac:dyDescent="0.25">
      <c r="T364" s="38"/>
      <c r="U364" s="38"/>
    </row>
    <row r="365" spans="20:21" x14ac:dyDescent="0.25">
      <c r="T365" s="38"/>
      <c r="U365" s="38"/>
    </row>
    <row r="366" spans="20:21" x14ac:dyDescent="0.25">
      <c r="T366" s="38"/>
      <c r="U366" s="38"/>
    </row>
    <row r="367" spans="20:21" x14ac:dyDescent="0.25">
      <c r="T367" s="38"/>
      <c r="U367" s="38"/>
    </row>
    <row r="368" spans="20:21" x14ac:dyDescent="0.25">
      <c r="T368" s="38"/>
      <c r="U368" s="38"/>
    </row>
    <row r="369" spans="20:21" x14ac:dyDescent="0.25">
      <c r="T369" s="38"/>
      <c r="U369" s="38"/>
    </row>
    <row r="370" spans="20:21" x14ac:dyDescent="0.25">
      <c r="T370" s="38"/>
      <c r="U370" s="38"/>
    </row>
    <row r="371" spans="20:21" x14ac:dyDescent="0.25">
      <c r="T371" s="38"/>
      <c r="U371" s="38"/>
    </row>
    <row r="372" spans="20:21" x14ac:dyDescent="0.25">
      <c r="T372" s="38"/>
      <c r="U372" s="38"/>
    </row>
    <row r="373" spans="20:21" x14ac:dyDescent="0.25">
      <c r="T373" s="38"/>
      <c r="U373" s="38"/>
    </row>
    <row r="374" spans="20:21" x14ac:dyDescent="0.25">
      <c r="T374" s="38"/>
      <c r="U374" s="38"/>
    </row>
    <row r="375" spans="20:21" x14ac:dyDescent="0.25">
      <c r="T375" s="38"/>
      <c r="U375" s="38"/>
    </row>
    <row r="376" spans="20:21" x14ac:dyDescent="0.25">
      <c r="T376" s="38"/>
      <c r="U376" s="38"/>
    </row>
    <row r="377" spans="20:21" x14ac:dyDescent="0.25">
      <c r="T377" s="38"/>
      <c r="U377" s="38"/>
    </row>
    <row r="378" spans="20:21" x14ac:dyDescent="0.25">
      <c r="T378" s="38"/>
      <c r="U378" s="38"/>
    </row>
    <row r="379" spans="20:21" x14ac:dyDescent="0.25">
      <c r="T379" s="38"/>
      <c r="U379" s="38"/>
    </row>
    <row r="380" spans="20:21" x14ac:dyDescent="0.25">
      <c r="T380" s="38"/>
      <c r="U380" s="38"/>
    </row>
    <row r="381" spans="20:21" x14ac:dyDescent="0.25">
      <c r="T381" s="38"/>
      <c r="U381" s="38"/>
    </row>
    <row r="382" spans="20:21" x14ac:dyDescent="0.25">
      <c r="T382" s="38"/>
      <c r="U382" s="38"/>
    </row>
    <row r="383" spans="20:21" x14ac:dyDescent="0.25">
      <c r="T383" s="38"/>
      <c r="U383" s="38"/>
    </row>
    <row r="384" spans="20:21" x14ac:dyDescent="0.25">
      <c r="T384" s="38"/>
      <c r="U384" s="38"/>
    </row>
    <row r="385" spans="20:21" x14ac:dyDescent="0.25">
      <c r="T385" s="38"/>
      <c r="U385" s="38"/>
    </row>
  </sheetData>
  <sheetProtection algorithmName="SHA-512" hashValue="t9DMDSrGmNIc9d3zNeKRIIpKATgQa9Sn0pt8f4cAqnK8d2bljCVXATUoXoITffMQWRImUUu34eHbtF1D8YOAuQ==" saltValue="mPOagegwuyCVAfib4InyhQ==" spinCount="100000" sheet="1" objects="1" scenarios="1"/>
  <mergeCells count="352">
    <mergeCell ref="A9:F9"/>
    <mergeCell ref="A10:F10"/>
    <mergeCell ref="B12:C12"/>
    <mergeCell ref="E12:E15"/>
    <mergeCell ref="F12:F15"/>
    <mergeCell ref="A13:A15"/>
    <mergeCell ref="R13:R14"/>
    <mergeCell ref="O12:R12"/>
    <mergeCell ref="Q13:Q14"/>
    <mergeCell ref="D12:D15"/>
    <mergeCell ref="S17:T17"/>
    <mergeCell ref="S18:T18"/>
    <mergeCell ref="S19:T19"/>
    <mergeCell ref="S20:T20"/>
    <mergeCell ref="S13:T16"/>
    <mergeCell ref="S12:U12"/>
    <mergeCell ref="U13:U15"/>
    <mergeCell ref="G12:N12"/>
    <mergeCell ref="I13:N13"/>
    <mergeCell ref="O13:O14"/>
    <mergeCell ref="P13:P14"/>
    <mergeCell ref="G13:H13"/>
    <mergeCell ref="S26:T26"/>
    <mergeCell ref="S27:T27"/>
    <mergeCell ref="S28:T28"/>
    <mergeCell ref="S29:T29"/>
    <mergeCell ref="S30:T30"/>
    <mergeCell ref="S21:T21"/>
    <mergeCell ref="S22:T22"/>
    <mergeCell ref="S23:T23"/>
    <mergeCell ref="S24:T24"/>
    <mergeCell ref="S25:T25"/>
    <mergeCell ref="S36:T36"/>
    <mergeCell ref="S37:T37"/>
    <mergeCell ref="S38:T38"/>
    <mergeCell ref="S39:T39"/>
    <mergeCell ref="S40:T40"/>
    <mergeCell ref="S31:T31"/>
    <mergeCell ref="S32:T32"/>
    <mergeCell ref="S33:T33"/>
    <mergeCell ref="S34:T34"/>
    <mergeCell ref="S35:T35"/>
    <mergeCell ref="S46:T46"/>
    <mergeCell ref="S47:T47"/>
    <mergeCell ref="S48:T48"/>
    <mergeCell ref="S49:T49"/>
    <mergeCell ref="S50:T50"/>
    <mergeCell ref="S41:T41"/>
    <mergeCell ref="S42:T42"/>
    <mergeCell ref="S43:T43"/>
    <mergeCell ref="S44:T44"/>
    <mergeCell ref="S45:T45"/>
    <mergeCell ref="S56:T56"/>
    <mergeCell ref="S57:T57"/>
    <mergeCell ref="S58:T58"/>
    <mergeCell ref="S59:T59"/>
    <mergeCell ref="S60:T60"/>
    <mergeCell ref="S51:T51"/>
    <mergeCell ref="S52:T52"/>
    <mergeCell ref="S53:T53"/>
    <mergeCell ref="S54:T54"/>
    <mergeCell ref="S55:T55"/>
    <mergeCell ref="S66:T66"/>
    <mergeCell ref="S67:T67"/>
    <mergeCell ref="S68:T68"/>
    <mergeCell ref="S69:T69"/>
    <mergeCell ref="S70:T70"/>
    <mergeCell ref="S61:T61"/>
    <mergeCell ref="S62:T62"/>
    <mergeCell ref="S63:T63"/>
    <mergeCell ref="S64:T64"/>
    <mergeCell ref="S65:T65"/>
    <mergeCell ref="S76:T76"/>
    <mergeCell ref="S77:T77"/>
    <mergeCell ref="S78:T78"/>
    <mergeCell ref="S79:T79"/>
    <mergeCell ref="S80:T80"/>
    <mergeCell ref="S71:T71"/>
    <mergeCell ref="S72:T72"/>
    <mergeCell ref="S73:T73"/>
    <mergeCell ref="S74:T74"/>
    <mergeCell ref="S75:T75"/>
    <mergeCell ref="S86:T86"/>
    <mergeCell ref="S87:T87"/>
    <mergeCell ref="S88:T88"/>
    <mergeCell ref="S89:T89"/>
    <mergeCell ref="S90:T90"/>
    <mergeCell ref="S81:T81"/>
    <mergeCell ref="S82:T82"/>
    <mergeCell ref="S83:T83"/>
    <mergeCell ref="S84:T84"/>
    <mergeCell ref="S85:T85"/>
    <mergeCell ref="S96:T96"/>
    <mergeCell ref="S97:T97"/>
    <mergeCell ref="S98:T98"/>
    <mergeCell ref="S99:T99"/>
    <mergeCell ref="S100:T100"/>
    <mergeCell ref="S91:T91"/>
    <mergeCell ref="S92:T92"/>
    <mergeCell ref="S93:T93"/>
    <mergeCell ref="S94:T94"/>
    <mergeCell ref="S95:T95"/>
    <mergeCell ref="S106:T106"/>
    <mergeCell ref="S107:T107"/>
    <mergeCell ref="S108:T108"/>
    <mergeCell ref="S109:T109"/>
    <mergeCell ref="S110:T110"/>
    <mergeCell ref="S101:T101"/>
    <mergeCell ref="S102:T102"/>
    <mergeCell ref="S103:T103"/>
    <mergeCell ref="S104:T104"/>
    <mergeCell ref="S105:T105"/>
    <mergeCell ref="S116:T116"/>
    <mergeCell ref="S117:T117"/>
    <mergeCell ref="S118:T118"/>
    <mergeCell ref="S119:T119"/>
    <mergeCell ref="S120:T120"/>
    <mergeCell ref="S111:T111"/>
    <mergeCell ref="S112:T112"/>
    <mergeCell ref="S113:T113"/>
    <mergeCell ref="S114:T114"/>
    <mergeCell ref="S115:T115"/>
    <mergeCell ref="S126:T126"/>
    <mergeCell ref="S127:T127"/>
    <mergeCell ref="S128:T128"/>
    <mergeCell ref="S129:T129"/>
    <mergeCell ref="S130:T130"/>
    <mergeCell ref="S121:T121"/>
    <mergeCell ref="S122:T122"/>
    <mergeCell ref="S123:T123"/>
    <mergeCell ref="S124:T124"/>
    <mergeCell ref="S125:T125"/>
    <mergeCell ref="S136:T136"/>
    <mergeCell ref="S137:T137"/>
    <mergeCell ref="S138:T138"/>
    <mergeCell ref="S139:T139"/>
    <mergeCell ref="S140:T140"/>
    <mergeCell ref="S131:T131"/>
    <mergeCell ref="S132:T132"/>
    <mergeCell ref="S133:T133"/>
    <mergeCell ref="S134:T134"/>
    <mergeCell ref="S135:T135"/>
    <mergeCell ref="S146:T146"/>
    <mergeCell ref="S147:T147"/>
    <mergeCell ref="S148:T148"/>
    <mergeCell ref="S149:T149"/>
    <mergeCell ref="S150:T150"/>
    <mergeCell ref="S141:T141"/>
    <mergeCell ref="S142:T142"/>
    <mergeCell ref="S143:T143"/>
    <mergeCell ref="S144:T144"/>
    <mergeCell ref="S145:T145"/>
    <mergeCell ref="S156:T156"/>
    <mergeCell ref="S157:T157"/>
    <mergeCell ref="S158:T158"/>
    <mergeCell ref="S159:T159"/>
    <mergeCell ref="S160:T160"/>
    <mergeCell ref="S151:T151"/>
    <mergeCell ref="S152:T152"/>
    <mergeCell ref="S153:T153"/>
    <mergeCell ref="S154:T154"/>
    <mergeCell ref="S155:T155"/>
    <mergeCell ref="S166:T166"/>
    <mergeCell ref="S167:T167"/>
    <mergeCell ref="S168:T168"/>
    <mergeCell ref="S169:T169"/>
    <mergeCell ref="S170:T170"/>
    <mergeCell ref="S161:T161"/>
    <mergeCell ref="S162:T162"/>
    <mergeCell ref="S163:T163"/>
    <mergeCell ref="S164:T164"/>
    <mergeCell ref="S165:T165"/>
    <mergeCell ref="S176:T176"/>
    <mergeCell ref="S177:T177"/>
    <mergeCell ref="S178:T178"/>
    <mergeCell ref="S179:T179"/>
    <mergeCell ref="S180:T180"/>
    <mergeCell ref="S171:T171"/>
    <mergeCell ref="S172:T172"/>
    <mergeCell ref="S173:T173"/>
    <mergeCell ref="S174:T174"/>
    <mergeCell ref="S175:T175"/>
    <mergeCell ref="S186:T186"/>
    <mergeCell ref="S187:T187"/>
    <mergeCell ref="S188:T188"/>
    <mergeCell ref="S189:T189"/>
    <mergeCell ref="S190:T190"/>
    <mergeCell ref="S181:T181"/>
    <mergeCell ref="S182:T182"/>
    <mergeCell ref="S183:T183"/>
    <mergeCell ref="S184:T184"/>
    <mergeCell ref="S185:T185"/>
    <mergeCell ref="S196:T196"/>
    <mergeCell ref="S197:T197"/>
    <mergeCell ref="S198:T198"/>
    <mergeCell ref="S199:T199"/>
    <mergeCell ref="S200:T200"/>
    <mergeCell ref="S191:T191"/>
    <mergeCell ref="S192:T192"/>
    <mergeCell ref="S193:T193"/>
    <mergeCell ref="S194:T194"/>
    <mergeCell ref="S195:T195"/>
    <mergeCell ref="S206:T206"/>
    <mergeCell ref="S207:T207"/>
    <mergeCell ref="S208:T208"/>
    <mergeCell ref="S209:T209"/>
    <mergeCell ref="S210:T210"/>
    <mergeCell ref="S201:T201"/>
    <mergeCell ref="S202:T202"/>
    <mergeCell ref="S203:T203"/>
    <mergeCell ref="S204:T204"/>
    <mergeCell ref="S205:T205"/>
    <mergeCell ref="S216:T216"/>
    <mergeCell ref="S217:T217"/>
    <mergeCell ref="S218:T218"/>
    <mergeCell ref="S219:T219"/>
    <mergeCell ref="S220:T220"/>
    <mergeCell ref="S211:T211"/>
    <mergeCell ref="S212:T212"/>
    <mergeCell ref="S213:T213"/>
    <mergeCell ref="S214:T214"/>
    <mergeCell ref="S215:T215"/>
    <mergeCell ref="S226:T226"/>
    <mergeCell ref="S227:T227"/>
    <mergeCell ref="S228:T228"/>
    <mergeCell ref="S229:T229"/>
    <mergeCell ref="S230:T230"/>
    <mergeCell ref="S221:T221"/>
    <mergeCell ref="S222:T222"/>
    <mergeCell ref="S223:T223"/>
    <mergeCell ref="S224:T224"/>
    <mergeCell ref="S225:T225"/>
    <mergeCell ref="S236:T236"/>
    <mergeCell ref="S237:T237"/>
    <mergeCell ref="S238:T238"/>
    <mergeCell ref="S239:T239"/>
    <mergeCell ref="S240:T240"/>
    <mergeCell ref="S231:T231"/>
    <mergeCell ref="S232:T232"/>
    <mergeCell ref="S233:T233"/>
    <mergeCell ref="S234:T234"/>
    <mergeCell ref="S235:T235"/>
    <mergeCell ref="S246:T246"/>
    <mergeCell ref="S247:T247"/>
    <mergeCell ref="S248:T248"/>
    <mergeCell ref="S249:T249"/>
    <mergeCell ref="S250:T250"/>
    <mergeCell ref="S241:T241"/>
    <mergeCell ref="S242:T242"/>
    <mergeCell ref="S243:T243"/>
    <mergeCell ref="S244:T244"/>
    <mergeCell ref="S245:T245"/>
    <mergeCell ref="S256:T256"/>
    <mergeCell ref="S257:T257"/>
    <mergeCell ref="S258:T258"/>
    <mergeCell ref="S259:T259"/>
    <mergeCell ref="S260:T260"/>
    <mergeCell ref="S251:T251"/>
    <mergeCell ref="S252:T252"/>
    <mergeCell ref="S253:T253"/>
    <mergeCell ref="S254:T254"/>
    <mergeCell ref="S255:T255"/>
    <mergeCell ref="S266:T266"/>
    <mergeCell ref="S267:T267"/>
    <mergeCell ref="S268:T268"/>
    <mergeCell ref="S269:T269"/>
    <mergeCell ref="S270:T270"/>
    <mergeCell ref="S261:T261"/>
    <mergeCell ref="S262:T262"/>
    <mergeCell ref="S263:T263"/>
    <mergeCell ref="S264:T264"/>
    <mergeCell ref="S265:T265"/>
    <mergeCell ref="S276:T276"/>
    <mergeCell ref="S277:T277"/>
    <mergeCell ref="S278:T278"/>
    <mergeCell ref="S279:T279"/>
    <mergeCell ref="S280:T280"/>
    <mergeCell ref="S271:T271"/>
    <mergeCell ref="S272:T272"/>
    <mergeCell ref="S273:T273"/>
    <mergeCell ref="S274:T274"/>
    <mergeCell ref="S275:T275"/>
    <mergeCell ref="S286:T286"/>
    <mergeCell ref="S287:T287"/>
    <mergeCell ref="S288:T288"/>
    <mergeCell ref="S289:T289"/>
    <mergeCell ref="S290:T290"/>
    <mergeCell ref="S281:T281"/>
    <mergeCell ref="S282:T282"/>
    <mergeCell ref="S283:T283"/>
    <mergeCell ref="S284:T284"/>
    <mergeCell ref="S285:T285"/>
    <mergeCell ref="S296:T296"/>
    <mergeCell ref="S297:T297"/>
    <mergeCell ref="S298:T298"/>
    <mergeCell ref="S299:T299"/>
    <mergeCell ref="S300:T300"/>
    <mergeCell ref="S291:T291"/>
    <mergeCell ref="S292:T292"/>
    <mergeCell ref="S293:T293"/>
    <mergeCell ref="S294:T294"/>
    <mergeCell ref="S295:T295"/>
    <mergeCell ref="S306:T306"/>
    <mergeCell ref="S307:T307"/>
    <mergeCell ref="S308:T308"/>
    <mergeCell ref="S309:T309"/>
    <mergeCell ref="S310:T310"/>
    <mergeCell ref="S301:T301"/>
    <mergeCell ref="S302:T302"/>
    <mergeCell ref="S303:T303"/>
    <mergeCell ref="S304:T304"/>
    <mergeCell ref="S305:T305"/>
    <mergeCell ref="S316:T316"/>
    <mergeCell ref="S317:T317"/>
    <mergeCell ref="S318:T318"/>
    <mergeCell ref="S319:T319"/>
    <mergeCell ref="S320:T320"/>
    <mergeCell ref="S311:T311"/>
    <mergeCell ref="S312:T312"/>
    <mergeCell ref="S313:T313"/>
    <mergeCell ref="S314:T314"/>
    <mergeCell ref="S315:T315"/>
    <mergeCell ref="S326:T326"/>
    <mergeCell ref="S327:T327"/>
    <mergeCell ref="S328:T328"/>
    <mergeCell ref="S329:T329"/>
    <mergeCell ref="S330:T330"/>
    <mergeCell ref="S321:T321"/>
    <mergeCell ref="S322:T322"/>
    <mergeCell ref="S323:T323"/>
    <mergeCell ref="S324:T324"/>
    <mergeCell ref="S325:T325"/>
    <mergeCell ref="S336:T336"/>
    <mergeCell ref="S337:T337"/>
    <mergeCell ref="S338:T338"/>
    <mergeCell ref="S339:T339"/>
    <mergeCell ref="S340:T340"/>
    <mergeCell ref="S331:T331"/>
    <mergeCell ref="S332:T332"/>
    <mergeCell ref="S333:T333"/>
    <mergeCell ref="S334:T334"/>
    <mergeCell ref="S335:T335"/>
    <mergeCell ref="S346:T346"/>
    <mergeCell ref="S347:T347"/>
    <mergeCell ref="S348:T348"/>
    <mergeCell ref="S349:T349"/>
    <mergeCell ref="S350:T350"/>
    <mergeCell ref="S341:T341"/>
    <mergeCell ref="S342:T342"/>
    <mergeCell ref="S343:T343"/>
    <mergeCell ref="S344:T344"/>
    <mergeCell ref="S345:T345"/>
  </mergeCells>
  <dataValidations count="2">
    <dataValidation type="whole" operator="greaterThanOrEqual" allowBlank="1" showInputMessage="1" showErrorMessage="1" error="Please enter a whole number greater than or equal to 0." sqref="G17:R350" xr:uid="{00000000-0002-0000-0500-000000000000}">
      <formula1>0</formula1>
    </dataValidation>
    <dataValidation type="decimal" allowBlank="1" showInputMessage="1" showErrorMessage="1" error="Please enter a percentage between 0.0% and 100.0%." sqref="U17:U350" xr:uid="{98BB47F9-60CD-46AC-9AFF-F8BF1B00768F}">
      <formula1>0</formula1>
      <formula2>1</formula2>
    </dataValidation>
  </dataValidations>
  <pageMargins left="0.7" right="0.7" top="0.75" bottom="0.75" header="0.3" footer="0.3"/>
  <pageSetup paperSize="5" scale="62"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39FF239E-877E-44BA-AFE3-95BDE4BDA014}">
            <xm:f>AND('A1'!$J1&lt;&gt;"", 'A1'!$K1&lt;&gt;"", $G1="", $H1="", $P1="")</xm:f>
            <x14:dxf>
              <fill>
                <patternFill>
                  <bgColor rgb="FFFF0000"/>
                </patternFill>
              </fill>
            </x14:dxf>
          </x14:cfRule>
          <xm:sqref>G1:G1048576 H1:H1048576 P1:P1048576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V68"/>
  <sheetViews>
    <sheetView topLeftCell="A42" zoomScaleNormal="100" workbookViewId="0">
      <selection activeCell="O13" sqref="O13:U13"/>
    </sheetView>
  </sheetViews>
  <sheetFormatPr defaultColWidth="9.140625" defaultRowHeight="15" x14ac:dyDescent="0.25"/>
  <cols>
    <col min="1" max="1" width="13.7109375" style="87" customWidth="1"/>
    <col min="2" max="2" width="10.7109375" style="87" customWidth="1"/>
    <col min="3" max="3" width="2.85546875" style="170" customWidth="1"/>
    <col min="4" max="4" width="10.7109375" style="87" customWidth="1"/>
    <col min="5" max="5" width="9.140625" style="87" customWidth="1"/>
    <col min="6" max="9" width="10.7109375" style="87" customWidth="1"/>
    <col min="10" max="10" width="2.85546875" style="87" customWidth="1"/>
    <col min="11" max="13" width="10.7109375" style="87" customWidth="1"/>
    <col min="14" max="14" width="9.140625" style="87"/>
    <col min="15" max="15" width="40.7109375" style="87" customWidth="1"/>
    <col min="16" max="21" width="10.7109375" style="87" customWidth="1"/>
    <col min="22" max="16384" width="9.140625" style="87"/>
  </cols>
  <sheetData>
    <row r="1" spans="1:22" s="85" customFormat="1" ht="15" customHeight="1" x14ac:dyDescent="0.25">
      <c r="C1" s="167"/>
    </row>
    <row r="2" spans="1:22" s="85" customFormat="1" ht="15" customHeight="1" x14ac:dyDescent="0.25">
      <c r="C2" s="167"/>
    </row>
    <row r="3" spans="1:22" s="85" customFormat="1" ht="15" customHeight="1" x14ac:dyDescent="0.25">
      <c r="C3" s="167"/>
    </row>
    <row r="4" spans="1:22" s="85" customFormat="1" ht="15" customHeight="1" x14ac:dyDescent="0.25">
      <c r="C4" s="167"/>
    </row>
    <row r="5" spans="1:22" s="85" customFormat="1" ht="15" customHeight="1" x14ac:dyDescent="0.25">
      <c r="C5" s="167"/>
    </row>
    <row r="6" spans="1:22" s="85" customFormat="1" ht="15" customHeight="1" x14ac:dyDescent="0.25">
      <c r="C6" s="167"/>
    </row>
    <row r="7" spans="1:22" s="85" customFormat="1" ht="15" hidden="1" customHeight="1" x14ac:dyDescent="0.25">
      <c r="C7" s="167"/>
    </row>
    <row r="8" spans="1:22" s="85" customFormat="1" ht="15" hidden="1" customHeight="1" x14ac:dyDescent="0.25">
      <c r="C8" s="167"/>
    </row>
    <row r="9" spans="1:22" ht="18.75" x14ac:dyDescent="0.25">
      <c r="A9" s="1172" t="s">
        <v>195</v>
      </c>
      <c r="B9" s="1172"/>
      <c r="C9" s="1172"/>
      <c r="D9" s="1172"/>
      <c r="E9" s="1172"/>
      <c r="F9" s="1172"/>
      <c r="G9" s="1172"/>
      <c r="H9" s="1172"/>
      <c r="I9" s="1172"/>
      <c r="J9" s="1172"/>
      <c r="K9" s="1172"/>
      <c r="L9" s="1172"/>
      <c r="M9" s="1172"/>
      <c r="N9" s="86"/>
      <c r="O9" s="86"/>
      <c r="P9" s="86"/>
      <c r="Q9" s="86"/>
      <c r="R9" s="86"/>
      <c r="S9" s="86"/>
      <c r="T9" s="86"/>
      <c r="U9" s="86"/>
      <c r="V9" s="566"/>
    </row>
    <row r="10" spans="1:22" ht="18.75" x14ac:dyDescent="0.25">
      <c r="A10" s="1180" t="s">
        <v>610</v>
      </c>
      <c r="B10" s="1180"/>
      <c r="C10" s="1180"/>
      <c r="D10" s="1180"/>
      <c r="E10" s="1180"/>
      <c r="F10" s="1180"/>
      <c r="G10" s="1180"/>
      <c r="H10" s="1180"/>
      <c r="I10" s="1180"/>
      <c r="J10" s="911"/>
      <c r="K10" s="911"/>
      <c r="L10" s="911"/>
      <c r="M10" s="911"/>
      <c r="N10" s="566"/>
      <c r="O10" s="566"/>
      <c r="P10" s="566"/>
      <c r="Q10" s="566"/>
      <c r="R10" s="566"/>
      <c r="S10" s="566"/>
      <c r="T10" s="566"/>
      <c r="U10" s="566"/>
      <c r="V10" s="566"/>
    </row>
    <row r="11" spans="1:22" ht="18.75" x14ac:dyDescent="0.25">
      <c r="A11" s="929" t="s">
        <v>903</v>
      </c>
      <c r="B11" s="928"/>
      <c r="C11" s="928"/>
      <c r="D11" s="928"/>
      <c r="E11" s="928"/>
      <c r="F11" s="928"/>
      <c r="G11" s="928"/>
      <c r="H11" s="928"/>
      <c r="I11" s="928"/>
      <c r="J11" s="911"/>
      <c r="K11" s="911"/>
      <c r="L11" s="911"/>
      <c r="M11" s="911"/>
      <c r="N11" s="86"/>
      <c r="O11" s="86"/>
      <c r="P11" s="86"/>
      <c r="Q11" s="86"/>
      <c r="R11" s="86"/>
      <c r="S11" s="86"/>
      <c r="T11" s="86"/>
      <c r="U11" s="86"/>
      <c r="V11" s="566"/>
    </row>
    <row r="12" spans="1:22" x14ac:dyDescent="0.25">
      <c r="A12" s="86"/>
      <c r="B12" s="86"/>
      <c r="C12" s="168"/>
      <c r="D12" s="86"/>
      <c r="E12" s="86"/>
      <c r="F12" s="86"/>
      <c r="G12" s="86"/>
      <c r="H12" s="86"/>
      <c r="I12" s="86"/>
      <c r="J12" s="86"/>
      <c r="K12" s="86"/>
      <c r="L12" s="86"/>
      <c r="M12" s="86"/>
      <c r="N12" s="86"/>
      <c r="O12" s="86"/>
      <c r="P12" s="86"/>
      <c r="Q12" s="86"/>
      <c r="R12" s="86"/>
      <c r="S12" s="86"/>
      <c r="T12" s="86"/>
      <c r="U12" s="86"/>
      <c r="V12" s="566"/>
    </row>
    <row r="13" spans="1:22" ht="45" customHeight="1" thickBot="1" x14ac:dyDescent="0.3">
      <c r="A13" s="1173" t="s">
        <v>876</v>
      </c>
      <c r="B13" s="1173"/>
      <c r="C13" s="1173"/>
      <c r="D13" s="1173"/>
      <c r="E13" s="86"/>
      <c r="F13" s="1173" t="s">
        <v>877</v>
      </c>
      <c r="G13" s="1173"/>
      <c r="H13" s="1173"/>
      <c r="I13" s="1173"/>
      <c r="J13" s="1173"/>
      <c r="K13" s="1173"/>
      <c r="L13" s="1173"/>
      <c r="M13" s="1173"/>
      <c r="N13" s="86"/>
      <c r="O13" s="1173" t="s">
        <v>878</v>
      </c>
      <c r="P13" s="1174"/>
      <c r="Q13" s="1174"/>
      <c r="R13" s="1174"/>
      <c r="S13" s="1174"/>
      <c r="T13" s="1174"/>
      <c r="U13" s="1174"/>
      <c r="V13" s="566"/>
    </row>
    <row r="14" spans="1:22" x14ac:dyDescent="0.25">
      <c r="A14" s="1175"/>
      <c r="B14" s="1170" t="s">
        <v>167</v>
      </c>
      <c r="C14" s="169"/>
      <c r="D14" s="1170" t="s">
        <v>333</v>
      </c>
      <c r="E14" s="86"/>
      <c r="F14" s="1170"/>
      <c r="G14" s="1177" t="s">
        <v>167</v>
      </c>
      <c r="H14" s="1178"/>
      <c r="I14" s="1179"/>
      <c r="J14" s="86"/>
      <c r="K14" s="1177" t="s">
        <v>333</v>
      </c>
      <c r="L14" s="1178"/>
      <c r="M14" s="1179"/>
      <c r="N14" s="86"/>
      <c r="O14" s="393" t="s">
        <v>440</v>
      </c>
      <c r="P14" s="1177" t="s">
        <v>331</v>
      </c>
      <c r="Q14" s="1178"/>
      <c r="R14" s="1179"/>
      <c r="S14" s="1177" t="s">
        <v>332</v>
      </c>
      <c r="T14" s="1179"/>
      <c r="U14" s="1170" t="s">
        <v>323</v>
      </c>
      <c r="V14" s="566"/>
    </row>
    <row r="15" spans="1:22" ht="26.25" thickBot="1" x14ac:dyDescent="0.3">
      <c r="A15" s="1176"/>
      <c r="B15" s="1171"/>
      <c r="C15" s="169"/>
      <c r="D15" s="1171"/>
      <c r="E15" s="86"/>
      <c r="F15" s="1171"/>
      <c r="G15" s="164" t="s">
        <v>171</v>
      </c>
      <c r="H15" s="466" t="s">
        <v>170</v>
      </c>
      <c r="I15" s="469" t="s">
        <v>476</v>
      </c>
      <c r="J15" s="86"/>
      <c r="K15" s="164" t="s">
        <v>171</v>
      </c>
      <c r="L15" s="466" t="s">
        <v>170</v>
      </c>
      <c r="M15" s="469" t="s">
        <v>476</v>
      </c>
      <c r="N15" s="86"/>
      <c r="O15" s="414" t="s">
        <v>441</v>
      </c>
      <c r="P15" s="161" t="s">
        <v>326</v>
      </c>
      <c r="Q15" s="165" t="s">
        <v>327</v>
      </c>
      <c r="R15" s="166" t="s">
        <v>328</v>
      </c>
      <c r="S15" s="29" t="s">
        <v>366</v>
      </c>
      <c r="T15" s="166" t="s">
        <v>330</v>
      </c>
      <c r="U15" s="1171"/>
      <c r="V15" s="566"/>
    </row>
    <row r="16" spans="1:22" x14ac:dyDescent="0.25">
      <c r="A16" s="335" t="s">
        <v>297</v>
      </c>
      <c r="B16" s="299"/>
      <c r="C16" s="300"/>
      <c r="D16" s="338"/>
      <c r="E16" s="86"/>
      <c r="F16" s="47" t="s">
        <v>324</v>
      </c>
      <c r="G16" s="303"/>
      <c r="H16" s="467"/>
      <c r="I16" s="304"/>
      <c r="J16" s="305"/>
      <c r="K16" s="303"/>
      <c r="L16" s="467"/>
      <c r="M16" s="304"/>
      <c r="N16" s="86"/>
      <c r="O16" s="162" t="s">
        <v>239</v>
      </c>
      <c r="P16" s="306"/>
      <c r="Q16" s="471"/>
      <c r="R16" s="315"/>
      <c r="S16" s="306"/>
      <c r="T16" s="315"/>
      <c r="U16" s="333">
        <f t="shared" ref="U16:U17" si="0">SUM(P16:T16)</f>
        <v>0</v>
      </c>
      <c r="V16" s="566"/>
    </row>
    <row r="17" spans="1:22" x14ac:dyDescent="0.25">
      <c r="A17" s="336" t="s">
        <v>298</v>
      </c>
      <c r="B17" s="301"/>
      <c r="C17" s="300"/>
      <c r="D17" s="301"/>
      <c r="E17" s="86"/>
      <c r="F17" s="162">
        <v>20</v>
      </c>
      <c r="G17" s="306"/>
      <c r="H17" s="314"/>
      <c r="I17" s="307"/>
      <c r="J17" s="305"/>
      <c r="K17" s="306"/>
      <c r="L17" s="314"/>
      <c r="M17" s="307"/>
      <c r="N17" s="86"/>
      <c r="O17" s="163" t="s">
        <v>329</v>
      </c>
      <c r="P17" s="308"/>
      <c r="Q17" s="419"/>
      <c r="R17" s="420"/>
      <c r="S17" s="306"/>
      <c r="T17" s="315"/>
      <c r="U17" s="421">
        <f t="shared" si="0"/>
        <v>0</v>
      </c>
      <c r="V17" s="566"/>
    </row>
    <row r="18" spans="1:22" x14ac:dyDescent="0.25">
      <c r="A18" s="336" t="s">
        <v>299</v>
      </c>
      <c r="B18" s="301"/>
      <c r="C18" s="300"/>
      <c r="D18" s="301"/>
      <c r="E18" s="86"/>
      <c r="F18" s="162">
        <v>21</v>
      </c>
      <c r="G18" s="306"/>
      <c r="H18" s="314"/>
      <c r="I18" s="307"/>
      <c r="J18" s="305"/>
      <c r="K18" s="306"/>
      <c r="L18" s="314"/>
      <c r="M18" s="307"/>
      <c r="N18" s="86"/>
      <c r="O18" s="394" t="s">
        <v>442</v>
      </c>
      <c r="P18" s="1169"/>
      <c r="Q18" s="1048"/>
      <c r="R18" s="1069"/>
      <c r="S18" s="306"/>
      <c r="T18" s="315"/>
      <c r="U18" s="316">
        <f>SUM(P18:T18)</f>
        <v>0</v>
      </c>
      <c r="V18" s="566"/>
    </row>
    <row r="19" spans="1:22" x14ac:dyDescent="0.25">
      <c r="A19" s="336" t="s">
        <v>300</v>
      </c>
      <c r="B19" s="301"/>
      <c r="C19" s="300"/>
      <c r="D19" s="301"/>
      <c r="E19" s="86"/>
      <c r="F19" s="162">
        <v>22</v>
      </c>
      <c r="G19" s="306"/>
      <c r="H19" s="314"/>
      <c r="I19" s="307"/>
      <c r="J19" s="305"/>
      <c r="K19" s="306"/>
      <c r="L19" s="314"/>
      <c r="M19" s="307"/>
      <c r="N19" s="86"/>
      <c r="O19" s="441" t="s">
        <v>443</v>
      </c>
      <c r="P19" s="1169"/>
      <c r="Q19" s="1048"/>
      <c r="R19" s="1069"/>
      <c r="S19" s="306"/>
      <c r="T19" s="315"/>
      <c r="U19" s="316">
        <f>SUM(P19:T19)</f>
        <v>0</v>
      </c>
      <c r="V19" s="566"/>
    </row>
    <row r="20" spans="1:22" ht="15.75" thickBot="1" x14ac:dyDescent="0.3">
      <c r="A20" s="336" t="s">
        <v>301</v>
      </c>
      <c r="B20" s="301"/>
      <c r="C20" s="300"/>
      <c r="D20" s="301"/>
      <c r="E20" s="86"/>
      <c r="F20" s="162">
        <v>23</v>
      </c>
      <c r="G20" s="306"/>
      <c r="H20" s="314"/>
      <c r="I20" s="307"/>
      <c r="J20" s="305"/>
      <c r="K20" s="306"/>
      <c r="L20" s="314"/>
      <c r="M20" s="307"/>
      <c r="N20" s="86"/>
      <c r="O20" s="451" t="s">
        <v>467</v>
      </c>
      <c r="P20" s="1167"/>
      <c r="Q20" s="1058"/>
      <c r="R20" s="1168"/>
      <c r="S20" s="1012"/>
      <c r="T20" s="1006"/>
      <c r="U20" s="317">
        <f>SUM(P20:T20)</f>
        <v>0</v>
      </c>
      <c r="V20" s="566"/>
    </row>
    <row r="21" spans="1:22" x14ac:dyDescent="0.25">
      <c r="A21" s="336" t="s">
        <v>302</v>
      </c>
      <c r="B21" s="301"/>
      <c r="C21" s="300"/>
      <c r="D21" s="301"/>
      <c r="E21" s="86"/>
      <c r="F21" s="162">
        <v>24</v>
      </c>
      <c r="G21" s="306"/>
      <c r="H21" s="314"/>
      <c r="I21" s="307"/>
      <c r="J21" s="305"/>
      <c r="K21" s="306"/>
      <c r="L21" s="314"/>
      <c r="M21" s="307"/>
      <c r="N21" s="86"/>
      <c r="O21" s="86"/>
      <c r="P21" s="86"/>
      <c r="Q21" s="86"/>
      <c r="R21" s="86"/>
      <c r="S21" s="86"/>
      <c r="T21" s="86"/>
      <c r="U21" s="86"/>
      <c r="V21" s="566"/>
    </row>
    <row r="22" spans="1:22" ht="15.75" thickBot="1" x14ac:dyDescent="0.3">
      <c r="A22" s="336" t="s">
        <v>303</v>
      </c>
      <c r="B22" s="301"/>
      <c r="C22" s="300"/>
      <c r="D22" s="301"/>
      <c r="E22" s="86"/>
      <c r="F22" s="162">
        <v>25</v>
      </c>
      <c r="G22" s="306"/>
      <c r="H22" s="314"/>
      <c r="I22" s="307"/>
      <c r="J22" s="305"/>
      <c r="K22" s="306"/>
      <c r="L22" s="314"/>
      <c r="M22" s="307"/>
      <c r="N22" s="86"/>
      <c r="O22" s="86"/>
      <c r="P22" s="86"/>
      <c r="Q22" s="86"/>
      <c r="R22" s="86"/>
      <c r="S22" s="86"/>
      <c r="T22" s="566"/>
      <c r="U22" s="566"/>
      <c r="V22" s="566"/>
    </row>
    <row r="23" spans="1:22" ht="15" customHeight="1" x14ac:dyDescent="0.25">
      <c r="A23" s="336" t="s">
        <v>304</v>
      </c>
      <c r="B23" s="301"/>
      <c r="C23" s="300"/>
      <c r="D23" s="301"/>
      <c r="E23" s="86"/>
      <c r="F23" s="162">
        <v>26</v>
      </c>
      <c r="G23" s="306"/>
      <c r="H23" s="314"/>
      <c r="I23" s="307"/>
      <c r="J23" s="305"/>
      <c r="K23" s="306"/>
      <c r="L23" s="314"/>
      <c r="M23" s="307"/>
      <c r="N23" s="86"/>
      <c r="O23" s="1158" t="s">
        <v>934</v>
      </c>
      <c r="P23" s="1159"/>
      <c r="Q23" s="1159"/>
      <c r="R23" s="1159"/>
      <c r="S23" s="1159"/>
      <c r="T23" s="1159"/>
      <c r="U23" s="1160"/>
      <c r="V23" s="566"/>
    </row>
    <row r="24" spans="1:22" ht="15" customHeight="1" x14ac:dyDescent="0.25">
      <c r="A24" s="336" t="s">
        <v>305</v>
      </c>
      <c r="B24" s="301"/>
      <c r="C24" s="300"/>
      <c r="D24" s="301"/>
      <c r="E24" s="86"/>
      <c r="F24" s="162">
        <v>27</v>
      </c>
      <c r="G24" s="306"/>
      <c r="H24" s="314"/>
      <c r="I24" s="307"/>
      <c r="J24" s="305"/>
      <c r="K24" s="306"/>
      <c r="L24" s="314"/>
      <c r="M24" s="307"/>
      <c r="N24" s="86"/>
      <c r="O24" s="1161"/>
      <c r="P24" s="1162"/>
      <c r="Q24" s="1162"/>
      <c r="R24" s="1162"/>
      <c r="S24" s="1162"/>
      <c r="T24" s="1162"/>
      <c r="U24" s="1163"/>
      <c r="V24" s="566"/>
    </row>
    <row r="25" spans="1:22" ht="15" customHeight="1" x14ac:dyDescent="0.25">
      <c r="A25" s="336" t="s">
        <v>306</v>
      </c>
      <c r="B25" s="301"/>
      <c r="C25" s="300"/>
      <c r="D25" s="301"/>
      <c r="E25" s="86"/>
      <c r="F25" s="162">
        <v>28</v>
      </c>
      <c r="G25" s="306"/>
      <c r="H25" s="314"/>
      <c r="I25" s="307"/>
      <c r="J25" s="305"/>
      <c r="K25" s="306"/>
      <c r="L25" s="314"/>
      <c r="M25" s="307"/>
      <c r="N25" s="86"/>
      <c r="O25" s="1161"/>
      <c r="P25" s="1162"/>
      <c r="Q25" s="1162"/>
      <c r="R25" s="1162"/>
      <c r="S25" s="1162"/>
      <c r="T25" s="1162"/>
      <c r="U25" s="1163"/>
      <c r="V25" s="566"/>
    </row>
    <row r="26" spans="1:22" ht="15" customHeight="1" x14ac:dyDescent="0.25">
      <c r="A26" s="336" t="s">
        <v>307</v>
      </c>
      <c r="B26" s="301"/>
      <c r="C26" s="300"/>
      <c r="D26" s="301"/>
      <c r="E26" s="86"/>
      <c r="F26" s="162">
        <v>29</v>
      </c>
      <c r="G26" s="306"/>
      <c r="H26" s="314"/>
      <c r="I26" s="307"/>
      <c r="J26" s="305"/>
      <c r="K26" s="306"/>
      <c r="L26" s="314"/>
      <c r="M26" s="307"/>
      <c r="N26" s="86"/>
      <c r="O26" s="1161"/>
      <c r="P26" s="1162"/>
      <c r="Q26" s="1162"/>
      <c r="R26" s="1162"/>
      <c r="S26" s="1162"/>
      <c r="T26" s="1162"/>
      <c r="U26" s="1163"/>
      <c r="V26" s="566"/>
    </row>
    <row r="27" spans="1:22" ht="15" customHeight="1" x14ac:dyDescent="0.25">
      <c r="A27" s="336" t="s">
        <v>308</v>
      </c>
      <c r="B27" s="301"/>
      <c r="C27" s="300"/>
      <c r="D27" s="301"/>
      <c r="E27" s="86"/>
      <c r="F27" s="162">
        <v>30</v>
      </c>
      <c r="G27" s="306"/>
      <c r="H27" s="314"/>
      <c r="I27" s="307"/>
      <c r="J27" s="305"/>
      <c r="K27" s="306"/>
      <c r="L27" s="314"/>
      <c r="M27" s="307"/>
      <c r="N27" s="86"/>
      <c r="O27" s="1161"/>
      <c r="P27" s="1162"/>
      <c r="Q27" s="1162"/>
      <c r="R27" s="1162"/>
      <c r="S27" s="1162"/>
      <c r="T27" s="1162"/>
      <c r="U27" s="1163"/>
      <c r="V27" s="566"/>
    </row>
    <row r="28" spans="1:22" ht="15" customHeight="1" x14ac:dyDescent="0.25">
      <c r="A28" s="336" t="s">
        <v>309</v>
      </c>
      <c r="B28" s="301"/>
      <c r="C28" s="300"/>
      <c r="D28" s="301"/>
      <c r="E28" s="86"/>
      <c r="F28" s="162">
        <v>31</v>
      </c>
      <c r="G28" s="306"/>
      <c r="H28" s="314"/>
      <c r="I28" s="307"/>
      <c r="J28" s="305"/>
      <c r="K28" s="306"/>
      <c r="L28" s="314"/>
      <c r="M28" s="307"/>
      <c r="N28" s="86"/>
      <c r="O28" s="1161"/>
      <c r="P28" s="1162"/>
      <c r="Q28" s="1162"/>
      <c r="R28" s="1162"/>
      <c r="S28" s="1162"/>
      <c r="T28" s="1162"/>
      <c r="U28" s="1163"/>
      <c r="V28" s="566"/>
    </row>
    <row r="29" spans="1:22" ht="15" customHeight="1" x14ac:dyDescent="0.25">
      <c r="A29" s="336" t="s">
        <v>310</v>
      </c>
      <c r="B29" s="301"/>
      <c r="C29" s="300"/>
      <c r="D29" s="301"/>
      <c r="E29" s="86"/>
      <c r="F29" s="162">
        <v>32</v>
      </c>
      <c r="G29" s="306"/>
      <c r="H29" s="314"/>
      <c r="I29" s="307"/>
      <c r="J29" s="305"/>
      <c r="K29" s="306"/>
      <c r="L29" s="314"/>
      <c r="M29" s="307"/>
      <c r="N29" s="86"/>
      <c r="O29" s="1161"/>
      <c r="P29" s="1162"/>
      <c r="Q29" s="1162"/>
      <c r="R29" s="1162"/>
      <c r="S29" s="1162"/>
      <c r="T29" s="1162"/>
      <c r="U29" s="1163"/>
      <c r="V29" s="566"/>
    </row>
    <row r="30" spans="1:22" ht="15.75" customHeight="1" thickBot="1" x14ac:dyDescent="0.3">
      <c r="A30" s="336" t="s">
        <v>311</v>
      </c>
      <c r="B30" s="301"/>
      <c r="C30" s="300"/>
      <c r="D30" s="301"/>
      <c r="E30" s="86"/>
      <c r="F30" s="162">
        <v>33</v>
      </c>
      <c r="G30" s="306"/>
      <c r="H30" s="314"/>
      <c r="I30" s="307"/>
      <c r="J30" s="305"/>
      <c r="K30" s="306"/>
      <c r="L30" s="314"/>
      <c r="M30" s="307"/>
      <c r="N30" s="86"/>
      <c r="O30" s="1164"/>
      <c r="P30" s="1165"/>
      <c r="Q30" s="1165"/>
      <c r="R30" s="1165"/>
      <c r="S30" s="1165"/>
      <c r="T30" s="1165"/>
      <c r="U30" s="1166"/>
      <c r="V30" s="566"/>
    </row>
    <row r="31" spans="1:22" ht="15" customHeight="1" x14ac:dyDescent="0.25">
      <c r="A31" s="336" t="s">
        <v>312</v>
      </c>
      <c r="B31" s="301"/>
      <c r="C31" s="300"/>
      <c r="D31" s="301"/>
      <c r="E31" s="86"/>
      <c r="F31" s="162">
        <v>34</v>
      </c>
      <c r="G31" s="306"/>
      <c r="H31" s="314"/>
      <c r="I31" s="307"/>
      <c r="J31" s="305"/>
      <c r="K31" s="306"/>
      <c r="L31" s="314"/>
      <c r="M31" s="307"/>
      <c r="N31" s="86"/>
      <c r="O31" s="1158" t="s">
        <v>936</v>
      </c>
      <c r="P31" s="1159"/>
      <c r="Q31" s="1159"/>
      <c r="R31" s="1159"/>
      <c r="S31" s="1159"/>
      <c r="T31" s="1159"/>
      <c r="U31" s="1160"/>
      <c r="V31" s="566"/>
    </row>
    <row r="32" spans="1:22" ht="15" customHeight="1" x14ac:dyDescent="0.25">
      <c r="A32" s="336" t="s">
        <v>313</v>
      </c>
      <c r="B32" s="301"/>
      <c r="C32" s="300"/>
      <c r="D32" s="301"/>
      <c r="E32" s="86"/>
      <c r="F32" s="162">
        <v>35</v>
      </c>
      <c r="G32" s="306"/>
      <c r="H32" s="314"/>
      <c r="I32" s="307"/>
      <c r="J32" s="305"/>
      <c r="K32" s="306"/>
      <c r="L32" s="314"/>
      <c r="M32" s="307"/>
      <c r="N32" s="86"/>
      <c r="O32" s="1161"/>
      <c r="P32" s="1162"/>
      <c r="Q32" s="1162"/>
      <c r="R32" s="1162"/>
      <c r="S32" s="1162"/>
      <c r="T32" s="1162"/>
      <c r="U32" s="1163"/>
      <c r="V32" s="566"/>
    </row>
    <row r="33" spans="1:22" ht="15" customHeight="1" x14ac:dyDescent="0.25">
      <c r="A33" s="336" t="s">
        <v>314</v>
      </c>
      <c r="B33" s="301"/>
      <c r="C33" s="300"/>
      <c r="D33" s="301"/>
      <c r="E33" s="86"/>
      <c r="F33" s="162">
        <v>36</v>
      </c>
      <c r="G33" s="306"/>
      <c r="H33" s="314"/>
      <c r="I33" s="307"/>
      <c r="J33" s="305"/>
      <c r="K33" s="306"/>
      <c r="L33" s="314"/>
      <c r="M33" s="307"/>
      <c r="N33" s="86"/>
      <c r="O33" s="1161"/>
      <c r="P33" s="1162"/>
      <c r="Q33" s="1162"/>
      <c r="R33" s="1162"/>
      <c r="S33" s="1162"/>
      <c r="T33" s="1162"/>
      <c r="U33" s="1163"/>
      <c r="V33" s="566"/>
    </row>
    <row r="34" spans="1:22" ht="15.75" customHeight="1" thickBot="1" x14ac:dyDescent="0.3">
      <c r="A34" s="336" t="s">
        <v>315</v>
      </c>
      <c r="B34" s="301"/>
      <c r="C34" s="300"/>
      <c r="D34" s="301"/>
      <c r="E34" s="86"/>
      <c r="F34" s="162">
        <v>37</v>
      </c>
      <c r="G34" s="306"/>
      <c r="H34" s="314"/>
      <c r="I34" s="307"/>
      <c r="J34" s="305"/>
      <c r="K34" s="306"/>
      <c r="L34" s="314"/>
      <c r="M34" s="307"/>
      <c r="N34" s="86"/>
      <c r="O34" s="1164"/>
      <c r="P34" s="1165"/>
      <c r="Q34" s="1165"/>
      <c r="R34" s="1165"/>
      <c r="S34" s="1165"/>
      <c r="T34" s="1165"/>
      <c r="U34" s="1166"/>
      <c r="V34" s="566"/>
    </row>
    <row r="35" spans="1:22" x14ac:dyDescent="0.25">
      <c r="A35" s="336" t="s">
        <v>316</v>
      </c>
      <c r="B35" s="301"/>
      <c r="C35" s="300"/>
      <c r="D35" s="301"/>
      <c r="E35" s="86"/>
      <c r="F35" s="162">
        <v>38</v>
      </c>
      <c r="G35" s="306"/>
      <c r="H35" s="314"/>
      <c r="I35" s="307"/>
      <c r="J35" s="305"/>
      <c r="K35" s="306"/>
      <c r="L35" s="314"/>
      <c r="M35" s="307"/>
      <c r="N35" s="86"/>
      <c r="O35" s="86"/>
      <c r="P35" s="86"/>
      <c r="Q35" s="86"/>
      <c r="R35" s="86"/>
      <c r="S35" s="86"/>
      <c r="T35" s="566"/>
      <c r="U35" s="566"/>
      <c r="V35" s="566"/>
    </row>
    <row r="36" spans="1:22" x14ac:dyDescent="0.25">
      <c r="A36" s="336" t="s">
        <v>317</v>
      </c>
      <c r="B36" s="301"/>
      <c r="C36" s="300"/>
      <c r="D36" s="301"/>
      <c r="E36" s="86"/>
      <c r="F36" s="162">
        <v>39</v>
      </c>
      <c r="G36" s="306"/>
      <c r="H36" s="314"/>
      <c r="I36" s="307"/>
      <c r="J36" s="305"/>
      <c r="K36" s="306"/>
      <c r="L36" s="314"/>
      <c r="M36" s="307"/>
      <c r="N36" s="86"/>
      <c r="O36" s="86"/>
      <c r="P36" s="86"/>
      <c r="Q36" s="86"/>
      <c r="R36" s="86"/>
      <c r="S36" s="86"/>
      <c r="T36" s="566"/>
      <c r="U36" s="566"/>
      <c r="V36" s="566"/>
    </row>
    <row r="37" spans="1:22" x14ac:dyDescent="0.25">
      <c r="A37" s="336" t="s">
        <v>318</v>
      </c>
      <c r="B37" s="301"/>
      <c r="C37" s="300"/>
      <c r="D37" s="301"/>
      <c r="E37" s="86"/>
      <c r="F37" s="162">
        <v>40</v>
      </c>
      <c r="G37" s="306"/>
      <c r="H37" s="314"/>
      <c r="I37" s="307"/>
      <c r="J37" s="305"/>
      <c r="K37" s="306"/>
      <c r="L37" s="314"/>
      <c r="M37" s="307"/>
      <c r="N37" s="86"/>
      <c r="O37" s="86"/>
      <c r="P37" s="86"/>
      <c r="Q37" s="86"/>
      <c r="R37" s="86"/>
      <c r="S37" s="86"/>
      <c r="T37" s="566"/>
      <c r="U37" s="566"/>
      <c r="V37" s="566"/>
    </row>
    <row r="38" spans="1:22" ht="14.45" customHeight="1" x14ac:dyDescent="0.25">
      <c r="A38" s="336" t="s">
        <v>319</v>
      </c>
      <c r="B38" s="301"/>
      <c r="C38" s="300"/>
      <c r="D38" s="301"/>
      <c r="E38" s="86"/>
      <c r="F38" s="162">
        <v>41</v>
      </c>
      <c r="G38" s="306"/>
      <c r="H38" s="314"/>
      <c r="I38" s="307"/>
      <c r="J38" s="305"/>
      <c r="K38" s="306"/>
      <c r="L38" s="314"/>
      <c r="M38" s="307"/>
      <c r="N38" s="86"/>
      <c r="O38" s="86"/>
      <c r="P38" s="86"/>
      <c r="Q38" s="86"/>
      <c r="R38" s="86"/>
      <c r="S38" s="86"/>
      <c r="T38" s="566"/>
      <c r="U38" s="566"/>
      <c r="V38" s="566"/>
    </row>
    <row r="39" spans="1:22" ht="14.45" customHeight="1" x14ac:dyDescent="0.25">
      <c r="A39" s="336" t="s">
        <v>320</v>
      </c>
      <c r="B39" s="301"/>
      <c r="C39" s="300"/>
      <c r="D39" s="301"/>
      <c r="E39" s="86"/>
      <c r="F39" s="162">
        <v>42</v>
      </c>
      <c r="G39" s="306"/>
      <c r="H39" s="314"/>
      <c r="I39" s="307"/>
      <c r="J39" s="305"/>
      <c r="K39" s="306"/>
      <c r="L39" s="314"/>
      <c r="M39" s="307"/>
      <c r="N39" s="86"/>
      <c r="O39" s="86"/>
      <c r="P39" s="86"/>
      <c r="Q39" s="86"/>
      <c r="R39" s="86"/>
      <c r="S39" s="86"/>
      <c r="T39" s="566"/>
      <c r="U39" s="566"/>
      <c r="V39" s="566"/>
    </row>
    <row r="40" spans="1:22" x14ac:dyDescent="0.25">
      <c r="A40" s="336" t="s">
        <v>321</v>
      </c>
      <c r="B40" s="301"/>
      <c r="C40" s="300"/>
      <c r="D40" s="301"/>
      <c r="E40" s="86"/>
      <c r="F40" s="162">
        <v>43</v>
      </c>
      <c r="G40" s="306"/>
      <c r="H40" s="314"/>
      <c r="I40" s="307"/>
      <c r="J40" s="305"/>
      <c r="K40" s="306"/>
      <c r="L40" s="314"/>
      <c r="M40" s="307"/>
      <c r="N40" s="86"/>
      <c r="O40" s="86"/>
      <c r="P40" s="86"/>
      <c r="Q40" s="86"/>
      <c r="R40" s="86"/>
      <c r="S40" s="86"/>
      <c r="T40" s="566"/>
      <c r="U40" s="566"/>
      <c r="V40" s="566"/>
    </row>
    <row r="41" spans="1:22" x14ac:dyDescent="0.25">
      <c r="A41" s="336" t="s">
        <v>322</v>
      </c>
      <c r="B41" s="301"/>
      <c r="C41" s="300"/>
      <c r="D41" s="301"/>
      <c r="E41" s="86"/>
      <c r="F41" s="162">
        <v>44</v>
      </c>
      <c r="G41" s="306"/>
      <c r="H41" s="314"/>
      <c r="I41" s="307"/>
      <c r="J41" s="305"/>
      <c r="K41" s="306"/>
      <c r="L41" s="314"/>
      <c r="M41" s="307"/>
      <c r="N41" s="86"/>
      <c r="O41" s="86"/>
      <c r="P41" s="86"/>
      <c r="Q41" s="86"/>
      <c r="R41" s="86"/>
      <c r="S41" s="86"/>
      <c r="T41" s="566"/>
      <c r="U41" s="566"/>
      <c r="V41" s="566"/>
    </row>
    <row r="42" spans="1:22" x14ac:dyDescent="0.25">
      <c r="A42" s="336" t="s">
        <v>373</v>
      </c>
      <c r="B42" s="301"/>
      <c r="C42" s="300"/>
      <c r="D42" s="302"/>
      <c r="E42" s="86"/>
      <c r="F42" s="162">
        <v>45</v>
      </c>
      <c r="G42" s="306"/>
      <c r="H42" s="314"/>
      <c r="I42" s="307"/>
      <c r="J42" s="305"/>
      <c r="K42" s="306"/>
      <c r="L42" s="314"/>
      <c r="M42" s="307"/>
      <c r="N42" s="86"/>
      <c r="O42" s="86"/>
      <c r="P42" s="86"/>
      <c r="Q42" s="86"/>
      <c r="R42" s="86"/>
      <c r="S42" s="86"/>
      <c r="T42" s="566"/>
      <c r="U42" s="566"/>
      <c r="V42" s="566"/>
    </row>
    <row r="43" spans="1:22" x14ac:dyDescent="0.25">
      <c r="A43" s="336" t="s">
        <v>374</v>
      </c>
      <c r="B43" s="301"/>
      <c r="C43" s="300"/>
      <c r="D43" s="301"/>
      <c r="E43" s="86"/>
      <c r="F43" s="162">
        <v>46</v>
      </c>
      <c r="G43" s="306"/>
      <c r="H43" s="314"/>
      <c r="I43" s="307"/>
      <c r="J43" s="305"/>
      <c r="K43" s="306"/>
      <c r="L43" s="314"/>
      <c r="M43" s="307"/>
      <c r="N43" s="86"/>
      <c r="O43" s="86"/>
      <c r="P43" s="86"/>
      <c r="Q43" s="86"/>
      <c r="R43" s="86"/>
      <c r="S43" s="86"/>
      <c r="T43" s="566"/>
      <c r="U43" s="566"/>
      <c r="V43" s="566"/>
    </row>
    <row r="44" spans="1:22" x14ac:dyDescent="0.25">
      <c r="A44" s="336" t="s">
        <v>375</v>
      </c>
      <c r="B44" s="340"/>
      <c r="C44" s="169"/>
      <c r="D44" s="340"/>
      <c r="E44" s="86"/>
      <c r="F44" s="162">
        <v>47</v>
      </c>
      <c r="G44" s="306"/>
      <c r="H44" s="314"/>
      <c r="I44" s="307"/>
      <c r="J44" s="305"/>
      <c r="K44" s="306"/>
      <c r="L44" s="314"/>
      <c r="M44" s="307"/>
      <c r="N44" s="86"/>
      <c r="O44" s="86"/>
      <c r="P44" s="86"/>
      <c r="Q44" s="86"/>
      <c r="R44" s="86"/>
      <c r="S44" s="86"/>
      <c r="T44" s="566"/>
      <c r="U44" s="566"/>
      <c r="V44" s="566"/>
    </row>
    <row r="45" spans="1:22" x14ac:dyDescent="0.25">
      <c r="A45" s="336" t="s">
        <v>376</v>
      </c>
      <c r="B45" s="340"/>
      <c r="C45" s="169"/>
      <c r="D45" s="340"/>
      <c r="E45" s="86"/>
      <c r="F45" s="162">
        <v>48</v>
      </c>
      <c r="G45" s="306"/>
      <c r="H45" s="314"/>
      <c r="I45" s="307"/>
      <c r="J45" s="305"/>
      <c r="K45" s="306"/>
      <c r="L45" s="314"/>
      <c r="M45" s="307"/>
      <c r="N45" s="86"/>
      <c r="O45" s="86"/>
      <c r="P45" s="86"/>
      <c r="Q45" s="86"/>
      <c r="R45" s="86"/>
      <c r="S45" s="86"/>
      <c r="T45" s="566"/>
      <c r="U45" s="566"/>
      <c r="V45" s="566"/>
    </row>
    <row r="46" spans="1:22" x14ac:dyDescent="0.25">
      <c r="A46" s="336" t="s">
        <v>377</v>
      </c>
      <c r="B46" s="340"/>
      <c r="C46" s="169"/>
      <c r="D46" s="340"/>
      <c r="E46" s="86"/>
      <c r="F46" s="162">
        <v>49</v>
      </c>
      <c r="G46" s="306"/>
      <c r="H46" s="314"/>
      <c r="I46" s="307"/>
      <c r="J46" s="305"/>
      <c r="K46" s="306"/>
      <c r="L46" s="314"/>
      <c r="M46" s="307"/>
      <c r="N46" s="86"/>
      <c r="O46" s="86"/>
      <c r="P46" s="86"/>
      <c r="Q46" s="86"/>
      <c r="R46" s="86"/>
      <c r="S46" s="86"/>
      <c r="T46" s="566"/>
      <c r="U46" s="566"/>
      <c r="V46" s="566"/>
    </row>
    <row r="47" spans="1:22" x14ac:dyDescent="0.25">
      <c r="A47" s="336" t="s">
        <v>378</v>
      </c>
      <c r="B47" s="340"/>
      <c r="C47" s="169"/>
      <c r="D47" s="340"/>
      <c r="E47" s="86"/>
      <c r="F47" s="162">
        <v>50</v>
      </c>
      <c r="G47" s="306"/>
      <c r="H47" s="314"/>
      <c r="I47" s="307"/>
      <c r="J47" s="305"/>
      <c r="K47" s="306"/>
      <c r="L47" s="314"/>
      <c r="M47" s="307"/>
      <c r="N47" s="86"/>
      <c r="O47" s="86"/>
      <c r="P47" s="86"/>
      <c r="Q47" s="86"/>
      <c r="R47" s="86"/>
      <c r="S47" s="86"/>
      <c r="T47" s="566"/>
      <c r="U47" s="566"/>
      <c r="V47" s="566"/>
    </row>
    <row r="48" spans="1:22" x14ac:dyDescent="0.25">
      <c r="A48" s="336" t="s">
        <v>379</v>
      </c>
      <c r="B48" s="340"/>
      <c r="C48" s="169"/>
      <c r="D48" s="340"/>
      <c r="E48" s="86"/>
      <c r="F48" s="162">
        <v>51</v>
      </c>
      <c r="G48" s="306"/>
      <c r="H48" s="314"/>
      <c r="I48" s="307"/>
      <c r="J48" s="305"/>
      <c r="K48" s="306"/>
      <c r="L48" s="314"/>
      <c r="M48" s="307"/>
      <c r="N48" s="86"/>
      <c r="O48" s="86"/>
      <c r="P48" s="86"/>
      <c r="Q48" s="86"/>
      <c r="R48" s="86"/>
      <c r="S48" s="86"/>
      <c r="T48" s="566"/>
      <c r="U48" s="566"/>
      <c r="V48" s="566"/>
    </row>
    <row r="49" spans="1:22" x14ac:dyDescent="0.25">
      <c r="A49" s="336" t="s">
        <v>380</v>
      </c>
      <c r="B49" s="340"/>
      <c r="C49" s="169"/>
      <c r="D49" s="340"/>
      <c r="E49" s="86"/>
      <c r="F49" s="162">
        <v>52</v>
      </c>
      <c r="G49" s="306"/>
      <c r="H49" s="314"/>
      <c r="I49" s="307"/>
      <c r="J49" s="305"/>
      <c r="K49" s="306"/>
      <c r="L49" s="314"/>
      <c r="M49" s="307"/>
      <c r="N49" s="86"/>
      <c r="O49" s="565"/>
      <c r="P49" s="565"/>
      <c r="Q49" s="86"/>
      <c r="R49" s="86"/>
      <c r="S49" s="86"/>
      <c r="T49" s="86"/>
      <c r="U49" s="86"/>
      <c r="V49" s="566"/>
    </row>
    <row r="50" spans="1:22" x14ac:dyDescent="0.25">
      <c r="A50" s="336" t="s">
        <v>381</v>
      </c>
      <c r="B50" s="340"/>
      <c r="C50" s="169"/>
      <c r="D50" s="340"/>
      <c r="E50" s="86"/>
      <c r="F50" s="162">
        <v>53</v>
      </c>
      <c r="G50" s="306"/>
      <c r="H50" s="314"/>
      <c r="I50" s="307"/>
      <c r="J50" s="305"/>
      <c r="K50" s="306"/>
      <c r="L50" s="314"/>
      <c r="M50" s="307"/>
      <c r="N50" s="86"/>
      <c r="O50" s="565"/>
      <c r="P50" s="565"/>
      <c r="Q50" s="86"/>
      <c r="R50" s="86"/>
      <c r="S50" s="86"/>
      <c r="T50" s="86"/>
      <c r="U50" s="86"/>
      <c r="V50" s="566"/>
    </row>
    <row r="51" spans="1:22" x14ac:dyDescent="0.25">
      <c r="A51" s="336" t="s">
        <v>382</v>
      </c>
      <c r="B51" s="340"/>
      <c r="C51" s="169"/>
      <c r="D51" s="340"/>
      <c r="E51" s="86"/>
      <c r="F51" s="162">
        <v>54</v>
      </c>
      <c r="G51" s="306"/>
      <c r="H51" s="314"/>
      <c r="I51" s="307"/>
      <c r="J51" s="305"/>
      <c r="K51" s="306"/>
      <c r="L51" s="314"/>
      <c r="M51" s="307"/>
      <c r="N51" s="86"/>
      <c r="O51" s="86"/>
      <c r="P51" s="86"/>
      <c r="Q51" s="86"/>
      <c r="R51" s="86"/>
      <c r="S51" s="86"/>
      <c r="T51" s="86"/>
      <c r="U51" s="86"/>
      <c r="V51" s="566"/>
    </row>
    <row r="52" spans="1:22" x14ac:dyDescent="0.25">
      <c r="A52" s="336" t="s">
        <v>383</v>
      </c>
      <c r="B52" s="340"/>
      <c r="C52" s="169"/>
      <c r="D52" s="340"/>
      <c r="E52" s="86"/>
      <c r="F52" s="162">
        <v>55</v>
      </c>
      <c r="G52" s="306"/>
      <c r="H52" s="314"/>
      <c r="I52" s="307"/>
      <c r="J52" s="305"/>
      <c r="K52" s="306"/>
      <c r="L52" s="314"/>
      <c r="M52" s="307"/>
      <c r="N52" s="86"/>
      <c r="O52" s="86"/>
      <c r="P52" s="86"/>
      <c r="Q52" s="86"/>
      <c r="R52" s="86"/>
      <c r="S52" s="86"/>
      <c r="T52" s="86"/>
      <c r="U52" s="86"/>
      <c r="V52" s="566"/>
    </row>
    <row r="53" spans="1:22" x14ac:dyDescent="0.25">
      <c r="A53" s="336" t="s">
        <v>384</v>
      </c>
      <c r="B53" s="340"/>
      <c r="C53" s="169"/>
      <c r="D53" s="340"/>
      <c r="E53" s="86"/>
      <c r="F53" s="162">
        <v>56</v>
      </c>
      <c r="G53" s="306"/>
      <c r="H53" s="314"/>
      <c r="I53" s="307"/>
      <c r="J53" s="305"/>
      <c r="K53" s="306"/>
      <c r="L53" s="314"/>
      <c r="M53" s="307"/>
      <c r="N53" s="86"/>
      <c r="O53" s="86"/>
      <c r="P53" s="86"/>
      <c r="Q53" s="86"/>
      <c r="R53" s="86"/>
      <c r="S53" s="86"/>
      <c r="T53" s="86"/>
      <c r="U53" s="86"/>
      <c r="V53" s="566"/>
    </row>
    <row r="54" spans="1:22" x14ac:dyDescent="0.25">
      <c r="A54" s="336" t="s">
        <v>385</v>
      </c>
      <c r="B54" s="340"/>
      <c r="C54" s="169"/>
      <c r="D54" s="340"/>
      <c r="E54" s="86"/>
      <c r="F54" s="162">
        <v>57</v>
      </c>
      <c r="G54" s="306"/>
      <c r="H54" s="314"/>
      <c r="I54" s="307"/>
      <c r="J54" s="305"/>
      <c r="K54" s="306"/>
      <c r="L54" s="314"/>
      <c r="M54" s="307"/>
      <c r="N54" s="86"/>
      <c r="O54" s="86"/>
      <c r="P54" s="86"/>
      <c r="Q54" s="86"/>
      <c r="R54" s="86"/>
      <c r="S54" s="86"/>
      <c r="T54" s="86"/>
      <c r="U54" s="86"/>
      <c r="V54" s="566"/>
    </row>
    <row r="55" spans="1:22" x14ac:dyDescent="0.25">
      <c r="A55" s="336" t="s">
        <v>386</v>
      </c>
      <c r="B55" s="340"/>
      <c r="C55" s="169"/>
      <c r="D55" s="340"/>
      <c r="E55" s="86"/>
      <c r="F55" s="162">
        <v>58</v>
      </c>
      <c r="G55" s="306"/>
      <c r="H55" s="314"/>
      <c r="I55" s="307"/>
      <c r="J55" s="305"/>
      <c r="K55" s="306"/>
      <c r="L55" s="314"/>
      <c r="M55" s="307"/>
      <c r="N55" s="86"/>
      <c r="O55" s="86"/>
      <c r="P55" s="86"/>
      <c r="Q55" s="86"/>
      <c r="R55" s="86"/>
      <c r="S55" s="86"/>
      <c r="T55" s="86"/>
      <c r="U55" s="86"/>
      <c r="V55" s="566"/>
    </row>
    <row r="56" spans="1:22" x14ac:dyDescent="0.25">
      <c r="A56" s="336" t="s">
        <v>387</v>
      </c>
      <c r="B56" s="340"/>
      <c r="C56" s="169"/>
      <c r="D56" s="340"/>
      <c r="E56" s="86"/>
      <c r="F56" s="162">
        <v>59</v>
      </c>
      <c r="G56" s="306"/>
      <c r="H56" s="314"/>
      <c r="I56" s="307"/>
      <c r="J56" s="305"/>
      <c r="K56" s="306"/>
      <c r="L56" s="314"/>
      <c r="M56" s="307"/>
      <c r="N56" s="86"/>
      <c r="O56" s="86"/>
      <c r="P56" s="86"/>
      <c r="Q56" s="86"/>
      <c r="R56" s="86"/>
      <c r="S56" s="86"/>
      <c r="T56" s="86"/>
      <c r="U56" s="86"/>
      <c r="V56" s="566"/>
    </row>
    <row r="57" spans="1:22" x14ac:dyDescent="0.25">
      <c r="A57" s="336" t="s">
        <v>388</v>
      </c>
      <c r="B57" s="340"/>
      <c r="C57" s="169"/>
      <c r="D57" s="340"/>
      <c r="E57" s="86"/>
      <c r="F57" s="162">
        <v>60</v>
      </c>
      <c r="G57" s="306"/>
      <c r="H57" s="314"/>
      <c r="I57" s="307"/>
      <c r="J57" s="305"/>
      <c r="K57" s="306"/>
      <c r="L57" s="314"/>
      <c r="M57" s="307"/>
      <c r="N57" s="86"/>
      <c r="O57" s="86"/>
      <c r="P57" s="86"/>
      <c r="Q57" s="86"/>
      <c r="R57" s="86"/>
      <c r="S57" s="86"/>
      <c r="T57" s="86"/>
      <c r="U57" s="86"/>
      <c r="V57" s="566"/>
    </row>
    <row r="58" spans="1:22" x14ac:dyDescent="0.25">
      <c r="A58" s="336" t="s">
        <v>389</v>
      </c>
      <c r="B58" s="340"/>
      <c r="C58" s="169"/>
      <c r="D58" s="340"/>
      <c r="E58" s="86"/>
      <c r="F58" s="162">
        <v>61</v>
      </c>
      <c r="G58" s="306"/>
      <c r="H58" s="314"/>
      <c r="I58" s="307"/>
      <c r="J58" s="305"/>
      <c r="K58" s="306"/>
      <c r="L58" s="314"/>
      <c r="M58" s="307"/>
      <c r="N58" s="86"/>
      <c r="O58" s="86"/>
      <c r="P58" s="86"/>
      <c r="Q58" s="86"/>
      <c r="R58" s="86"/>
      <c r="S58" s="86"/>
      <c r="T58" s="86"/>
      <c r="U58" s="86"/>
      <c r="V58" s="566"/>
    </row>
    <row r="59" spans="1:22" x14ac:dyDescent="0.25">
      <c r="A59" s="336" t="s">
        <v>390</v>
      </c>
      <c r="B59" s="340"/>
      <c r="C59" s="169"/>
      <c r="D59" s="340"/>
      <c r="E59" s="86"/>
      <c r="F59" s="162">
        <v>62</v>
      </c>
      <c r="G59" s="306"/>
      <c r="H59" s="314"/>
      <c r="I59" s="307"/>
      <c r="J59" s="305"/>
      <c r="K59" s="306"/>
      <c r="L59" s="314"/>
      <c r="M59" s="307"/>
      <c r="N59" s="86"/>
      <c r="O59" s="86"/>
      <c r="P59" s="86"/>
      <c r="Q59" s="86"/>
      <c r="R59" s="86"/>
      <c r="S59" s="86"/>
      <c r="T59" s="86"/>
      <c r="U59" s="86"/>
      <c r="V59" s="566"/>
    </row>
    <row r="60" spans="1:22" x14ac:dyDescent="0.25">
      <c r="A60" s="336" t="s">
        <v>391</v>
      </c>
      <c r="B60" s="340"/>
      <c r="C60" s="169"/>
      <c r="D60" s="340"/>
      <c r="E60" s="86"/>
      <c r="F60" s="162">
        <v>63</v>
      </c>
      <c r="G60" s="306"/>
      <c r="H60" s="314"/>
      <c r="I60" s="307"/>
      <c r="J60" s="305"/>
      <c r="K60" s="306"/>
      <c r="L60" s="314"/>
      <c r="M60" s="307"/>
      <c r="N60" s="86"/>
      <c r="O60" s="86"/>
      <c r="P60" s="86"/>
      <c r="Q60" s="86"/>
      <c r="R60" s="86"/>
      <c r="S60" s="86"/>
      <c r="T60" s="86"/>
      <c r="U60" s="86"/>
      <c r="V60" s="566"/>
    </row>
    <row r="61" spans="1:22" x14ac:dyDescent="0.25">
      <c r="A61" s="336" t="s">
        <v>392</v>
      </c>
      <c r="B61" s="340"/>
      <c r="C61" s="169"/>
      <c r="D61" s="340"/>
      <c r="E61" s="86"/>
      <c r="F61" s="162">
        <v>64</v>
      </c>
      <c r="G61" s="306"/>
      <c r="H61" s="314"/>
      <c r="I61" s="307"/>
      <c r="J61" s="305"/>
      <c r="K61" s="306"/>
      <c r="L61" s="314"/>
      <c r="M61" s="307"/>
      <c r="N61" s="86"/>
      <c r="O61" s="86"/>
      <c r="P61" s="86"/>
      <c r="Q61" s="86"/>
      <c r="R61" s="86"/>
      <c r="S61" s="86"/>
      <c r="T61" s="86"/>
      <c r="U61" s="86"/>
      <c r="V61" s="566"/>
    </row>
    <row r="62" spans="1:22" x14ac:dyDescent="0.25">
      <c r="A62" s="336" t="s">
        <v>393</v>
      </c>
      <c r="B62" s="340"/>
      <c r="C62" s="169"/>
      <c r="D62" s="340"/>
      <c r="E62" s="86"/>
      <c r="F62" s="162">
        <v>65</v>
      </c>
      <c r="G62" s="306"/>
      <c r="H62" s="314"/>
      <c r="I62" s="307"/>
      <c r="J62" s="305"/>
      <c r="K62" s="306"/>
      <c r="L62" s="314"/>
      <c r="M62" s="307"/>
      <c r="N62" s="86"/>
      <c r="O62" s="86"/>
      <c r="P62" s="86"/>
      <c r="Q62" s="86"/>
      <c r="R62" s="86"/>
      <c r="S62" s="86"/>
      <c r="T62" s="86"/>
      <c r="U62" s="86"/>
      <c r="V62" s="566"/>
    </row>
    <row r="63" spans="1:22" x14ac:dyDescent="0.25">
      <c r="A63" s="336" t="s">
        <v>394</v>
      </c>
      <c r="B63" s="340"/>
      <c r="C63" s="169"/>
      <c r="D63" s="340"/>
      <c r="E63" s="86"/>
      <c r="F63" s="162">
        <v>66</v>
      </c>
      <c r="G63" s="306"/>
      <c r="H63" s="314"/>
      <c r="I63" s="307"/>
      <c r="J63" s="305"/>
      <c r="K63" s="306"/>
      <c r="L63" s="314"/>
      <c r="M63" s="307"/>
      <c r="N63" s="86"/>
      <c r="O63" s="86"/>
      <c r="P63" s="86"/>
      <c r="Q63" s="86"/>
      <c r="R63" s="86"/>
      <c r="S63" s="86"/>
      <c r="T63" s="86"/>
      <c r="U63" s="86"/>
      <c r="V63" s="566"/>
    </row>
    <row r="64" spans="1:22" x14ac:dyDescent="0.25">
      <c r="A64" s="336" t="s">
        <v>395</v>
      </c>
      <c r="B64" s="340"/>
      <c r="C64" s="169"/>
      <c r="D64" s="340"/>
      <c r="E64" s="86"/>
      <c r="F64" s="162">
        <v>67</v>
      </c>
      <c r="G64" s="306"/>
      <c r="H64" s="314"/>
      <c r="I64" s="307"/>
      <c r="J64" s="305"/>
      <c r="K64" s="306"/>
      <c r="L64" s="314"/>
      <c r="M64" s="307"/>
      <c r="N64" s="86"/>
      <c r="O64" s="86"/>
      <c r="P64" s="86"/>
      <c r="Q64" s="86"/>
      <c r="R64" s="86"/>
      <c r="S64" s="86"/>
      <c r="T64" s="86"/>
      <c r="U64" s="86"/>
      <c r="V64" s="566"/>
    </row>
    <row r="65" spans="1:22" x14ac:dyDescent="0.25">
      <c r="A65" s="336" t="s">
        <v>396</v>
      </c>
      <c r="B65" s="340"/>
      <c r="C65" s="169"/>
      <c r="D65" s="340"/>
      <c r="E65" s="86"/>
      <c r="F65" s="162">
        <v>68</v>
      </c>
      <c r="G65" s="306"/>
      <c r="H65" s="314"/>
      <c r="I65" s="307"/>
      <c r="J65" s="305"/>
      <c r="K65" s="306"/>
      <c r="L65" s="314"/>
      <c r="M65" s="307"/>
      <c r="N65" s="86"/>
      <c r="O65" s="86"/>
      <c r="P65" s="86"/>
      <c r="Q65" s="86"/>
      <c r="R65" s="86"/>
      <c r="S65" s="86"/>
      <c r="T65" s="86"/>
      <c r="U65" s="86"/>
      <c r="V65" s="566"/>
    </row>
    <row r="66" spans="1:22" x14ac:dyDescent="0.25">
      <c r="A66" s="336" t="s">
        <v>397</v>
      </c>
      <c r="B66" s="340"/>
      <c r="C66" s="169"/>
      <c r="D66" s="340"/>
      <c r="E66" s="86"/>
      <c r="F66" s="162">
        <v>69</v>
      </c>
      <c r="G66" s="306"/>
      <c r="H66" s="314"/>
      <c r="I66" s="307"/>
      <c r="J66" s="305"/>
      <c r="K66" s="306"/>
      <c r="L66" s="314"/>
      <c r="M66" s="307"/>
      <c r="N66" s="86"/>
      <c r="O66" s="86"/>
      <c r="P66" s="86"/>
      <c r="Q66" s="86"/>
      <c r="R66" s="86"/>
      <c r="S66" s="86"/>
      <c r="T66" s="86"/>
      <c r="U66" s="86"/>
      <c r="V66" s="566"/>
    </row>
    <row r="67" spans="1:22" ht="15.75" thickBot="1" x14ac:dyDescent="0.3">
      <c r="A67" s="337" t="s">
        <v>398</v>
      </c>
      <c r="B67" s="341"/>
      <c r="C67" s="169"/>
      <c r="D67" s="341"/>
      <c r="E67" s="86"/>
      <c r="F67" s="163" t="s">
        <v>325</v>
      </c>
      <c r="G67" s="308"/>
      <c r="H67" s="458"/>
      <c r="I67" s="309"/>
      <c r="J67" s="305"/>
      <c r="K67" s="308"/>
      <c r="L67" s="458"/>
      <c r="M67" s="309"/>
      <c r="N67" s="86"/>
      <c r="O67" s="86"/>
      <c r="P67" s="86"/>
      <c r="Q67" s="86"/>
      <c r="R67" s="86"/>
      <c r="S67" s="86"/>
      <c r="T67" s="86"/>
      <c r="U67" s="86"/>
      <c r="V67" s="566"/>
    </row>
    <row r="68" spans="1:22" ht="15.75" thickBot="1" x14ac:dyDescent="0.3">
      <c r="A68" s="334" t="s">
        <v>323</v>
      </c>
      <c r="B68" s="339">
        <f>SUM(B16:B67)</f>
        <v>0</v>
      </c>
      <c r="C68" s="169"/>
      <c r="D68" s="339">
        <f>SUM(D16:D67)</f>
        <v>0</v>
      </c>
      <c r="E68" s="86"/>
      <c r="F68" s="173" t="s">
        <v>323</v>
      </c>
      <c r="G68" s="310">
        <f>SUM(G16:G67)</f>
        <v>0</v>
      </c>
      <c r="H68" s="468">
        <f t="shared" ref="H68:I68" si="1">SUM(H16:H67)</f>
        <v>0</v>
      </c>
      <c r="I68" s="311">
        <f t="shared" si="1"/>
        <v>0</v>
      </c>
      <c r="J68" s="305"/>
      <c r="K68" s="310">
        <f t="shared" ref="K68:M68" si="2">SUM(K16:K67)</f>
        <v>0</v>
      </c>
      <c r="L68" s="468">
        <f t="shared" si="2"/>
        <v>0</v>
      </c>
      <c r="M68" s="311">
        <f t="shared" si="2"/>
        <v>0</v>
      </c>
      <c r="N68" s="86"/>
      <c r="O68" s="566"/>
      <c r="P68" s="566"/>
      <c r="Q68" s="566"/>
      <c r="R68" s="566"/>
      <c r="S68" s="566"/>
      <c r="T68" s="566"/>
      <c r="U68" s="566"/>
      <c r="V68" s="566"/>
    </row>
  </sheetData>
  <mergeCells count="19">
    <mergeCell ref="U14:U15"/>
    <mergeCell ref="B14:B15"/>
    <mergeCell ref="D14:D15"/>
    <mergeCell ref="A9:M9"/>
    <mergeCell ref="A13:D13"/>
    <mergeCell ref="F13:M13"/>
    <mergeCell ref="O13:U13"/>
    <mergeCell ref="A14:A15"/>
    <mergeCell ref="F14:F15"/>
    <mergeCell ref="P14:R14"/>
    <mergeCell ref="S14:T14"/>
    <mergeCell ref="G14:I14"/>
    <mergeCell ref="K14:M14"/>
    <mergeCell ref="A10:I10"/>
    <mergeCell ref="O23:U30"/>
    <mergeCell ref="O31:U34"/>
    <mergeCell ref="P20:R20"/>
    <mergeCell ref="P18:R18"/>
    <mergeCell ref="P19:R19"/>
  </mergeCells>
  <conditionalFormatting sqref="B68">
    <cfRule type="expression" dxfId="179" priority="9">
      <formula>AND(   $B$68&gt;0,   SUM($G$68:$I$68)&gt;0,   SUM($G$68:$I$68)&lt;&gt;$B$68 )</formula>
    </cfRule>
  </conditionalFormatting>
  <conditionalFormatting sqref="D68">
    <cfRule type="expression" dxfId="178" priority="8">
      <formula>AND($D$68&gt;0,   SUM($K$68:$M$68)&gt;0,   SUM($K$68:$M$68)&lt;&gt;$D$68)</formula>
    </cfRule>
  </conditionalFormatting>
  <conditionalFormatting sqref="G68:I68">
    <cfRule type="expression" dxfId="177" priority="7">
      <formula>AND(   $B$68&gt;0,   SUM($G$68:$I$68)&gt;0,   SUM($G$68:$I$68)&lt;&gt;$B$68 )</formula>
    </cfRule>
  </conditionalFormatting>
  <conditionalFormatting sqref="K68:M68">
    <cfRule type="expression" dxfId="176" priority="6">
      <formula>AND($D$68&gt;0,   SUM($K$68:$M$68)&gt;0,   SUM($K$68:$M$68)&lt;&gt;$D$68)</formula>
    </cfRule>
  </conditionalFormatting>
  <conditionalFormatting sqref="U16">
    <cfRule type="expression" dxfId="175" priority="5">
      <formula>AND($U$16&gt;0,($B$68+$D$68)&lt;&gt;$U$16)</formula>
    </cfRule>
  </conditionalFormatting>
  <conditionalFormatting sqref="U17">
    <cfRule type="expression" dxfId="174" priority="4">
      <formula>AND($U$17&gt;0,($B$68+$D$68)&lt;&gt;$U$17)</formula>
    </cfRule>
  </conditionalFormatting>
  <conditionalFormatting sqref="U18">
    <cfRule type="expression" dxfId="173" priority="3">
      <formula>AND($U$18&gt;0,($B$68+$D$68)&lt;&gt;$U$18)</formula>
    </cfRule>
  </conditionalFormatting>
  <conditionalFormatting sqref="U19">
    <cfRule type="expression" dxfId="172" priority="2">
      <formula>AND($U$19&gt;0,($B$68+$D$68)&lt;&gt;$U$19)</formula>
    </cfRule>
  </conditionalFormatting>
  <conditionalFormatting sqref="U20">
    <cfRule type="expression" dxfId="171" priority="1">
      <formula>AND($U$20&gt;0,($B$68+$D$68)&lt;&gt;$U$20)</formula>
    </cfRule>
  </conditionalFormatting>
  <dataValidations count="1">
    <dataValidation type="whole" operator="greaterThanOrEqual" allowBlank="1" showInputMessage="1" showErrorMessage="1" error="Please enter a whole number greater than or equal to 0." sqref="B16:B42 D16:D42 G16:I67 K16:M67 P16:T20" xr:uid="{00000000-0002-0000-0600-000000000000}">
      <formula1>0</formula1>
    </dataValidation>
  </dataValidations>
  <pageMargins left="0.7" right="0.7" top="0.75" bottom="0.75" header="0.3" footer="0.3"/>
  <pageSetup paperSize="5" scale="67"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pageSetUpPr fitToPage="1"/>
  </sheetPr>
  <dimension ref="A1:Y350"/>
  <sheetViews>
    <sheetView zoomScaleNormal="100" workbookViewId="0">
      <selection activeCell="AE15" sqref="AE15"/>
    </sheetView>
  </sheetViews>
  <sheetFormatPr defaultColWidth="9.140625" defaultRowHeight="15" x14ac:dyDescent="0.25"/>
  <cols>
    <col min="1" max="1" width="36.5703125" style="87" customWidth="1"/>
    <col min="2" max="2" width="46.42578125" style="87" hidden="1" customWidth="1"/>
    <col min="3" max="3" width="13.7109375" style="87" hidden="1" customWidth="1"/>
    <col min="4" max="4" width="10.7109375" style="87" hidden="1" customWidth="1"/>
    <col min="5" max="8" width="14.7109375" style="87" hidden="1" customWidth="1"/>
    <col min="9" max="15" width="10.7109375" style="87" hidden="1" customWidth="1"/>
    <col min="16" max="16" width="13.7109375" style="87" customWidth="1"/>
    <col min="17" max="17" width="13.7109375" style="87" hidden="1" customWidth="1"/>
    <col min="18" max="19" width="13.7109375" style="87" customWidth="1"/>
    <col min="20" max="22" width="13.7109375" style="87" hidden="1" customWidth="1"/>
    <col min="23" max="23" width="9.140625" style="87"/>
    <col min="24" max="24" width="0" style="40" hidden="1" customWidth="1"/>
    <col min="25" max="25" width="0" style="772" hidden="1" customWidth="1"/>
    <col min="26" max="16384" width="9.140625" style="87"/>
  </cols>
  <sheetData>
    <row r="1" spans="1:25" s="85" customFormat="1" ht="15" customHeight="1" x14ac:dyDescent="0.25">
      <c r="A1" s="85" t="s">
        <v>186</v>
      </c>
      <c r="X1" s="357"/>
      <c r="Y1" s="771"/>
    </row>
    <row r="2" spans="1:25" s="85" customFormat="1" ht="15" customHeight="1" x14ac:dyDescent="0.25">
      <c r="X2" s="357"/>
      <c r="Y2" s="771"/>
    </row>
    <row r="3" spans="1:25" s="85" customFormat="1" ht="15" customHeight="1" x14ac:dyDescent="0.25">
      <c r="X3" s="357"/>
      <c r="Y3" s="771"/>
    </row>
    <row r="4" spans="1:25" s="85" customFormat="1" ht="15" customHeight="1" x14ac:dyDescent="0.25">
      <c r="X4" s="357"/>
      <c r="Y4" s="771"/>
    </row>
    <row r="5" spans="1:25" s="85" customFormat="1" ht="15" customHeight="1" x14ac:dyDescent="0.25">
      <c r="X5" s="357"/>
      <c r="Y5" s="771"/>
    </row>
    <row r="6" spans="1:25" s="85" customFormat="1" ht="15" customHeight="1" thickBot="1" x14ac:dyDescent="0.3">
      <c r="X6" s="357"/>
      <c r="Y6" s="771"/>
    </row>
    <row r="7" spans="1:25" s="85" customFormat="1" ht="15" hidden="1" customHeight="1" x14ac:dyDescent="0.25">
      <c r="X7" s="357"/>
      <c r="Y7" s="771"/>
    </row>
    <row r="8" spans="1:25" s="85" customFormat="1" ht="15" hidden="1" customHeight="1" thickBot="1" x14ac:dyDescent="0.3">
      <c r="X8" s="357"/>
      <c r="Y8" s="771"/>
    </row>
    <row r="9" spans="1:25" ht="18.75" x14ac:dyDescent="0.25">
      <c r="A9" s="1097" t="s">
        <v>185</v>
      </c>
      <c r="B9" s="1097"/>
      <c r="C9" s="1097"/>
      <c r="D9" s="1097"/>
      <c r="E9" s="1097"/>
      <c r="F9" s="1097"/>
      <c r="G9" s="1097"/>
      <c r="H9" s="1097"/>
      <c r="I9" s="1110" t="s">
        <v>521</v>
      </c>
      <c r="J9" s="1111"/>
      <c r="K9" s="1111"/>
      <c r="L9" s="1111"/>
      <c r="M9" s="1112"/>
      <c r="N9" s="631" t="str">
        <f>Home!J24</f>
        <v/>
      </c>
      <c r="O9" s="1095"/>
      <c r="P9" s="1189"/>
      <c r="Q9" s="1189"/>
      <c r="R9" s="1189"/>
      <c r="S9" s="641"/>
      <c r="T9" s="641"/>
      <c r="U9" s="86"/>
      <c r="V9" s="86"/>
    </row>
    <row r="10" spans="1:25" ht="19.5" thickBot="1" x14ac:dyDescent="0.3">
      <c r="A10" s="1097" t="s">
        <v>963</v>
      </c>
      <c r="B10" s="1097"/>
      <c r="C10" s="1097"/>
      <c r="D10" s="1097"/>
      <c r="E10" s="1097"/>
      <c r="F10" s="1097"/>
      <c r="G10" s="1097"/>
      <c r="H10" s="1097"/>
      <c r="I10" s="1113" t="s">
        <v>522</v>
      </c>
      <c r="J10" s="1114"/>
      <c r="K10" s="1114"/>
      <c r="L10" s="1114"/>
      <c r="M10" s="1115"/>
      <c r="N10" s="632" t="str">
        <f>Home!J25</f>
        <v/>
      </c>
      <c r="O10" s="1095"/>
      <c r="P10" s="1189"/>
      <c r="Q10" s="1189"/>
      <c r="R10" s="1189"/>
      <c r="S10" s="641"/>
      <c r="T10" s="641"/>
      <c r="U10" s="86"/>
      <c r="V10" s="86"/>
    </row>
    <row r="11" spans="1:25" ht="15.75" customHeight="1" thickBot="1" x14ac:dyDescent="0.3">
      <c r="A11" s="86" t="s">
        <v>186</v>
      </c>
      <c r="B11" s="566"/>
      <c r="C11" s="86"/>
      <c r="D11" s="86"/>
      <c r="E11" s="86"/>
      <c r="F11" s="86"/>
      <c r="G11" s="86"/>
      <c r="H11" s="86"/>
      <c r="I11" s="86"/>
      <c r="J11" s="566"/>
      <c r="K11" s="86"/>
      <c r="L11" s="86"/>
      <c r="M11" s="86"/>
      <c r="N11" s="86"/>
      <c r="O11" s="86"/>
      <c r="P11" s="86"/>
      <c r="Q11" s="86"/>
      <c r="R11" s="86"/>
      <c r="S11" s="566"/>
      <c r="T11" s="566"/>
      <c r="U11" s="86"/>
      <c r="V11" s="86"/>
    </row>
    <row r="12" spans="1:25" ht="63" customHeight="1" thickBot="1" x14ac:dyDescent="0.3">
      <c r="A12" s="1124" t="s">
        <v>750</v>
      </c>
      <c r="B12" s="1124" t="s">
        <v>961</v>
      </c>
      <c r="C12" s="1104" t="s">
        <v>753</v>
      </c>
      <c r="D12" s="1183" t="s">
        <v>400</v>
      </c>
      <c r="E12" s="1142" t="s">
        <v>955</v>
      </c>
      <c r="F12" s="1143"/>
      <c r="G12" s="1143"/>
      <c r="H12" s="1186"/>
      <c r="I12" s="1142" t="s">
        <v>939</v>
      </c>
      <c r="J12" s="1143"/>
      <c r="K12" s="1143"/>
      <c r="L12" s="1143"/>
      <c r="M12" s="1143"/>
      <c r="N12" s="1143"/>
      <c r="O12" s="1143"/>
      <c r="P12" s="1101" t="s">
        <v>963</v>
      </c>
      <c r="Q12" s="1102"/>
      <c r="R12" s="1102"/>
      <c r="S12" s="1103"/>
      <c r="T12" s="1101" t="s">
        <v>872</v>
      </c>
      <c r="U12" s="1102"/>
      <c r="V12" s="1103"/>
    </row>
    <row r="13" spans="1:25" ht="15.75" customHeight="1" x14ac:dyDescent="0.25">
      <c r="A13" s="1125"/>
      <c r="B13" s="1125"/>
      <c r="C13" s="1105"/>
      <c r="D13" s="1184"/>
      <c r="E13" s="1177" t="s">
        <v>751</v>
      </c>
      <c r="F13" s="1178"/>
      <c r="G13" s="1187" t="s">
        <v>752</v>
      </c>
      <c r="H13" s="1188"/>
      <c r="I13" s="1149" t="s">
        <v>26</v>
      </c>
      <c r="J13" s="1150"/>
      <c r="K13" s="1144" t="s">
        <v>27</v>
      </c>
      <c r="L13" s="1145"/>
      <c r="M13" s="1145"/>
      <c r="N13" s="1145"/>
      <c r="O13" s="1146"/>
      <c r="P13" s="1127" t="s">
        <v>293</v>
      </c>
      <c r="Q13" s="1147" t="s">
        <v>873</v>
      </c>
      <c r="R13" s="1147" t="s">
        <v>874</v>
      </c>
      <c r="S13" s="1181" t="s">
        <v>875</v>
      </c>
      <c r="T13" s="1136" t="s">
        <v>750</v>
      </c>
      <c r="U13" s="1137"/>
      <c r="V13" s="1137" t="s">
        <v>941</v>
      </c>
    </row>
    <row r="14" spans="1:25" ht="51.75" customHeight="1" x14ac:dyDescent="0.25">
      <c r="A14" s="1125"/>
      <c r="B14" s="1125"/>
      <c r="C14" s="1105"/>
      <c r="D14" s="1184"/>
      <c r="E14" s="826" t="s">
        <v>187</v>
      </c>
      <c r="F14" s="602" t="s">
        <v>188</v>
      </c>
      <c r="G14" s="826" t="s">
        <v>187</v>
      </c>
      <c r="H14" s="603" t="s">
        <v>188</v>
      </c>
      <c r="I14" s="866" t="s">
        <v>179</v>
      </c>
      <c r="J14" s="868" t="s">
        <v>747</v>
      </c>
      <c r="K14" s="584" t="s">
        <v>179</v>
      </c>
      <c r="L14" s="820" t="s">
        <v>715</v>
      </c>
      <c r="M14" s="585" t="s">
        <v>705</v>
      </c>
      <c r="N14" s="585" t="s">
        <v>180</v>
      </c>
      <c r="O14" s="586" t="s">
        <v>182</v>
      </c>
      <c r="P14" s="1128"/>
      <c r="Q14" s="1148"/>
      <c r="R14" s="1148"/>
      <c r="S14" s="1182"/>
      <c r="T14" s="1138"/>
      <c r="U14" s="1139"/>
      <c r="V14" s="1139"/>
    </row>
    <row r="15" spans="1:25" ht="15.75" customHeight="1" thickBot="1" x14ac:dyDescent="0.3">
      <c r="A15" s="1126"/>
      <c r="B15" s="1126"/>
      <c r="C15" s="1106"/>
      <c r="D15" s="1185"/>
      <c r="E15" s="860" t="s">
        <v>28</v>
      </c>
      <c r="F15" s="889" t="s">
        <v>28</v>
      </c>
      <c r="G15" s="860" t="s">
        <v>29</v>
      </c>
      <c r="H15" s="870" t="s">
        <v>29</v>
      </c>
      <c r="I15" s="867" t="s">
        <v>178</v>
      </c>
      <c r="J15" s="869" t="s">
        <v>178</v>
      </c>
      <c r="K15" s="582" t="s">
        <v>178</v>
      </c>
      <c r="L15" s="587" t="s">
        <v>178</v>
      </c>
      <c r="M15" s="583" t="s">
        <v>178</v>
      </c>
      <c r="N15" s="583" t="s">
        <v>178</v>
      </c>
      <c r="O15" s="588" t="s">
        <v>178</v>
      </c>
      <c r="P15" s="927" t="s">
        <v>178</v>
      </c>
      <c r="Q15" s="46" t="s">
        <v>178</v>
      </c>
      <c r="R15" s="657" t="s">
        <v>178</v>
      </c>
      <c r="S15" s="356" t="s">
        <v>178</v>
      </c>
      <c r="T15" s="1138"/>
      <c r="U15" s="1139"/>
      <c r="V15" s="1139"/>
      <c r="X15" s="39"/>
      <c r="Y15" s="773"/>
    </row>
    <row r="16" spans="1:25" ht="17.25" customHeight="1" thickBot="1" x14ac:dyDescent="0.25">
      <c r="A16" s="794"/>
      <c r="B16" s="794"/>
      <c r="C16" s="181"/>
      <c r="D16" s="1014" t="s">
        <v>401</v>
      </c>
      <c r="E16" s="780">
        <f>SUM(E17:E350)</f>
        <v>0</v>
      </c>
      <c r="F16" s="780">
        <f>SUM(F17:F350)</f>
        <v>0</v>
      </c>
      <c r="G16" s="786"/>
      <c r="H16" s="786"/>
      <c r="I16" s="792">
        <f>SUM(I17:I350)</f>
        <v>0</v>
      </c>
      <c r="J16" s="792">
        <f t="shared" ref="J16:S16" si="0">SUM(J17:J350)</f>
        <v>0</v>
      </c>
      <c r="K16" s="792">
        <f t="shared" si="0"/>
        <v>0</v>
      </c>
      <c r="L16" s="792">
        <f t="shared" si="0"/>
        <v>0</v>
      </c>
      <c r="M16" s="792">
        <f t="shared" si="0"/>
        <v>0</v>
      </c>
      <c r="N16" s="792">
        <f t="shared" si="0"/>
        <v>0</v>
      </c>
      <c r="O16" s="792">
        <f t="shared" si="0"/>
        <v>0</v>
      </c>
      <c r="P16" s="792">
        <f t="shared" si="0"/>
        <v>0</v>
      </c>
      <c r="Q16" s="792">
        <f t="shared" si="0"/>
        <v>0</v>
      </c>
      <c r="R16" s="792">
        <f t="shared" si="0"/>
        <v>0</v>
      </c>
      <c r="S16" s="792">
        <f t="shared" si="0"/>
        <v>0</v>
      </c>
      <c r="T16" s="1140"/>
      <c r="U16" s="1141"/>
      <c r="V16" s="932" t="s">
        <v>470</v>
      </c>
      <c r="X16" s="779" t="s">
        <v>625</v>
      </c>
      <c r="Y16" s="778" t="s">
        <v>626</v>
      </c>
    </row>
    <row r="17" spans="1:25" ht="15" customHeight="1" x14ac:dyDescent="0.25">
      <c r="A17" s="57"/>
      <c r="B17" s="57"/>
      <c r="C17" s="58"/>
      <c r="D17" s="182"/>
      <c r="E17" s="188"/>
      <c r="F17" s="214"/>
      <c r="G17" s="174"/>
      <c r="H17" s="175"/>
      <c r="I17" s="840"/>
      <c r="J17" s="199"/>
      <c r="K17" s="195"/>
      <c r="L17" s="196"/>
      <c r="M17" s="196"/>
      <c r="N17" s="196"/>
      <c r="O17" s="197"/>
      <c r="P17" s="198"/>
      <c r="Q17" s="197"/>
      <c r="R17" s="197"/>
      <c r="S17" s="199"/>
      <c r="T17" s="1192"/>
      <c r="U17" s="1193"/>
      <c r="V17" s="454"/>
      <c r="X17" s="342">
        <f>E17*G17</f>
        <v>0</v>
      </c>
      <c r="Y17" s="342">
        <f>F17*H17</f>
        <v>0</v>
      </c>
    </row>
    <row r="18" spans="1:25" ht="15" customHeight="1" x14ac:dyDescent="0.25">
      <c r="A18" s="59"/>
      <c r="B18" s="59"/>
      <c r="C18" s="60"/>
      <c r="D18" s="183"/>
      <c r="E18" s="190"/>
      <c r="F18" s="217"/>
      <c r="G18" s="176"/>
      <c r="H18" s="177"/>
      <c r="I18" s="841"/>
      <c r="J18" s="205"/>
      <c r="K18" s="201"/>
      <c r="L18" s="202"/>
      <c r="M18" s="202"/>
      <c r="N18" s="202"/>
      <c r="O18" s="203"/>
      <c r="P18" s="204"/>
      <c r="Q18" s="203"/>
      <c r="R18" s="203"/>
      <c r="S18" s="205"/>
      <c r="T18" s="1190"/>
      <c r="U18" s="1191"/>
      <c r="V18" s="455"/>
      <c r="X18" s="342">
        <f t="shared" ref="X18:X81" si="1">E18*G18</f>
        <v>0</v>
      </c>
      <c r="Y18" s="342">
        <f t="shared" ref="Y18:Y81" si="2">F18*H18</f>
        <v>0</v>
      </c>
    </row>
    <row r="19" spans="1:25" ht="15" customHeight="1" x14ac:dyDescent="0.25">
      <c r="A19" s="59"/>
      <c r="B19" s="59"/>
      <c r="C19" s="60"/>
      <c r="D19" s="183"/>
      <c r="E19" s="190"/>
      <c r="F19" s="217"/>
      <c r="G19" s="176"/>
      <c r="H19" s="177"/>
      <c r="I19" s="841"/>
      <c r="J19" s="205"/>
      <c r="K19" s="201"/>
      <c r="L19" s="202"/>
      <c r="M19" s="202"/>
      <c r="N19" s="202"/>
      <c r="O19" s="203"/>
      <c r="P19" s="204"/>
      <c r="Q19" s="203"/>
      <c r="R19" s="203"/>
      <c r="S19" s="205"/>
      <c r="T19" s="1190"/>
      <c r="U19" s="1191"/>
      <c r="V19" s="455"/>
      <c r="X19" s="342">
        <f t="shared" si="1"/>
        <v>0</v>
      </c>
      <c r="Y19" s="342">
        <f t="shared" si="2"/>
        <v>0</v>
      </c>
    </row>
    <row r="20" spans="1:25" ht="15" customHeight="1" x14ac:dyDescent="0.25">
      <c r="A20" s="59"/>
      <c r="B20" s="59"/>
      <c r="C20" s="60"/>
      <c r="D20" s="183"/>
      <c r="E20" s="190"/>
      <c r="F20" s="217"/>
      <c r="G20" s="176"/>
      <c r="H20" s="177"/>
      <c r="I20" s="841"/>
      <c r="J20" s="205"/>
      <c r="K20" s="201"/>
      <c r="L20" s="202"/>
      <c r="M20" s="202"/>
      <c r="N20" s="202"/>
      <c r="O20" s="203"/>
      <c r="P20" s="204"/>
      <c r="Q20" s="203"/>
      <c r="R20" s="203"/>
      <c r="S20" s="205"/>
      <c r="T20" s="1190"/>
      <c r="U20" s="1191"/>
      <c r="V20" s="455"/>
      <c r="X20" s="342">
        <f t="shared" si="1"/>
        <v>0</v>
      </c>
      <c r="Y20" s="342">
        <f t="shared" si="2"/>
        <v>0</v>
      </c>
    </row>
    <row r="21" spans="1:25" ht="15" customHeight="1" x14ac:dyDescent="0.25">
      <c r="A21" s="59"/>
      <c r="B21" s="59"/>
      <c r="C21" s="60"/>
      <c r="D21" s="183"/>
      <c r="E21" s="190"/>
      <c r="F21" s="217"/>
      <c r="G21" s="176"/>
      <c r="H21" s="177"/>
      <c r="I21" s="841"/>
      <c r="J21" s="205"/>
      <c r="K21" s="201"/>
      <c r="L21" s="202"/>
      <c r="M21" s="202"/>
      <c r="N21" s="202"/>
      <c r="O21" s="203"/>
      <c r="P21" s="204"/>
      <c r="Q21" s="203"/>
      <c r="R21" s="203"/>
      <c r="S21" s="205"/>
      <c r="T21" s="1190"/>
      <c r="U21" s="1191"/>
      <c r="V21" s="455"/>
      <c r="X21" s="342">
        <f t="shared" si="1"/>
        <v>0</v>
      </c>
      <c r="Y21" s="342">
        <f t="shared" si="2"/>
        <v>0</v>
      </c>
    </row>
    <row r="22" spans="1:25" ht="15" customHeight="1" x14ac:dyDescent="0.25">
      <c r="A22" s="59"/>
      <c r="B22" s="59"/>
      <c r="C22" s="60"/>
      <c r="D22" s="183"/>
      <c r="E22" s="190"/>
      <c r="F22" s="217"/>
      <c r="G22" s="176"/>
      <c r="H22" s="177"/>
      <c r="I22" s="841"/>
      <c r="J22" s="205"/>
      <c r="K22" s="201"/>
      <c r="L22" s="202"/>
      <c r="M22" s="202"/>
      <c r="N22" s="202"/>
      <c r="O22" s="203"/>
      <c r="P22" s="204"/>
      <c r="Q22" s="203"/>
      <c r="R22" s="203"/>
      <c r="S22" s="205"/>
      <c r="T22" s="1190"/>
      <c r="U22" s="1191"/>
      <c r="V22" s="455"/>
      <c r="X22" s="342">
        <f t="shared" si="1"/>
        <v>0</v>
      </c>
      <c r="Y22" s="342">
        <f t="shared" si="2"/>
        <v>0</v>
      </c>
    </row>
    <row r="23" spans="1:25" ht="15" customHeight="1" x14ac:dyDescent="0.25">
      <c r="A23" s="59"/>
      <c r="B23" s="59"/>
      <c r="C23" s="60"/>
      <c r="D23" s="183"/>
      <c r="E23" s="190"/>
      <c r="F23" s="217"/>
      <c r="G23" s="176"/>
      <c r="H23" s="177"/>
      <c r="I23" s="841"/>
      <c r="J23" s="205"/>
      <c r="K23" s="201"/>
      <c r="L23" s="202"/>
      <c r="M23" s="202"/>
      <c r="N23" s="202"/>
      <c r="O23" s="203"/>
      <c r="P23" s="204"/>
      <c r="Q23" s="203"/>
      <c r="R23" s="203"/>
      <c r="S23" s="205"/>
      <c r="T23" s="1190"/>
      <c r="U23" s="1191"/>
      <c r="V23" s="455"/>
      <c r="X23" s="342">
        <f t="shared" si="1"/>
        <v>0</v>
      </c>
      <c r="Y23" s="342">
        <f t="shared" si="2"/>
        <v>0</v>
      </c>
    </row>
    <row r="24" spans="1:25" ht="15" customHeight="1" x14ac:dyDescent="0.25">
      <c r="A24" s="59"/>
      <c r="B24" s="59"/>
      <c r="C24" s="60"/>
      <c r="D24" s="183"/>
      <c r="E24" s="190"/>
      <c r="F24" s="217"/>
      <c r="G24" s="176"/>
      <c r="H24" s="177"/>
      <c r="I24" s="841"/>
      <c r="J24" s="205"/>
      <c r="K24" s="201"/>
      <c r="L24" s="202"/>
      <c r="M24" s="202"/>
      <c r="N24" s="202"/>
      <c r="O24" s="203"/>
      <c r="P24" s="204"/>
      <c r="Q24" s="203"/>
      <c r="R24" s="203"/>
      <c r="S24" s="205"/>
      <c r="T24" s="1190"/>
      <c r="U24" s="1191"/>
      <c r="V24" s="455"/>
      <c r="X24" s="342">
        <f t="shared" si="1"/>
        <v>0</v>
      </c>
      <c r="Y24" s="342">
        <f t="shared" si="2"/>
        <v>0</v>
      </c>
    </row>
    <row r="25" spans="1:25" ht="15" customHeight="1" x14ac:dyDescent="0.25">
      <c r="A25" s="59"/>
      <c r="B25" s="59"/>
      <c r="C25" s="60"/>
      <c r="D25" s="183"/>
      <c r="E25" s="190"/>
      <c r="F25" s="217"/>
      <c r="G25" s="176"/>
      <c r="H25" s="177"/>
      <c r="I25" s="841"/>
      <c r="J25" s="205"/>
      <c r="K25" s="201"/>
      <c r="L25" s="202"/>
      <c r="M25" s="202"/>
      <c r="N25" s="202"/>
      <c r="O25" s="203"/>
      <c r="P25" s="204"/>
      <c r="Q25" s="203"/>
      <c r="R25" s="203"/>
      <c r="S25" s="205"/>
      <c r="T25" s="1190"/>
      <c r="U25" s="1191"/>
      <c r="V25" s="455"/>
      <c r="X25" s="342">
        <f t="shared" si="1"/>
        <v>0</v>
      </c>
      <c r="Y25" s="342">
        <f t="shared" si="2"/>
        <v>0</v>
      </c>
    </row>
    <row r="26" spans="1:25" ht="15" customHeight="1" x14ac:dyDescent="0.25">
      <c r="A26" s="59"/>
      <c r="B26" s="59"/>
      <c r="C26" s="60"/>
      <c r="D26" s="183"/>
      <c r="E26" s="190"/>
      <c r="F26" s="217"/>
      <c r="G26" s="176"/>
      <c r="H26" s="177"/>
      <c r="I26" s="841"/>
      <c r="J26" s="205"/>
      <c r="K26" s="201"/>
      <c r="L26" s="202"/>
      <c r="M26" s="202"/>
      <c r="N26" s="202"/>
      <c r="O26" s="203"/>
      <c r="P26" s="204"/>
      <c r="Q26" s="203"/>
      <c r="R26" s="203"/>
      <c r="S26" s="205"/>
      <c r="T26" s="1190"/>
      <c r="U26" s="1191"/>
      <c r="V26" s="455"/>
      <c r="X26" s="342">
        <f t="shared" si="1"/>
        <v>0</v>
      </c>
      <c r="Y26" s="342">
        <f t="shared" si="2"/>
        <v>0</v>
      </c>
    </row>
    <row r="27" spans="1:25" ht="15" customHeight="1" x14ac:dyDescent="0.25">
      <c r="A27" s="59"/>
      <c r="B27" s="59"/>
      <c r="C27" s="60"/>
      <c r="D27" s="183"/>
      <c r="E27" s="190"/>
      <c r="F27" s="217"/>
      <c r="G27" s="176"/>
      <c r="H27" s="177"/>
      <c r="I27" s="841"/>
      <c r="J27" s="205"/>
      <c r="K27" s="201"/>
      <c r="L27" s="202"/>
      <c r="M27" s="202"/>
      <c r="N27" s="202"/>
      <c r="O27" s="203"/>
      <c r="P27" s="204"/>
      <c r="Q27" s="203"/>
      <c r="R27" s="203"/>
      <c r="S27" s="205"/>
      <c r="T27" s="1190"/>
      <c r="U27" s="1191"/>
      <c r="V27" s="455"/>
      <c r="X27" s="342">
        <f t="shared" si="1"/>
        <v>0</v>
      </c>
      <c r="Y27" s="342">
        <f t="shared" si="2"/>
        <v>0</v>
      </c>
    </row>
    <row r="28" spans="1:25" ht="15" customHeight="1" x14ac:dyDescent="0.25">
      <c r="A28" s="59"/>
      <c r="B28" s="59"/>
      <c r="C28" s="60"/>
      <c r="D28" s="183"/>
      <c r="E28" s="190"/>
      <c r="F28" s="217"/>
      <c r="G28" s="176"/>
      <c r="H28" s="177"/>
      <c r="I28" s="841"/>
      <c r="J28" s="205"/>
      <c r="K28" s="201"/>
      <c r="L28" s="202"/>
      <c r="M28" s="202"/>
      <c r="N28" s="202"/>
      <c r="O28" s="203"/>
      <c r="P28" s="204"/>
      <c r="Q28" s="203"/>
      <c r="R28" s="203"/>
      <c r="S28" s="205"/>
      <c r="T28" s="1190"/>
      <c r="U28" s="1191"/>
      <c r="V28" s="455"/>
      <c r="X28" s="342">
        <f t="shared" si="1"/>
        <v>0</v>
      </c>
      <c r="Y28" s="342">
        <f t="shared" si="2"/>
        <v>0</v>
      </c>
    </row>
    <row r="29" spans="1:25" ht="15" customHeight="1" x14ac:dyDescent="0.25">
      <c r="A29" s="59"/>
      <c r="B29" s="59"/>
      <c r="C29" s="60"/>
      <c r="D29" s="183"/>
      <c r="E29" s="190"/>
      <c r="F29" s="217"/>
      <c r="G29" s="176"/>
      <c r="H29" s="177"/>
      <c r="I29" s="841"/>
      <c r="J29" s="205"/>
      <c r="K29" s="201"/>
      <c r="L29" s="202"/>
      <c r="M29" s="202"/>
      <c r="N29" s="202"/>
      <c r="O29" s="203"/>
      <c r="P29" s="204"/>
      <c r="Q29" s="203"/>
      <c r="R29" s="203"/>
      <c r="S29" s="205"/>
      <c r="T29" s="1190"/>
      <c r="U29" s="1191"/>
      <c r="V29" s="455"/>
      <c r="X29" s="342">
        <f t="shared" si="1"/>
        <v>0</v>
      </c>
      <c r="Y29" s="342">
        <f t="shared" si="2"/>
        <v>0</v>
      </c>
    </row>
    <row r="30" spans="1:25" ht="15" customHeight="1" x14ac:dyDescent="0.25">
      <c r="A30" s="59"/>
      <c r="B30" s="59"/>
      <c r="C30" s="60"/>
      <c r="D30" s="183"/>
      <c r="E30" s="190"/>
      <c r="F30" s="217"/>
      <c r="G30" s="176"/>
      <c r="H30" s="177"/>
      <c r="I30" s="841"/>
      <c r="J30" s="205"/>
      <c r="K30" s="201"/>
      <c r="L30" s="202"/>
      <c r="M30" s="202"/>
      <c r="N30" s="202"/>
      <c r="O30" s="203"/>
      <c r="P30" s="204"/>
      <c r="Q30" s="203"/>
      <c r="R30" s="203"/>
      <c r="S30" s="205"/>
      <c r="T30" s="1190"/>
      <c r="U30" s="1191"/>
      <c r="V30" s="455"/>
      <c r="X30" s="342">
        <f t="shared" si="1"/>
        <v>0</v>
      </c>
      <c r="Y30" s="342">
        <f t="shared" si="2"/>
        <v>0</v>
      </c>
    </row>
    <row r="31" spans="1:25" ht="15" customHeight="1" x14ac:dyDescent="0.25">
      <c r="A31" s="59"/>
      <c r="B31" s="59"/>
      <c r="C31" s="60"/>
      <c r="D31" s="183"/>
      <c r="E31" s="190"/>
      <c r="F31" s="217"/>
      <c r="G31" s="176"/>
      <c r="H31" s="177"/>
      <c r="I31" s="841"/>
      <c r="J31" s="205"/>
      <c r="K31" s="201"/>
      <c r="L31" s="202"/>
      <c r="M31" s="202"/>
      <c r="N31" s="202"/>
      <c r="O31" s="203"/>
      <c r="P31" s="204"/>
      <c r="Q31" s="203"/>
      <c r="R31" s="203"/>
      <c r="S31" s="205"/>
      <c r="T31" s="1190"/>
      <c r="U31" s="1191"/>
      <c r="V31" s="455"/>
      <c r="X31" s="342">
        <f t="shared" si="1"/>
        <v>0</v>
      </c>
      <c r="Y31" s="342">
        <f t="shared" si="2"/>
        <v>0</v>
      </c>
    </row>
    <row r="32" spans="1:25" ht="15" customHeight="1" x14ac:dyDescent="0.25">
      <c r="A32" s="59"/>
      <c r="B32" s="59"/>
      <c r="C32" s="60"/>
      <c r="D32" s="183"/>
      <c r="E32" s="190"/>
      <c r="F32" s="217"/>
      <c r="G32" s="176"/>
      <c r="H32" s="177"/>
      <c r="I32" s="841"/>
      <c r="J32" s="205"/>
      <c r="K32" s="201"/>
      <c r="L32" s="202"/>
      <c r="M32" s="202"/>
      <c r="N32" s="202"/>
      <c r="O32" s="203"/>
      <c r="P32" s="204"/>
      <c r="Q32" s="203"/>
      <c r="R32" s="203"/>
      <c r="S32" s="205"/>
      <c r="T32" s="1190"/>
      <c r="U32" s="1191"/>
      <c r="V32" s="455"/>
      <c r="X32" s="342">
        <f t="shared" si="1"/>
        <v>0</v>
      </c>
      <c r="Y32" s="342">
        <f t="shared" si="2"/>
        <v>0</v>
      </c>
    </row>
    <row r="33" spans="1:25" ht="15" customHeight="1" x14ac:dyDescent="0.25">
      <c r="A33" s="59"/>
      <c r="B33" s="59"/>
      <c r="C33" s="60"/>
      <c r="D33" s="183"/>
      <c r="E33" s="190"/>
      <c r="F33" s="217"/>
      <c r="G33" s="176"/>
      <c r="H33" s="177"/>
      <c r="I33" s="841"/>
      <c r="J33" s="205"/>
      <c r="K33" s="201"/>
      <c r="L33" s="202"/>
      <c r="M33" s="202"/>
      <c r="N33" s="202"/>
      <c r="O33" s="203"/>
      <c r="P33" s="204"/>
      <c r="Q33" s="203"/>
      <c r="R33" s="203"/>
      <c r="S33" s="205"/>
      <c r="T33" s="1190"/>
      <c r="U33" s="1191"/>
      <c r="V33" s="455"/>
      <c r="X33" s="342">
        <f t="shared" si="1"/>
        <v>0</v>
      </c>
      <c r="Y33" s="342">
        <f t="shared" si="2"/>
        <v>0</v>
      </c>
    </row>
    <row r="34" spans="1:25" ht="15" customHeight="1" x14ac:dyDescent="0.25">
      <c r="A34" s="59"/>
      <c r="B34" s="59"/>
      <c r="C34" s="60"/>
      <c r="D34" s="183"/>
      <c r="E34" s="190"/>
      <c r="F34" s="217"/>
      <c r="G34" s="176"/>
      <c r="H34" s="177"/>
      <c r="I34" s="841"/>
      <c r="J34" s="205"/>
      <c r="K34" s="201"/>
      <c r="L34" s="202"/>
      <c r="M34" s="202"/>
      <c r="N34" s="202"/>
      <c r="O34" s="203"/>
      <c r="P34" s="204"/>
      <c r="Q34" s="203"/>
      <c r="R34" s="203"/>
      <c r="S34" s="205"/>
      <c r="T34" s="1190"/>
      <c r="U34" s="1191"/>
      <c r="V34" s="455"/>
      <c r="X34" s="342">
        <f t="shared" si="1"/>
        <v>0</v>
      </c>
      <c r="Y34" s="342">
        <f t="shared" si="2"/>
        <v>0</v>
      </c>
    </row>
    <row r="35" spans="1:25" ht="15" customHeight="1" x14ac:dyDescent="0.25">
      <c r="A35" s="59"/>
      <c r="B35" s="59"/>
      <c r="C35" s="60"/>
      <c r="D35" s="183"/>
      <c r="E35" s="190"/>
      <c r="F35" s="217"/>
      <c r="G35" s="176"/>
      <c r="H35" s="177"/>
      <c r="I35" s="841"/>
      <c r="J35" s="205"/>
      <c r="K35" s="201"/>
      <c r="L35" s="202"/>
      <c r="M35" s="202"/>
      <c r="N35" s="202"/>
      <c r="O35" s="203"/>
      <c r="P35" s="204"/>
      <c r="Q35" s="203"/>
      <c r="R35" s="203"/>
      <c r="S35" s="205"/>
      <c r="T35" s="1190"/>
      <c r="U35" s="1191"/>
      <c r="V35" s="455"/>
      <c r="X35" s="342">
        <f t="shared" si="1"/>
        <v>0</v>
      </c>
      <c r="Y35" s="342">
        <f t="shared" si="2"/>
        <v>0</v>
      </c>
    </row>
    <row r="36" spans="1:25" ht="15" customHeight="1" x14ac:dyDescent="0.25">
      <c r="A36" s="59"/>
      <c r="B36" s="59"/>
      <c r="C36" s="60"/>
      <c r="D36" s="183"/>
      <c r="E36" s="190"/>
      <c r="F36" s="217"/>
      <c r="G36" s="176"/>
      <c r="H36" s="177"/>
      <c r="I36" s="841"/>
      <c r="J36" s="205"/>
      <c r="K36" s="201"/>
      <c r="L36" s="202"/>
      <c r="M36" s="202"/>
      <c r="N36" s="202"/>
      <c r="O36" s="203"/>
      <c r="P36" s="204"/>
      <c r="Q36" s="203"/>
      <c r="R36" s="203"/>
      <c r="S36" s="205"/>
      <c r="T36" s="1190"/>
      <c r="U36" s="1191"/>
      <c r="V36" s="455"/>
      <c r="X36" s="342">
        <f t="shared" si="1"/>
        <v>0</v>
      </c>
      <c r="Y36" s="342">
        <f t="shared" si="2"/>
        <v>0</v>
      </c>
    </row>
    <row r="37" spans="1:25" ht="15" customHeight="1" x14ac:dyDescent="0.25">
      <c r="A37" s="59"/>
      <c r="B37" s="59"/>
      <c r="C37" s="60"/>
      <c r="D37" s="183"/>
      <c r="E37" s="190"/>
      <c r="F37" s="217"/>
      <c r="G37" s="176"/>
      <c r="H37" s="177"/>
      <c r="I37" s="841"/>
      <c r="J37" s="205"/>
      <c r="K37" s="201"/>
      <c r="L37" s="202"/>
      <c r="M37" s="202"/>
      <c r="N37" s="202"/>
      <c r="O37" s="203"/>
      <c r="P37" s="204"/>
      <c r="Q37" s="203"/>
      <c r="R37" s="203"/>
      <c r="S37" s="205"/>
      <c r="T37" s="1190"/>
      <c r="U37" s="1191"/>
      <c r="V37" s="455"/>
      <c r="X37" s="342">
        <f t="shared" si="1"/>
        <v>0</v>
      </c>
      <c r="Y37" s="342">
        <f t="shared" si="2"/>
        <v>0</v>
      </c>
    </row>
    <row r="38" spans="1:25" ht="15" customHeight="1" x14ac:dyDescent="0.25">
      <c r="A38" s="59"/>
      <c r="B38" s="59"/>
      <c r="C38" s="60"/>
      <c r="D38" s="183"/>
      <c r="E38" s="190"/>
      <c r="F38" s="217"/>
      <c r="G38" s="176"/>
      <c r="H38" s="177"/>
      <c r="I38" s="841"/>
      <c r="J38" s="205"/>
      <c r="K38" s="201"/>
      <c r="L38" s="202"/>
      <c r="M38" s="202"/>
      <c r="N38" s="202"/>
      <c r="O38" s="203"/>
      <c r="P38" s="204"/>
      <c r="Q38" s="203"/>
      <c r="R38" s="203"/>
      <c r="S38" s="205"/>
      <c r="T38" s="1190"/>
      <c r="U38" s="1191"/>
      <c r="V38" s="455"/>
      <c r="X38" s="342">
        <f t="shared" si="1"/>
        <v>0</v>
      </c>
      <c r="Y38" s="342">
        <f t="shared" si="2"/>
        <v>0</v>
      </c>
    </row>
    <row r="39" spans="1:25" ht="15" customHeight="1" x14ac:dyDescent="0.25">
      <c r="A39" s="59"/>
      <c r="B39" s="59"/>
      <c r="C39" s="60"/>
      <c r="D39" s="183"/>
      <c r="E39" s="190"/>
      <c r="F39" s="217"/>
      <c r="G39" s="176"/>
      <c r="H39" s="177"/>
      <c r="I39" s="841"/>
      <c r="J39" s="205"/>
      <c r="K39" s="201"/>
      <c r="L39" s="202"/>
      <c r="M39" s="202"/>
      <c r="N39" s="202"/>
      <c r="O39" s="203"/>
      <c r="P39" s="204"/>
      <c r="Q39" s="203"/>
      <c r="R39" s="203"/>
      <c r="S39" s="205"/>
      <c r="T39" s="1190"/>
      <c r="U39" s="1191"/>
      <c r="V39" s="455"/>
      <c r="X39" s="342">
        <f t="shared" si="1"/>
        <v>0</v>
      </c>
      <c r="Y39" s="342">
        <f t="shared" si="2"/>
        <v>0</v>
      </c>
    </row>
    <row r="40" spans="1:25" ht="15" customHeight="1" x14ac:dyDescent="0.25">
      <c r="A40" s="59"/>
      <c r="B40" s="59"/>
      <c r="C40" s="60"/>
      <c r="D40" s="183"/>
      <c r="E40" s="190"/>
      <c r="F40" s="217"/>
      <c r="G40" s="176"/>
      <c r="H40" s="177"/>
      <c r="I40" s="841"/>
      <c r="J40" s="205"/>
      <c r="K40" s="201"/>
      <c r="L40" s="202"/>
      <c r="M40" s="202"/>
      <c r="N40" s="202"/>
      <c r="O40" s="203"/>
      <c r="P40" s="204"/>
      <c r="Q40" s="203"/>
      <c r="R40" s="203"/>
      <c r="S40" s="205"/>
      <c r="T40" s="1190"/>
      <c r="U40" s="1191"/>
      <c r="V40" s="455"/>
      <c r="X40" s="342">
        <f t="shared" si="1"/>
        <v>0</v>
      </c>
      <c r="Y40" s="342">
        <f t="shared" si="2"/>
        <v>0</v>
      </c>
    </row>
    <row r="41" spans="1:25" ht="15" customHeight="1" x14ac:dyDescent="0.25">
      <c r="A41" s="59"/>
      <c r="B41" s="59"/>
      <c r="C41" s="60"/>
      <c r="D41" s="183"/>
      <c r="E41" s="190"/>
      <c r="F41" s="217"/>
      <c r="G41" s="176"/>
      <c r="H41" s="177"/>
      <c r="I41" s="841"/>
      <c r="J41" s="205"/>
      <c r="K41" s="201"/>
      <c r="L41" s="202"/>
      <c r="M41" s="202"/>
      <c r="N41" s="202"/>
      <c r="O41" s="203"/>
      <c r="P41" s="204"/>
      <c r="Q41" s="203"/>
      <c r="R41" s="203"/>
      <c r="S41" s="205"/>
      <c r="T41" s="1190"/>
      <c r="U41" s="1191"/>
      <c r="V41" s="455"/>
      <c r="X41" s="342">
        <f t="shared" si="1"/>
        <v>0</v>
      </c>
      <c r="Y41" s="342">
        <f t="shared" si="2"/>
        <v>0</v>
      </c>
    </row>
    <row r="42" spans="1:25" ht="15" customHeight="1" x14ac:dyDescent="0.25">
      <c r="A42" s="59"/>
      <c r="B42" s="59"/>
      <c r="C42" s="60"/>
      <c r="D42" s="183"/>
      <c r="E42" s="190"/>
      <c r="F42" s="217"/>
      <c r="G42" s="176"/>
      <c r="H42" s="177"/>
      <c r="I42" s="841"/>
      <c r="J42" s="205"/>
      <c r="K42" s="201"/>
      <c r="L42" s="202"/>
      <c r="M42" s="202"/>
      <c r="N42" s="202"/>
      <c r="O42" s="203"/>
      <c r="P42" s="204"/>
      <c r="Q42" s="203"/>
      <c r="R42" s="203"/>
      <c r="S42" s="205"/>
      <c r="T42" s="1190"/>
      <c r="U42" s="1191"/>
      <c r="V42" s="455"/>
      <c r="X42" s="342">
        <f t="shared" si="1"/>
        <v>0</v>
      </c>
      <c r="Y42" s="342">
        <f t="shared" si="2"/>
        <v>0</v>
      </c>
    </row>
    <row r="43" spans="1:25" ht="15" customHeight="1" x14ac:dyDescent="0.25">
      <c r="A43" s="59"/>
      <c r="B43" s="59"/>
      <c r="C43" s="60"/>
      <c r="D43" s="183"/>
      <c r="E43" s="190"/>
      <c r="F43" s="217"/>
      <c r="G43" s="176"/>
      <c r="H43" s="177"/>
      <c r="I43" s="841"/>
      <c r="J43" s="205"/>
      <c r="K43" s="201"/>
      <c r="L43" s="202"/>
      <c r="M43" s="202"/>
      <c r="N43" s="202"/>
      <c r="O43" s="203"/>
      <c r="P43" s="204"/>
      <c r="Q43" s="203"/>
      <c r="R43" s="203"/>
      <c r="S43" s="205"/>
      <c r="T43" s="1190"/>
      <c r="U43" s="1191"/>
      <c r="V43" s="455"/>
      <c r="X43" s="342">
        <f t="shared" si="1"/>
        <v>0</v>
      </c>
      <c r="Y43" s="342">
        <f t="shared" si="2"/>
        <v>0</v>
      </c>
    </row>
    <row r="44" spans="1:25" ht="15" customHeight="1" x14ac:dyDescent="0.25">
      <c r="A44" s="59"/>
      <c r="B44" s="59"/>
      <c r="C44" s="60"/>
      <c r="D44" s="183"/>
      <c r="E44" s="190"/>
      <c r="F44" s="217"/>
      <c r="G44" s="176"/>
      <c r="H44" s="177"/>
      <c r="I44" s="841"/>
      <c r="J44" s="205"/>
      <c r="K44" s="201"/>
      <c r="L44" s="202"/>
      <c r="M44" s="202"/>
      <c r="N44" s="202"/>
      <c r="O44" s="203"/>
      <c r="P44" s="204"/>
      <c r="Q44" s="203"/>
      <c r="R44" s="203"/>
      <c r="S44" s="205"/>
      <c r="T44" s="1190"/>
      <c r="U44" s="1191"/>
      <c r="V44" s="455"/>
      <c r="X44" s="342">
        <f t="shared" si="1"/>
        <v>0</v>
      </c>
      <c r="Y44" s="342">
        <f t="shared" si="2"/>
        <v>0</v>
      </c>
    </row>
    <row r="45" spans="1:25" ht="15" customHeight="1" x14ac:dyDescent="0.25">
      <c r="A45" s="59"/>
      <c r="B45" s="59"/>
      <c r="C45" s="60"/>
      <c r="D45" s="183"/>
      <c r="E45" s="190"/>
      <c r="F45" s="217"/>
      <c r="G45" s="176"/>
      <c r="H45" s="177"/>
      <c r="I45" s="841"/>
      <c r="J45" s="205"/>
      <c r="K45" s="201"/>
      <c r="L45" s="202"/>
      <c r="M45" s="202"/>
      <c r="N45" s="202"/>
      <c r="O45" s="203"/>
      <c r="P45" s="204"/>
      <c r="Q45" s="203"/>
      <c r="R45" s="203"/>
      <c r="S45" s="205"/>
      <c r="T45" s="1190"/>
      <c r="U45" s="1191"/>
      <c r="V45" s="455"/>
      <c r="X45" s="342">
        <f t="shared" si="1"/>
        <v>0</v>
      </c>
      <c r="Y45" s="342">
        <f t="shared" si="2"/>
        <v>0</v>
      </c>
    </row>
    <row r="46" spans="1:25" ht="15" customHeight="1" x14ac:dyDescent="0.25">
      <c r="A46" s="59"/>
      <c r="B46" s="59"/>
      <c r="C46" s="60"/>
      <c r="D46" s="183"/>
      <c r="E46" s="190"/>
      <c r="F46" s="217"/>
      <c r="G46" s="176"/>
      <c r="H46" s="177"/>
      <c r="I46" s="841"/>
      <c r="J46" s="205"/>
      <c r="K46" s="201"/>
      <c r="L46" s="202"/>
      <c r="M46" s="202"/>
      <c r="N46" s="202"/>
      <c r="O46" s="203"/>
      <c r="P46" s="204"/>
      <c r="Q46" s="203"/>
      <c r="R46" s="203"/>
      <c r="S46" s="205"/>
      <c r="T46" s="1190"/>
      <c r="U46" s="1191"/>
      <c r="V46" s="455"/>
      <c r="X46" s="342">
        <f t="shared" si="1"/>
        <v>0</v>
      </c>
      <c r="Y46" s="342">
        <f t="shared" si="2"/>
        <v>0</v>
      </c>
    </row>
    <row r="47" spans="1:25" ht="15" customHeight="1" x14ac:dyDescent="0.25">
      <c r="A47" s="59"/>
      <c r="B47" s="59"/>
      <c r="C47" s="60"/>
      <c r="D47" s="183"/>
      <c r="E47" s="190"/>
      <c r="F47" s="217"/>
      <c r="G47" s="176"/>
      <c r="H47" s="177"/>
      <c r="I47" s="841"/>
      <c r="J47" s="205"/>
      <c r="K47" s="201"/>
      <c r="L47" s="202"/>
      <c r="M47" s="202"/>
      <c r="N47" s="202"/>
      <c r="O47" s="203"/>
      <c r="P47" s="204"/>
      <c r="Q47" s="203"/>
      <c r="R47" s="203"/>
      <c r="S47" s="205"/>
      <c r="T47" s="1190"/>
      <c r="U47" s="1191"/>
      <c r="V47" s="455"/>
      <c r="X47" s="342">
        <f t="shared" si="1"/>
        <v>0</v>
      </c>
      <c r="Y47" s="342">
        <f t="shared" si="2"/>
        <v>0</v>
      </c>
    </row>
    <row r="48" spans="1:25" ht="15" customHeight="1" x14ac:dyDescent="0.25">
      <c r="A48" s="59"/>
      <c r="B48" s="59"/>
      <c r="C48" s="60"/>
      <c r="D48" s="183"/>
      <c r="E48" s="190"/>
      <c r="F48" s="217"/>
      <c r="G48" s="176"/>
      <c r="H48" s="177"/>
      <c r="I48" s="841"/>
      <c r="J48" s="205"/>
      <c r="K48" s="201"/>
      <c r="L48" s="202"/>
      <c r="M48" s="202"/>
      <c r="N48" s="202"/>
      <c r="O48" s="203"/>
      <c r="P48" s="204"/>
      <c r="Q48" s="203"/>
      <c r="R48" s="203"/>
      <c r="S48" s="205"/>
      <c r="T48" s="1190"/>
      <c r="U48" s="1191"/>
      <c r="V48" s="455"/>
      <c r="X48" s="342">
        <f t="shared" si="1"/>
        <v>0</v>
      </c>
      <c r="Y48" s="342">
        <f t="shared" si="2"/>
        <v>0</v>
      </c>
    </row>
    <row r="49" spans="1:25" ht="15" customHeight="1" x14ac:dyDescent="0.25">
      <c r="A49" s="59"/>
      <c r="B49" s="59"/>
      <c r="C49" s="60"/>
      <c r="D49" s="183"/>
      <c r="E49" s="190"/>
      <c r="F49" s="217"/>
      <c r="G49" s="176"/>
      <c r="H49" s="177"/>
      <c r="I49" s="841"/>
      <c r="J49" s="205"/>
      <c r="K49" s="201"/>
      <c r="L49" s="202"/>
      <c r="M49" s="202"/>
      <c r="N49" s="202"/>
      <c r="O49" s="203"/>
      <c r="P49" s="204"/>
      <c r="Q49" s="203"/>
      <c r="R49" s="203"/>
      <c r="S49" s="205"/>
      <c r="T49" s="1190"/>
      <c r="U49" s="1191"/>
      <c r="V49" s="455"/>
      <c r="X49" s="342">
        <f t="shared" si="1"/>
        <v>0</v>
      </c>
      <c r="Y49" s="342">
        <f t="shared" si="2"/>
        <v>0</v>
      </c>
    </row>
    <row r="50" spans="1:25" ht="15" customHeight="1" x14ac:dyDescent="0.25">
      <c r="A50" s="59"/>
      <c r="B50" s="59"/>
      <c r="C50" s="60"/>
      <c r="D50" s="183"/>
      <c r="E50" s="190"/>
      <c r="F50" s="217"/>
      <c r="G50" s="176"/>
      <c r="H50" s="177"/>
      <c r="I50" s="841"/>
      <c r="J50" s="205"/>
      <c r="K50" s="201"/>
      <c r="L50" s="202"/>
      <c r="M50" s="202"/>
      <c r="N50" s="202"/>
      <c r="O50" s="203"/>
      <c r="P50" s="204"/>
      <c r="Q50" s="203"/>
      <c r="R50" s="203"/>
      <c r="S50" s="205"/>
      <c r="T50" s="1190"/>
      <c r="U50" s="1191"/>
      <c r="V50" s="455"/>
      <c r="X50" s="342">
        <f t="shared" si="1"/>
        <v>0</v>
      </c>
      <c r="Y50" s="342">
        <f t="shared" si="2"/>
        <v>0</v>
      </c>
    </row>
    <row r="51" spans="1:25" ht="15" customHeight="1" x14ac:dyDescent="0.25">
      <c r="A51" s="59"/>
      <c r="B51" s="59"/>
      <c r="C51" s="60"/>
      <c r="D51" s="183"/>
      <c r="E51" s="190"/>
      <c r="F51" s="217"/>
      <c r="G51" s="176"/>
      <c r="H51" s="177"/>
      <c r="I51" s="841"/>
      <c r="J51" s="205"/>
      <c r="K51" s="201"/>
      <c r="L51" s="202"/>
      <c r="M51" s="202"/>
      <c r="N51" s="202"/>
      <c r="O51" s="203"/>
      <c r="P51" s="204"/>
      <c r="Q51" s="203"/>
      <c r="R51" s="203"/>
      <c r="S51" s="205"/>
      <c r="T51" s="1190"/>
      <c r="U51" s="1191"/>
      <c r="V51" s="455"/>
      <c r="X51" s="342">
        <f t="shared" si="1"/>
        <v>0</v>
      </c>
      <c r="Y51" s="342">
        <f t="shared" si="2"/>
        <v>0</v>
      </c>
    </row>
    <row r="52" spans="1:25" ht="15" customHeight="1" x14ac:dyDescent="0.25">
      <c r="A52" s="59"/>
      <c r="B52" s="59"/>
      <c r="C52" s="60"/>
      <c r="D52" s="183"/>
      <c r="E52" s="190"/>
      <c r="F52" s="217"/>
      <c r="G52" s="176"/>
      <c r="H52" s="177"/>
      <c r="I52" s="841"/>
      <c r="J52" s="205"/>
      <c r="K52" s="201"/>
      <c r="L52" s="202"/>
      <c r="M52" s="202"/>
      <c r="N52" s="202"/>
      <c r="O52" s="203"/>
      <c r="P52" s="204"/>
      <c r="Q52" s="203"/>
      <c r="R52" s="203"/>
      <c r="S52" s="205"/>
      <c r="T52" s="1190"/>
      <c r="U52" s="1191"/>
      <c r="V52" s="455"/>
      <c r="X52" s="342">
        <f t="shared" si="1"/>
        <v>0</v>
      </c>
      <c r="Y52" s="342">
        <f t="shared" si="2"/>
        <v>0</v>
      </c>
    </row>
    <row r="53" spans="1:25" ht="15" customHeight="1" x14ac:dyDescent="0.25">
      <c r="A53" s="59"/>
      <c r="B53" s="59"/>
      <c r="C53" s="60"/>
      <c r="D53" s="183"/>
      <c r="E53" s="190"/>
      <c r="F53" s="217"/>
      <c r="G53" s="176"/>
      <c r="H53" s="177"/>
      <c r="I53" s="841"/>
      <c r="J53" s="205"/>
      <c r="K53" s="201"/>
      <c r="L53" s="202"/>
      <c r="M53" s="202"/>
      <c r="N53" s="202"/>
      <c r="O53" s="203"/>
      <c r="P53" s="204"/>
      <c r="Q53" s="203"/>
      <c r="R53" s="203"/>
      <c r="S53" s="205"/>
      <c r="T53" s="1190"/>
      <c r="U53" s="1191"/>
      <c r="V53" s="455"/>
      <c r="X53" s="342">
        <f t="shared" si="1"/>
        <v>0</v>
      </c>
      <c r="Y53" s="342">
        <f t="shared" si="2"/>
        <v>0</v>
      </c>
    </row>
    <row r="54" spans="1:25" ht="15" customHeight="1" x14ac:dyDescent="0.25">
      <c r="A54" s="59"/>
      <c r="B54" s="59"/>
      <c r="C54" s="60"/>
      <c r="D54" s="183"/>
      <c r="E54" s="190"/>
      <c r="F54" s="217"/>
      <c r="G54" s="176"/>
      <c r="H54" s="177"/>
      <c r="I54" s="841"/>
      <c r="J54" s="205"/>
      <c r="K54" s="201"/>
      <c r="L54" s="202"/>
      <c r="M54" s="202"/>
      <c r="N54" s="202"/>
      <c r="O54" s="203"/>
      <c r="P54" s="204"/>
      <c r="Q54" s="203"/>
      <c r="R54" s="203"/>
      <c r="S54" s="205"/>
      <c r="T54" s="1190"/>
      <c r="U54" s="1191"/>
      <c r="V54" s="455"/>
      <c r="X54" s="342">
        <f t="shared" si="1"/>
        <v>0</v>
      </c>
      <c r="Y54" s="342">
        <f t="shared" si="2"/>
        <v>0</v>
      </c>
    </row>
    <row r="55" spans="1:25" ht="15" customHeight="1" x14ac:dyDescent="0.25">
      <c r="A55" s="59"/>
      <c r="B55" s="59"/>
      <c r="C55" s="60"/>
      <c r="D55" s="183"/>
      <c r="E55" s="190"/>
      <c r="F55" s="217"/>
      <c r="G55" s="176"/>
      <c r="H55" s="177"/>
      <c r="I55" s="841"/>
      <c r="J55" s="205"/>
      <c r="K55" s="201"/>
      <c r="L55" s="202"/>
      <c r="M55" s="202"/>
      <c r="N55" s="202"/>
      <c r="O55" s="203"/>
      <c r="P55" s="204"/>
      <c r="Q55" s="203"/>
      <c r="R55" s="203"/>
      <c r="S55" s="205"/>
      <c r="T55" s="1190"/>
      <c r="U55" s="1191"/>
      <c r="V55" s="455"/>
      <c r="X55" s="342">
        <f t="shared" si="1"/>
        <v>0</v>
      </c>
      <c r="Y55" s="342">
        <f t="shared" si="2"/>
        <v>0</v>
      </c>
    </row>
    <row r="56" spans="1:25" ht="15" customHeight="1" x14ac:dyDescent="0.25">
      <c r="A56" s="59"/>
      <c r="B56" s="59"/>
      <c r="C56" s="60"/>
      <c r="D56" s="183"/>
      <c r="E56" s="190"/>
      <c r="F56" s="217"/>
      <c r="G56" s="176"/>
      <c r="H56" s="177"/>
      <c r="I56" s="841"/>
      <c r="J56" s="205"/>
      <c r="K56" s="201"/>
      <c r="L56" s="202"/>
      <c r="M56" s="202"/>
      <c r="N56" s="202"/>
      <c r="O56" s="203"/>
      <c r="P56" s="204"/>
      <c r="Q56" s="203"/>
      <c r="R56" s="203"/>
      <c r="S56" s="205"/>
      <c r="T56" s="1190"/>
      <c r="U56" s="1191"/>
      <c r="V56" s="455"/>
      <c r="X56" s="342">
        <f t="shared" si="1"/>
        <v>0</v>
      </c>
      <c r="Y56" s="342">
        <f t="shared" si="2"/>
        <v>0</v>
      </c>
    </row>
    <row r="57" spans="1:25" ht="15" customHeight="1" x14ac:dyDescent="0.25">
      <c r="A57" s="59"/>
      <c r="B57" s="59"/>
      <c r="C57" s="60"/>
      <c r="D57" s="183"/>
      <c r="E57" s="190"/>
      <c r="F57" s="217"/>
      <c r="G57" s="176"/>
      <c r="H57" s="177"/>
      <c r="I57" s="841"/>
      <c r="J57" s="205"/>
      <c r="K57" s="201"/>
      <c r="L57" s="202"/>
      <c r="M57" s="202"/>
      <c r="N57" s="202"/>
      <c r="O57" s="203"/>
      <c r="P57" s="204"/>
      <c r="Q57" s="203"/>
      <c r="R57" s="203"/>
      <c r="S57" s="205"/>
      <c r="T57" s="1190"/>
      <c r="U57" s="1191"/>
      <c r="V57" s="455"/>
      <c r="X57" s="342">
        <f t="shared" si="1"/>
        <v>0</v>
      </c>
      <c r="Y57" s="342">
        <f t="shared" si="2"/>
        <v>0</v>
      </c>
    </row>
    <row r="58" spans="1:25" ht="15" customHeight="1" x14ac:dyDescent="0.25">
      <c r="A58" s="59"/>
      <c r="B58" s="59"/>
      <c r="C58" s="60"/>
      <c r="D58" s="183"/>
      <c r="E58" s="190"/>
      <c r="F58" s="217"/>
      <c r="G58" s="176"/>
      <c r="H58" s="177"/>
      <c r="I58" s="841"/>
      <c r="J58" s="205"/>
      <c r="K58" s="201"/>
      <c r="L58" s="202"/>
      <c r="M58" s="202"/>
      <c r="N58" s="202"/>
      <c r="O58" s="203"/>
      <c r="P58" s="204"/>
      <c r="Q58" s="203"/>
      <c r="R58" s="203"/>
      <c r="S58" s="205"/>
      <c r="T58" s="1190"/>
      <c r="U58" s="1191"/>
      <c r="V58" s="455"/>
      <c r="X58" s="342">
        <f t="shared" si="1"/>
        <v>0</v>
      </c>
      <c r="Y58" s="342">
        <f t="shared" si="2"/>
        <v>0</v>
      </c>
    </row>
    <row r="59" spans="1:25" ht="15" customHeight="1" x14ac:dyDescent="0.25">
      <c r="A59" s="59"/>
      <c r="B59" s="59"/>
      <c r="C59" s="60"/>
      <c r="D59" s="183"/>
      <c r="E59" s="190"/>
      <c r="F59" s="217"/>
      <c r="G59" s="176"/>
      <c r="H59" s="177"/>
      <c r="I59" s="841"/>
      <c r="J59" s="205"/>
      <c r="K59" s="201"/>
      <c r="L59" s="202"/>
      <c r="M59" s="202"/>
      <c r="N59" s="202"/>
      <c r="O59" s="203"/>
      <c r="P59" s="204"/>
      <c r="Q59" s="203"/>
      <c r="R59" s="203"/>
      <c r="S59" s="205"/>
      <c r="T59" s="1190"/>
      <c r="U59" s="1191"/>
      <c r="V59" s="455"/>
      <c r="X59" s="342">
        <f t="shared" si="1"/>
        <v>0</v>
      </c>
      <c r="Y59" s="342">
        <f t="shared" si="2"/>
        <v>0</v>
      </c>
    </row>
    <row r="60" spans="1:25" ht="15" customHeight="1" x14ac:dyDescent="0.25">
      <c r="A60" s="59"/>
      <c r="B60" s="59"/>
      <c r="C60" s="60"/>
      <c r="D60" s="183"/>
      <c r="E60" s="190"/>
      <c r="F60" s="217"/>
      <c r="G60" s="176"/>
      <c r="H60" s="177"/>
      <c r="I60" s="841"/>
      <c r="J60" s="205"/>
      <c r="K60" s="201"/>
      <c r="L60" s="202"/>
      <c r="M60" s="202"/>
      <c r="N60" s="202"/>
      <c r="O60" s="203"/>
      <c r="P60" s="204"/>
      <c r="Q60" s="203"/>
      <c r="R60" s="203"/>
      <c r="S60" s="205"/>
      <c r="T60" s="1190"/>
      <c r="U60" s="1191"/>
      <c r="V60" s="455"/>
      <c r="X60" s="342">
        <f t="shared" si="1"/>
        <v>0</v>
      </c>
      <c r="Y60" s="342">
        <f t="shared" si="2"/>
        <v>0</v>
      </c>
    </row>
    <row r="61" spans="1:25" ht="15" customHeight="1" x14ac:dyDescent="0.25">
      <c r="A61" s="59"/>
      <c r="B61" s="59"/>
      <c r="C61" s="60"/>
      <c r="D61" s="183"/>
      <c r="E61" s="190"/>
      <c r="F61" s="217"/>
      <c r="G61" s="176"/>
      <c r="H61" s="177"/>
      <c r="I61" s="841"/>
      <c r="J61" s="205"/>
      <c r="K61" s="201"/>
      <c r="L61" s="202"/>
      <c r="M61" s="202"/>
      <c r="N61" s="202"/>
      <c r="O61" s="203"/>
      <c r="P61" s="204"/>
      <c r="Q61" s="203"/>
      <c r="R61" s="203"/>
      <c r="S61" s="205"/>
      <c r="T61" s="1190"/>
      <c r="U61" s="1191"/>
      <c r="V61" s="455"/>
      <c r="X61" s="342">
        <f t="shared" si="1"/>
        <v>0</v>
      </c>
      <c r="Y61" s="342">
        <f t="shared" si="2"/>
        <v>0</v>
      </c>
    </row>
    <row r="62" spans="1:25" ht="15" customHeight="1" x14ac:dyDescent="0.25">
      <c r="A62" s="59"/>
      <c r="B62" s="59"/>
      <c r="C62" s="60"/>
      <c r="D62" s="183"/>
      <c r="E62" s="190"/>
      <c r="F62" s="217"/>
      <c r="G62" s="176"/>
      <c r="H62" s="177"/>
      <c r="I62" s="841"/>
      <c r="J62" s="205"/>
      <c r="K62" s="201"/>
      <c r="L62" s="202"/>
      <c r="M62" s="202"/>
      <c r="N62" s="202"/>
      <c r="O62" s="203"/>
      <c r="P62" s="204"/>
      <c r="Q62" s="203"/>
      <c r="R62" s="203"/>
      <c r="S62" s="205"/>
      <c r="T62" s="1190"/>
      <c r="U62" s="1191"/>
      <c r="V62" s="455"/>
      <c r="X62" s="342">
        <f t="shared" si="1"/>
        <v>0</v>
      </c>
      <c r="Y62" s="342">
        <f t="shared" si="2"/>
        <v>0</v>
      </c>
    </row>
    <row r="63" spans="1:25" ht="15" customHeight="1" x14ac:dyDescent="0.25">
      <c r="A63" s="59"/>
      <c r="B63" s="59"/>
      <c r="C63" s="60"/>
      <c r="D63" s="183"/>
      <c r="E63" s="190"/>
      <c r="F63" s="217"/>
      <c r="G63" s="176"/>
      <c r="H63" s="177"/>
      <c r="I63" s="841"/>
      <c r="J63" s="205"/>
      <c r="K63" s="201"/>
      <c r="L63" s="202"/>
      <c r="M63" s="202"/>
      <c r="N63" s="202"/>
      <c r="O63" s="203"/>
      <c r="P63" s="204"/>
      <c r="Q63" s="203"/>
      <c r="R63" s="203"/>
      <c r="S63" s="205"/>
      <c r="T63" s="1190"/>
      <c r="U63" s="1191"/>
      <c r="V63" s="455"/>
      <c r="X63" s="342">
        <f t="shared" si="1"/>
        <v>0</v>
      </c>
      <c r="Y63" s="342">
        <f t="shared" si="2"/>
        <v>0</v>
      </c>
    </row>
    <row r="64" spans="1:25" ht="15" customHeight="1" x14ac:dyDescent="0.25">
      <c r="A64" s="59"/>
      <c r="B64" s="59"/>
      <c r="C64" s="60"/>
      <c r="D64" s="183"/>
      <c r="E64" s="190"/>
      <c r="F64" s="217"/>
      <c r="G64" s="176"/>
      <c r="H64" s="177"/>
      <c r="I64" s="841"/>
      <c r="J64" s="205"/>
      <c r="K64" s="201"/>
      <c r="L64" s="202"/>
      <c r="M64" s="202"/>
      <c r="N64" s="202"/>
      <c r="O64" s="203"/>
      <c r="P64" s="204"/>
      <c r="Q64" s="203"/>
      <c r="R64" s="203"/>
      <c r="S64" s="205"/>
      <c r="T64" s="1190"/>
      <c r="U64" s="1191"/>
      <c r="V64" s="455"/>
      <c r="X64" s="342">
        <f t="shared" si="1"/>
        <v>0</v>
      </c>
      <c r="Y64" s="342">
        <f t="shared" si="2"/>
        <v>0</v>
      </c>
    </row>
    <row r="65" spans="1:25" ht="15" customHeight="1" x14ac:dyDescent="0.25">
      <c r="A65" s="59"/>
      <c r="B65" s="59"/>
      <c r="C65" s="60"/>
      <c r="D65" s="183"/>
      <c r="E65" s="190"/>
      <c r="F65" s="217"/>
      <c r="G65" s="176"/>
      <c r="H65" s="177"/>
      <c r="I65" s="841"/>
      <c r="J65" s="205"/>
      <c r="K65" s="201"/>
      <c r="L65" s="202"/>
      <c r="M65" s="202"/>
      <c r="N65" s="202"/>
      <c r="O65" s="203"/>
      <c r="P65" s="204"/>
      <c r="Q65" s="203"/>
      <c r="R65" s="203"/>
      <c r="S65" s="205"/>
      <c r="T65" s="1190"/>
      <c r="U65" s="1191"/>
      <c r="V65" s="455"/>
      <c r="X65" s="342">
        <f t="shared" si="1"/>
        <v>0</v>
      </c>
      <c r="Y65" s="342">
        <f t="shared" si="2"/>
        <v>0</v>
      </c>
    </row>
    <row r="66" spans="1:25" ht="15" customHeight="1" x14ac:dyDescent="0.25">
      <c r="A66" s="59"/>
      <c r="B66" s="59"/>
      <c r="C66" s="60"/>
      <c r="D66" s="183"/>
      <c r="E66" s="190"/>
      <c r="F66" s="217"/>
      <c r="G66" s="176"/>
      <c r="H66" s="177"/>
      <c r="I66" s="841"/>
      <c r="J66" s="205"/>
      <c r="K66" s="201"/>
      <c r="L66" s="202"/>
      <c r="M66" s="202"/>
      <c r="N66" s="202"/>
      <c r="O66" s="203"/>
      <c r="P66" s="204"/>
      <c r="Q66" s="203"/>
      <c r="R66" s="203"/>
      <c r="S66" s="205"/>
      <c r="T66" s="1190"/>
      <c r="U66" s="1191"/>
      <c r="V66" s="455"/>
      <c r="X66" s="342">
        <f t="shared" si="1"/>
        <v>0</v>
      </c>
      <c r="Y66" s="342">
        <f t="shared" si="2"/>
        <v>0</v>
      </c>
    </row>
    <row r="67" spans="1:25" ht="15" customHeight="1" x14ac:dyDescent="0.25">
      <c r="A67" s="59"/>
      <c r="B67" s="59"/>
      <c r="C67" s="60"/>
      <c r="D67" s="183"/>
      <c r="E67" s="190"/>
      <c r="F67" s="217"/>
      <c r="G67" s="176"/>
      <c r="H67" s="177"/>
      <c r="I67" s="841"/>
      <c r="J67" s="205"/>
      <c r="K67" s="201"/>
      <c r="L67" s="202"/>
      <c r="M67" s="202"/>
      <c r="N67" s="202"/>
      <c r="O67" s="203"/>
      <c r="P67" s="204"/>
      <c r="Q67" s="203"/>
      <c r="R67" s="203"/>
      <c r="S67" s="205"/>
      <c r="T67" s="1190"/>
      <c r="U67" s="1191"/>
      <c r="V67" s="455"/>
      <c r="X67" s="342">
        <f t="shared" si="1"/>
        <v>0</v>
      </c>
      <c r="Y67" s="342">
        <f t="shared" si="2"/>
        <v>0</v>
      </c>
    </row>
    <row r="68" spans="1:25" ht="15" customHeight="1" x14ac:dyDescent="0.25">
      <c r="A68" s="59"/>
      <c r="B68" s="59"/>
      <c r="C68" s="60"/>
      <c r="D68" s="183"/>
      <c r="E68" s="190"/>
      <c r="F68" s="217"/>
      <c r="G68" s="176"/>
      <c r="H68" s="177"/>
      <c r="I68" s="841"/>
      <c r="J68" s="205"/>
      <c r="K68" s="201"/>
      <c r="L68" s="202"/>
      <c r="M68" s="202"/>
      <c r="N68" s="202"/>
      <c r="O68" s="203"/>
      <c r="P68" s="204"/>
      <c r="Q68" s="203"/>
      <c r="R68" s="203"/>
      <c r="S68" s="205"/>
      <c r="T68" s="1190"/>
      <c r="U68" s="1191"/>
      <c r="V68" s="455"/>
      <c r="X68" s="342">
        <f t="shared" si="1"/>
        <v>0</v>
      </c>
      <c r="Y68" s="342">
        <f t="shared" si="2"/>
        <v>0</v>
      </c>
    </row>
    <row r="69" spans="1:25" ht="15" customHeight="1" x14ac:dyDescent="0.25">
      <c r="A69" s="59"/>
      <c r="B69" s="59"/>
      <c r="C69" s="60"/>
      <c r="D69" s="183"/>
      <c r="E69" s="190"/>
      <c r="F69" s="217"/>
      <c r="G69" s="176"/>
      <c r="H69" s="177"/>
      <c r="I69" s="841"/>
      <c r="J69" s="205"/>
      <c r="K69" s="201"/>
      <c r="L69" s="202"/>
      <c r="M69" s="202"/>
      <c r="N69" s="202"/>
      <c r="O69" s="203"/>
      <c r="P69" s="204"/>
      <c r="Q69" s="203"/>
      <c r="R69" s="203"/>
      <c r="S69" s="205"/>
      <c r="T69" s="1190"/>
      <c r="U69" s="1191"/>
      <c r="V69" s="455"/>
      <c r="X69" s="342">
        <f t="shared" si="1"/>
        <v>0</v>
      </c>
      <c r="Y69" s="342">
        <f t="shared" si="2"/>
        <v>0</v>
      </c>
    </row>
    <row r="70" spans="1:25" ht="15" customHeight="1" x14ac:dyDescent="0.25">
      <c r="A70" s="59"/>
      <c r="B70" s="59"/>
      <c r="C70" s="60"/>
      <c r="D70" s="183"/>
      <c r="E70" s="190"/>
      <c r="F70" s="217"/>
      <c r="G70" s="176"/>
      <c r="H70" s="177"/>
      <c r="I70" s="841"/>
      <c r="J70" s="205"/>
      <c r="K70" s="201"/>
      <c r="L70" s="202"/>
      <c r="M70" s="202"/>
      <c r="N70" s="202"/>
      <c r="O70" s="203"/>
      <c r="P70" s="204"/>
      <c r="Q70" s="203"/>
      <c r="R70" s="203"/>
      <c r="S70" s="205"/>
      <c r="T70" s="1190"/>
      <c r="U70" s="1191"/>
      <c r="V70" s="455"/>
      <c r="X70" s="342">
        <f t="shared" si="1"/>
        <v>0</v>
      </c>
      <c r="Y70" s="342">
        <f t="shared" si="2"/>
        <v>0</v>
      </c>
    </row>
    <row r="71" spans="1:25" ht="15" customHeight="1" x14ac:dyDescent="0.25">
      <c r="A71" s="59"/>
      <c r="B71" s="59"/>
      <c r="C71" s="60"/>
      <c r="D71" s="183"/>
      <c r="E71" s="190"/>
      <c r="F71" s="217"/>
      <c r="G71" s="176"/>
      <c r="H71" s="177"/>
      <c r="I71" s="841"/>
      <c r="J71" s="205"/>
      <c r="K71" s="201"/>
      <c r="L71" s="202"/>
      <c r="M71" s="202"/>
      <c r="N71" s="202"/>
      <c r="O71" s="203"/>
      <c r="P71" s="204"/>
      <c r="Q71" s="203"/>
      <c r="R71" s="203"/>
      <c r="S71" s="205"/>
      <c r="T71" s="1190"/>
      <c r="U71" s="1191"/>
      <c r="V71" s="455"/>
      <c r="X71" s="342">
        <f t="shared" si="1"/>
        <v>0</v>
      </c>
      <c r="Y71" s="342">
        <f t="shared" si="2"/>
        <v>0</v>
      </c>
    </row>
    <row r="72" spans="1:25" ht="15" customHeight="1" x14ac:dyDescent="0.25">
      <c r="A72" s="59"/>
      <c r="B72" s="59"/>
      <c r="C72" s="60"/>
      <c r="D72" s="183"/>
      <c r="E72" s="190"/>
      <c r="F72" s="217"/>
      <c r="G72" s="176"/>
      <c r="H72" s="177"/>
      <c r="I72" s="841"/>
      <c r="J72" s="205"/>
      <c r="K72" s="201"/>
      <c r="L72" s="202"/>
      <c r="M72" s="202"/>
      <c r="N72" s="202"/>
      <c r="O72" s="203"/>
      <c r="P72" s="204"/>
      <c r="Q72" s="203"/>
      <c r="R72" s="203"/>
      <c r="S72" s="205"/>
      <c r="T72" s="1190"/>
      <c r="U72" s="1191"/>
      <c r="V72" s="455"/>
      <c r="X72" s="342">
        <f t="shared" si="1"/>
        <v>0</v>
      </c>
      <c r="Y72" s="342">
        <f t="shared" si="2"/>
        <v>0</v>
      </c>
    </row>
    <row r="73" spans="1:25" ht="15" customHeight="1" x14ac:dyDescent="0.25">
      <c r="A73" s="59"/>
      <c r="B73" s="59"/>
      <c r="C73" s="60"/>
      <c r="D73" s="183"/>
      <c r="E73" s="190"/>
      <c r="F73" s="217"/>
      <c r="G73" s="176"/>
      <c r="H73" s="177"/>
      <c r="I73" s="841"/>
      <c r="J73" s="205"/>
      <c r="K73" s="201"/>
      <c r="L73" s="202"/>
      <c r="M73" s="202"/>
      <c r="N73" s="202"/>
      <c r="O73" s="203"/>
      <c r="P73" s="204"/>
      <c r="Q73" s="203"/>
      <c r="R73" s="203"/>
      <c r="S73" s="205"/>
      <c r="T73" s="1190"/>
      <c r="U73" s="1191"/>
      <c r="V73" s="455"/>
      <c r="X73" s="342">
        <f t="shared" si="1"/>
        <v>0</v>
      </c>
      <c r="Y73" s="342">
        <f t="shared" si="2"/>
        <v>0</v>
      </c>
    </row>
    <row r="74" spans="1:25" ht="15" customHeight="1" x14ac:dyDescent="0.25">
      <c r="A74" s="59"/>
      <c r="B74" s="59"/>
      <c r="C74" s="60"/>
      <c r="D74" s="183"/>
      <c r="E74" s="190"/>
      <c r="F74" s="217"/>
      <c r="G74" s="176"/>
      <c r="H74" s="177"/>
      <c r="I74" s="841"/>
      <c r="J74" s="205"/>
      <c r="K74" s="201"/>
      <c r="L74" s="202"/>
      <c r="M74" s="202"/>
      <c r="N74" s="202"/>
      <c r="O74" s="203"/>
      <c r="P74" s="204"/>
      <c r="Q74" s="203"/>
      <c r="R74" s="203"/>
      <c r="S74" s="205"/>
      <c r="T74" s="1190"/>
      <c r="U74" s="1191"/>
      <c r="V74" s="455"/>
      <c r="X74" s="342">
        <f t="shared" si="1"/>
        <v>0</v>
      </c>
      <c r="Y74" s="342">
        <f t="shared" si="2"/>
        <v>0</v>
      </c>
    </row>
    <row r="75" spans="1:25" ht="15" customHeight="1" x14ac:dyDescent="0.25">
      <c r="A75" s="59"/>
      <c r="B75" s="59"/>
      <c r="C75" s="60"/>
      <c r="D75" s="183"/>
      <c r="E75" s="190"/>
      <c r="F75" s="217"/>
      <c r="G75" s="176"/>
      <c r="H75" s="177"/>
      <c r="I75" s="841"/>
      <c r="J75" s="205"/>
      <c r="K75" s="201"/>
      <c r="L75" s="202"/>
      <c r="M75" s="202"/>
      <c r="N75" s="202"/>
      <c r="O75" s="203"/>
      <c r="P75" s="204"/>
      <c r="Q75" s="203"/>
      <c r="R75" s="203"/>
      <c r="S75" s="205"/>
      <c r="T75" s="1190"/>
      <c r="U75" s="1191"/>
      <c r="V75" s="455"/>
      <c r="X75" s="342">
        <f t="shared" si="1"/>
        <v>0</v>
      </c>
      <c r="Y75" s="342">
        <f t="shared" si="2"/>
        <v>0</v>
      </c>
    </row>
    <row r="76" spans="1:25" ht="15" customHeight="1" x14ac:dyDescent="0.25">
      <c r="A76" s="59"/>
      <c r="B76" s="59"/>
      <c r="C76" s="60"/>
      <c r="D76" s="183"/>
      <c r="E76" s="190"/>
      <c r="F76" s="217"/>
      <c r="G76" s="176"/>
      <c r="H76" s="177"/>
      <c r="I76" s="841"/>
      <c r="J76" s="205"/>
      <c r="K76" s="201"/>
      <c r="L76" s="202"/>
      <c r="M76" s="202"/>
      <c r="N76" s="202"/>
      <c r="O76" s="203"/>
      <c r="P76" s="204"/>
      <c r="Q76" s="203"/>
      <c r="R76" s="203"/>
      <c r="S76" s="205"/>
      <c r="T76" s="1190"/>
      <c r="U76" s="1191"/>
      <c r="V76" s="455"/>
      <c r="X76" s="342">
        <f t="shared" si="1"/>
        <v>0</v>
      </c>
      <c r="Y76" s="342">
        <f t="shared" si="2"/>
        <v>0</v>
      </c>
    </row>
    <row r="77" spans="1:25" ht="15" customHeight="1" x14ac:dyDescent="0.25">
      <c r="A77" s="59"/>
      <c r="B77" s="59"/>
      <c r="C77" s="60"/>
      <c r="D77" s="183"/>
      <c r="E77" s="190"/>
      <c r="F77" s="217"/>
      <c r="G77" s="176"/>
      <c r="H77" s="177"/>
      <c r="I77" s="841"/>
      <c r="J77" s="205"/>
      <c r="K77" s="201"/>
      <c r="L77" s="202"/>
      <c r="M77" s="202"/>
      <c r="N77" s="202"/>
      <c r="O77" s="203"/>
      <c r="P77" s="204"/>
      <c r="Q77" s="203"/>
      <c r="R77" s="203"/>
      <c r="S77" s="205"/>
      <c r="T77" s="1190"/>
      <c r="U77" s="1191"/>
      <c r="V77" s="455"/>
      <c r="X77" s="342">
        <f t="shared" si="1"/>
        <v>0</v>
      </c>
      <c r="Y77" s="342">
        <f t="shared" si="2"/>
        <v>0</v>
      </c>
    </row>
    <row r="78" spans="1:25" ht="15" customHeight="1" x14ac:dyDescent="0.25">
      <c r="A78" s="59"/>
      <c r="B78" s="59"/>
      <c r="C78" s="60"/>
      <c r="D78" s="183"/>
      <c r="E78" s="190"/>
      <c r="F78" s="217"/>
      <c r="G78" s="176"/>
      <c r="H78" s="177"/>
      <c r="I78" s="841"/>
      <c r="J78" s="205"/>
      <c r="K78" s="201"/>
      <c r="L78" s="202"/>
      <c r="M78" s="202"/>
      <c r="N78" s="202"/>
      <c r="O78" s="203"/>
      <c r="P78" s="204"/>
      <c r="Q78" s="203"/>
      <c r="R78" s="203"/>
      <c r="S78" s="205"/>
      <c r="T78" s="1190"/>
      <c r="U78" s="1191"/>
      <c r="V78" s="455"/>
      <c r="X78" s="342">
        <f t="shared" si="1"/>
        <v>0</v>
      </c>
      <c r="Y78" s="342">
        <f t="shared" si="2"/>
        <v>0</v>
      </c>
    </row>
    <row r="79" spans="1:25" ht="15" customHeight="1" x14ac:dyDescent="0.25">
      <c r="A79" s="59"/>
      <c r="B79" s="59"/>
      <c r="C79" s="60"/>
      <c r="D79" s="183"/>
      <c r="E79" s="190"/>
      <c r="F79" s="217"/>
      <c r="G79" s="176"/>
      <c r="H79" s="177"/>
      <c r="I79" s="841"/>
      <c r="J79" s="205"/>
      <c r="K79" s="201"/>
      <c r="L79" s="202"/>
      <c r="M79" s="202"/>
      <c r="N79" s="202"/>
      <c r="O79" s="203"/>
      <c r="P79" s="204"/>
      <c r="Q79" s="203"/>
      <c r="R79" s="203"/>
      <c r="S79" s="205"/>
      <c r="T79" s="1190"/>
      <c r="U79" s="1191"/>
      <c r="V79" s="455"/>
      <c r="X79" s="342">
        <f t="shared" si="1"/>
        <v>0</v>
      </c>
      <c r="Y79" s="342">
        <f t="shared" si="2"/>
        <v>0</v>
      </c>
    </row>
    <row r="80" spans="1:25" ht="15" customHeight="1" x14ac:dyDescent="0.25">
      <c r="A80" s="59"/>
      <c r="B80" s="59"/>
      <c r="C80" s="60"/>
      <c r="D80" s="183"/>
      <c r="E80" s="190"/>
      <c r="F80" s="217"/>
      <c r="G80" s="176"/>
      <c r="H80" s="177"/>
      <c r="I80" s="841"/>
      <c r="J80" s="205"/>
      <c r="K80" s="201"/>
      <c r="L80" s="202"/>
      <c r="M80" s="202"/>
      <c r="N80" s="202"/>
      <c r="O80" s="203"/>
      <c r="P80" s="204"/>
      <c r="Q80" s="203"/>
      <c r="R80" s="203"/>
      <c r="S80" s="205"/>
      <c r="T80" s="1190"/>
      <c r="U80" s="1191"/>
      <c r="V80" s="455"/>
      <c r="X80" s="342">
        <f t="shared" si="1"/>
        <v>0</v>
      </c>
      <c r="Y80" s="342">
        <f t="shared" si="2"/>
        <v>0</v>
      </c>
    </row>
    <row r="81" spans="1:25" ht="15" customHeight="1" x14ac:dyDescent="0.25">
      <c r="A81" s="59"/>
      <c r="B81" s="59"/>
      <c r="C81" s="60"/>
      <c r="D81" s="183"/>
      <c r="E81" s="190"/>
      <c r="F81" s="217"/>
      <c r="G81" s="176"/>
      <c r="H81" s="177"/>
      <c r="I81" s="841"/>
      <c r="J81" s="205"/>
      <c r="K81" s="201"/>
      <c r="L81" s="202"/>
      <c r="M81" s="202"/>
      <c r="N81" s="202"/>
      <c r="O81" s="203"/>
      <c r="P81" s="204"/>
      <c r="Q81" s="203"/>
      <c r="R81" s="203"/>
      <c r="S81" s="205"/>
      <c r="T81" s="1190"/>
      <c r="U81" s="1191"/>
      <c r="V81" s="455"/>
      <c r="X81" s="342">
        <f t="shared" si="1"/>
        <v>0</v>
      </c>
      <c r="Y81" s="342">
        <f t="shared" si="2"/>
        <v>0</v>
      </c>
    </row>
    <row r="82" spans="1:25" ht="15" customHeight="1" x14ac:dyDescent="0.25">
      <c r="A82" s="59"/>
      <c r="B82" s="59"/>
      <c r="C82" s="60"/>
      <c r="D82" s="183"/>
      <c r="E82" s="190"/>
      <c r="F82" s="217"/>
      <c r="G82" s="176"/>
      <c r="H82" s="177"/>
      <c r="I82" s="841"/>
      <c r="J82" s="205"/>
      <c r="K82" s="201"/>
      <c r="L82" s="202"/>
      <c r="M82" s="202"/>
      <c r="N82" s="202"/>
      <c r="O82" s="203"/>
      <c r="P82" s="204"/>
      <c r="Q82" s="203"/>
      <c r="R82" s="203"/>
      <c r="S82" s="205"/>
      <c r="T82" s="1190"/>
      <c r="U82" s="1191"/>
      <c r="V82" s="455"/>
      <c r="X82" s="342">
        <f t="shared" ref="X82:X145" si="3">E82*G82</f>
        <v>0</v>
      </c>
      <c r="Y82" s="342">
        <f t="shared" ref="Y82:Y145" si="4">F82*H82</f>
        <v>0</v>
      </c>
    </row>
    <row r="83" spans="1:25" ht="15" customHeight="1" x14ac:dyDescent="0.25">
      <c r="A83" s="59"/>
      <c r="B83" s="59"/>
      <c r="C83" s="60"/>
      <c r="D83" s="183"/>
      <c r="E83" s="190"/>
      <c r="F83" s="217"/>
      <c r="G83" s="176"/>
      <c r="H83" s="177"/>
      <c r="I83" s="841"/>
      <c r="J83" s="205"/>
      <c r="K83" s="201"/>
      <c r="L83" s="202"/>
      <c r="M83" s="202"/>
      <c r="N83" s="202"/>
      <c r="O83" s="203"/>
      <c r="P83" s="204"/>
      <c r="Q83" s="203"/>
      <c r="R83" s="203"/>
      <c r="S83" s="205"/>
      <c r="T83" s="1190"/>
      <c r="U83" s="1191"/>
      <c r="V83" s="455"/>
      <c r="X83" s="342">
        <f t="shared" si="3"/>
        <v>0</v>
      </c>
      <c r="Y83" s="342">
        <f t="shared" si="4"/>
        <v>0</v>
      </c>
    </row>
    <row r="84" spans="1:25" ht="15" customHeight="1" x14ac:dyDescent="0.25">
      <c r="A84" s="59"/>
      <c r="B84" s="59"/>
      <c r="C84" s="60"/>
      <c r="D84" s="183"/>
      <c r="E84" s="190"/>
      <c r="F84" s="217"/>
      <c r="G84" s="176"/>
      <c r="H84" s="177"/>
      <c r="I84" s="841"/>
      <c r="J84" s="205"/>
      <c r="K84" s="201"/>
      <c r="L84" s="202"/>
      <c r="M84" s="202"/>
      <c r="N84" s="202"/>
      <c r="O84" s="203"/>
      <c r="P84" s="204"/>
      <c r="Q84" s="203"/>
      <c r="R84" s="203"/>
      <c r="S84" s="205"/>
      <c r="T84" s="1190"/>
      <c r="U84" s="1191"/>
      <c r="V84" s="455"/>
      <c r="X84" s="342">
        <f t="shared" si="3"/>
        <v>0</v>
      </c>
      <c r="Y84" s="342">
        <f t="shared" si="4"/>
        <v>0</v>
      </c>
    </row>
    <row r="85" spans="1:25" ht="15" customHeight="1" x14ac:dyDescent="0.25">
      <c r="A85" s="59"/>
      <c r="B85" s="59"/>
      <c r="C85" s="60"/>
      <c r="D85" s="183"/>
      <c r="E85" s="190"/>
      <c r="F85" s="217"/>
      <c r="G85" s="176"/>
      <c r="H85" s="177"/>
      <c r="I85" s="841"/>
      <c r="J85" s="205"/>
      <c r="K85" s="201"/>
      <c r="L85" s="202"/>
      <c r="M85" s="202"/>
      <c r="N85" s="202"/>
      <c r="O85" s="203"/>
      <c r="P85" s="204"/>
      <c r="Q85" s="203"/>
      <c r="R85" s="203"/>
      <c r="S85" s="205"/>
      <c r="T85" s="1190"/>
      <c r="U85" s="1191"/>
      <c r="V85" s="455"/>
      <c r="X85" s="342">
        <f t="shared" si="3"/>
        <v>0</v>
      </c>
      <c r="Y85" s="342">
        <f t="shared" si="4"/>
        <v>0</v>
      </c>
    </row>
    <row r="86" spans="1:25" ht="15" customHeight="1" x14ac:dyDescent="0.25">
      <c r="A86" s="59"/>
      <c r="B86" s="59"/>
      <c r="C86" s="60"/>
      <c r="D86" s="183"/>
      <c r="E86" s="190"/>
      <c r="F86" s="217"/>
      <c r="G86" s="176"/>
      <c r="H86" s="177"/>
      <c r="I86" s="841"/>
      <c r="J86" s="205"/>
      <c r="K86" s="201"/>
      <c r="L86" s="202"/>
      <c r="M86" s="202"/>
      <c r="N86" s="202"/>
      <c r="O86" s="203"/>
      <c r="P86" s="204"/>
      <c r="Q86" s="203"/>
      <c r="R86" s="203"/>
      <c r="S86" s="205"/>
      <c r="T86" s="1190"/>
      <c r="U86" s="1191"/>
      <c r="V86" s="455"/>
      <c r="X86" s="342">
        <f t="shared" si="3"/>
        <v>0</v>
      </c>
      <c r="Y86" s="342">
        <f t="shared" si="4"/>
        <v>0</v>
      </c>
    </row>
    <row r="87" spans="1:25" ht="15" customHeight="1" x14ac:dyDescent="0.25">
      <c r="A87" s="59"/>
      <c r="B87" s="59"/>
      <c r="C87" s="60"/>
      <c r="D87" s="183"/>
      <c r="E87" s="190"/>
      <c r="F87" s="217"/>
      <c r="G87" s="176"/>
      <c r="H87" s="177"/>
      <c r="I87" s="841"/>
      <c r="J87" s="205"/>
      <c r="K87" s="201"/>
      <c r="L87" s="202"/>
      <c r="M87" s="202"/>
      <c r="N87" s="202"/>
      <c r="O87" s="203"/>
      <c r="P87" s="204"/>
      <c r="Q87" s="203"/>
      <c r="R87" s="203"/>
      <c r="S87" s="205"/>
      <c r="T87" s="1190"/>
      <c r="U87" s="1191"/>
      <c r="V87" s="455"/>
      <c r="X87" s="342">
        <f t="shared" si="3"/>
        <v>0</v>
      </c>
      <c r="Y87" s="342">
        <f t="shared" si="4"/>
        <v>0</v>
      </c>
    </row>
    <row r="88" spans="1:25" ht="15" customHeight="1" x14ac:dyDescent="0.25">
      <c r="A88" s="59"/>
      <c r="B88" s="59"/>
      <c r="C88" s="60"/>
      <c r="D88" s="183"/>
      <c r="E88" s="190"/>
      <c r="F88" s="217"/>
      <c r="G88" s="176"/>
      <c r="H88" s="177"/>
      <c r="I88" s="841"/>
      <c r="J88" s="205"/>
      <c r="K88" s="201"/>
      <c r="L88" s="202"/>
      <c r="M88" s="202"/>
      <c r="N88" s="202"/>
      <c r="O88" s="203"/>
      <c r="P88" s="204"/>
      <c r="Q88" s="203"/>
      <c r="R88" s="203"/>
      <c r="S88" s="205"/>
      <c r="T88" s="1190"/>
      <c r="U88" s="1191"/>
      <c r="V88" s="455"/>
      <c r="X88" s="342">
        <f t="shared" si="3"/>
        <v>0</v>
      </c>
      <c r="Y88" s="342">
        <f t="shared" si="4"/>
        <v>0</v>
      </c>
    </row>
    <row r="89" spans="1:25" ht="15" customHeight="1" x14ac:dyDescent="0.25">
      <c r="A89" s="59"/>
      <c r="B89" s="59"/>
      <c r="C89" s="60"/>
      <c r="D89" s="183"/>
      <c r="E89" s="190"/>
      <c r="F89" s="217"/>
      <c r="G89" s="176"/>
      <c r="H89" s="177"/>
      <c r="I89" s="841"/>
      <c r="J89" s="205"/>
      <c r="K89" s="201"/>
      <c r="L89" s="202"/>
      <c r="M89" s="202"/>
      <c r="N89" s="202"/>
      <c r="O89" s="203"/>
      <c r="P89" s="204"/>
      <c r="Q89" s="203"/>
      <c r="R89" s="203"/>
      <c r="S89" s="205"/>
      <c r="T89" s="1190"/>
      <c r="U89" s="1191"/>
      <c r="V89" s="455"/>
      <c r="X89" s="342">
        <f t="shared" si="3"/>
        <v>0</v>
      </c>
      <c r="Y89" s="342">
        <f t="shared" si="4"/>
        <v>0</v>
      </c>
    </row>
    <row r="90" spans="1:25" ht="15" customHeight="1" x14ac:dyDescent="0.25">
      <c r="A90" s="59"/>
      <c r="B90" s="59"/>
      <c r="C90" s="60"/>
      <c r="D90" s="183"/>
      <c r="E90" s="190"/>
      <c r="F90" s="217"/>
      <c r="G90" s="176"/>
      <c r="H90" s="177"/>
      <c r="I90" s="841"/>
      <c r="J90" s="205"/>
      <c r="K90" s="201"/>
      <c r="L90" s="202"/>
      <c r="M90" s="202"/>
      <c r="N90" s="202"/>
      <c r="O90" s="203"/>
      <c r="P90" s="204"/>
      <c r="Q90" s="203"/>
      <c r="R90" s="203"/>
      <c r="S90" s="205"/>
      <c r="T90" s="1190"/>
      <c r="U90" s="1191"/>
      <c r="V90" s="455"/>
      <c r="X90" s="342">
        <f t="shared" si="3"/>
        <v>0</v>
      </c>
      <c r="Y90" s="342">
        <f t="shared" si="4"/>
        <v>0</v>
      </c>
    </row>
    <row r="91" spans="1:25" ht="15" customHeight="1" x14ac:dyDescent="0.25">
      <c r="A91" s="59"/>
      <c r="B91" s="59"/>
      <c r="C91" s="60"/>
      <c r="D91" s="183"/>
      <c r="E91" s="190"/>
      <c r="F91" s="217"/>
      <c r="G91" s="176"/>
      <c r="H91" s="177"/>
      <c r="I91" s="841"/>
      <c r="J91" s="205"/>
      <c r="K91" s="201"/>
      <c r="L91" s="202"/>
      <c r="M91" s="202"/>
      <c r="N91" s="202"/>
      <c r="O91" s="203"/>
      <c r="P91" s="204"/>
      <c r="Q91" s="203"/>
      <c r="R91" s="203"/>
      <c r="S91" s="205"/>
      <c r="T91" s="1190"/>
      <c r="U91" s="1191"/>
      <c r="V91" s="455"/>
      <c r="X91" s="342">
        <f t="shared" si="3"/>
        <v>0</v>
      </c>
      <c r="Y91" s="342">
        <f t="shared" si="4"/>
        <v>0</v>
      </c>
    </row>
    <row r="92" spans="1:25" ht="15" customHeight="1" x14ac:dyDescent="0.25">
      <c r="A92" s="59"/>
      <c r="B92" s="59"/>
      <c r="C92" s="60"/>
      <c r="D92" s="183"/>
      <c r="E92" s="190"/>
      <c r="F92" s="217"/>
      <c r="G92" s="176"/>
      <c r="H92" s="177"/>
      <c r="I92" s="841"/>
      <c r="J92" s="205"/>
      <c r="K92" s="201"/>
      <c r="L92" s="202"/>
      <c r="M92" s="202"/>
      <c r="N92" s="202"/>
      <c r="O92" s="203"/>
      <c r="P92" s="204"/>
      <c r="Q92" s="203"/>
      <c r="R92" s="203"/>
      <c r="S92" s="205"/>
      <c r="T92" s="1190"/>
      <c r="U92" s="1191"/>
      <c r="V92" s="455"/>
      <c r="X92" s="342">
        <f t="shared" si="3"/>
        <v>0</v>
      </c>
      <c r="Y92" s="342">
        <f t="shared" si="4"/>
        <v>0</v>
      </c>
    </row>
    <row r="93" spans="1:25" ht="15" customHeight="1" x14ac:dyDescent="0.25">
      <c r="A93" s="59"/>
      <c r="B93" s="59"/>
      <c r="C93" s="60"/>
      <c r="D93" s="183"/>
      <c r="E93" s="190"/>
      <c r="F93" s="217"/>
      <c r="G93" s="176"/>
      <c r="H93" s="177"/>
      <c r="I93" s="841"/>
      <c r="J93" s="205"/>
      <c r="K93" s="201"/>
      <c r="L93" s="202"/>
      <c r="M93" s="202"/>
      <c r="N93" s="202"/>
      <c r="O93" s="203"/>
      <c r="P93" s="204"/>
      <c r="Q93" s="203"/>
      <c r="R93" s="203"/>
      <c r="S93" s="205"/>
      <c r="T93" s="1190"/>
      <c r="U93" s="1191"/>
      <c r="V93" s="455"/>
      <c r="X93" s="342">
        <f t="shared" si="3"/>
        <v>0</v>
      </c>
      <c r="Y93" s="342">
        <f t="shared" si="4"/>
        <v>0</v>
      </c>
    </row>
    <row r="94" spans="1:25" ht="15" customHeight="1" x14ac:dyDescent="0.25">
      <c r="A94" s="59"/>
      <c r="B94" s="59"/>
      <c r="C94" s="60"/>
      <c r="D94" s="183"/>
      <c r="E94" s="190"/>
      <c r="F94" s="217"/>
      <c r="G94" s="176"/>
      <c r="H94" s="177"/>
      <c r="I94" s="841"/>
      <c r="J94" s="205"/>
      <c r="K94" s="201"/>
      <c r="L94" s="202"/>
      <c r="M94" s="202"/>
      <c r="N94" s="202"/>
      <c r="O94" s="203"/>
      <c r="P94" s="204"/>
      <c r="Q94" s="203"/>
      <c r="R94" s="203"/>
      <c r="S94" s="205"/>
      <c r="T94" s="1190"/>
      <c r="U94" s="1191"/>
      <c r="V94" s="455"/>
      <c r="X94" s="342">
        <f t="shared" si="3"/>
        <v>0</v>
      </c>
      <c r="Y94" s="342">
        <f t="shared" si="4"/>
        <v>0</v>
      </c>
    </row>
    <row r="95" spans="1:25" ht="15" customHeight="1" x14ac:dyDescent="0.25">
      <c r="A95" s="59"/>
      <c r="B95" s="59"/>
      <c r="C95" s="60"/>
      <c r="D95" s="183"/>
      <c r="E95" s="190"/>
      <c r="F95" s="217"/>
      <c r="G95" s="176"/>
      <c r="H95" s="177"/>
      <c r="I95" s="841"/>
      <c r="J95" s="205"/>
      <c r="K95" s="201"/>
      <c r="L95" s="202"/>
      <c r="M95" s="202"/>
      <c r="N95" s="202"/>
      <c r="O95" s="203"/>
      <c r="P95" s="204"/>
      <c r="Q95" s="203"/>
      <c r="R95" s="203"/>
      <c r="S95" s="205"/>
      <c r="T95" s="1190"/>
      <c r="U95" s="1191"/>
      <c r="V95" s="455"/>
      <c r="X95" s="342">
        <f t="shared" si="3"/>
        <v>0</v>
      </c>
      <c r="Y95" s="342">
        <f t="shared" si="4"/>
        <v>0</v>
      </c>
    </row>
    <row r="96" spans="1:25" ht="15" customHeight="1" x14ac:dyDescent="0.25">
      <c r="A96" s="59"/>
      <c r="B96" s="59"/>
      <c r="C96" s="60"/>
      <c r="D96" s="183"/>
      <c r="E96" s="190"/>
      <c r="F96" s="217"/>
      <c r="G96" s="176"/>
      <c r="H96" s="177"/>
      <c r="I96" s="841"/>
      <c r="J96" s="205"/>
      <c r="K96" s="201"/>
      <c r="L96" s="202"/>
      <c r="M96" s="202"/>
      <c r="N96" s="202"/>
      <c r="O96" s="203"/>
      <c r="P96" s="204"/>
      <c r="Q96" s="203"/>
      <c r="R96" s="203"/>
      <c r="S96" s="205"/>
      <c r="T96" s="1190"/>
      <c r="U96" s="1191"/>
      <c r="V96" s="455"/>
      <c r="X96" s="342">
        <f t="shared" si="3"/>
        <v>0</v>
      </c>
      <c r="Y96" s="342">
        <f t="shared" si="4"/>
        <v>0</v>
      </c>
    </row>
    <row r="97" spans="1:25" ht="15" customHeight="1" x14ac:dyDescent="0.25">
      <c r="A97" s="59"/>
      <c r="B97" s="59"/>
      <c r="C97" s="60"/>
      <c r="D97" s="183"/>
      <c r="E97" s="190"/>
      <c r="F97" s="217"/>
      <c r="G97" s="176"/>
      <c r="H97" s="177"/>
      <c r="I97" s="841"/>
      <c r="J97" s="205"/>
      <c r="K97" s="201"/>
      <c r="L97" s="202"/>
      <c r="M97" s="202"/>
      <c r="N97" s="202"/>
      <c r="O97" s="203"/>
      <c r="P97" s="204"/>
      <c r="Q97" s="203"/>
      <c r="R97" s="203"/>
      <c r="S97" s="205"/>
      <c r="T97" s="1190"/>
      <c r="U97" s="1191"/>
      <c r="V97" s="455"/>
      <c r="X97" s="342">
        <f t="shared" si="3"/>
        <v>0</v>
      </c>
      <c r="Y97" s="342">
        <f t="shared" si="4"/>
        <v>0</v>
      </c>
    </row>
    <row r="98" spans="1:25" ht="15" customHeight="1" x14ac:dyDescent="0.25">
      <c r="A98" s="59"/>
      <c r="B98" s="59"/>
      <c r="C98" s="60"/>
      <c r="D98" s="183"/>
      <c r="E98" s="190"/>
      <c r="F98" s="217"/>
      <c r="G98" s="176"/>
      <c r="H98" s="177"/>
      <c r="I98" s="841"/>
      <c r="J98" s="205"/>
      <c r="K98" s="201"/>
      <c r="L98" s="202"/>
      <c r="M98" s="202"/>
      <c r="N98" s="202"/>
      <c r="O98" s="203"/>
      <c r="P98" s="204"/>
      <c r="Q98" s="203"/>
      <c r="R98" s="203"/>
      <c r="S98" s="205"/>
      <c r="T98" s="1190"/>
      <c r="U98" s="1191"/>
      <c r="V98" s="455"/>
      <c r="X98" s="342">
        <f t="shared" si="3"/>
        <v>0</v>
      </c>
      <c r="Y98" s="342">
        <f t="shared" si="4"/>
        <v>0</v>
      </c>
    </row>
    <row r="99" spans="1:25" ht="15" customHeight="1" x14ac:dyDescent="0.25">
      <c r="A99" s="59"/>
      <c r="B99" s="59"/>
      <c r="C99" s="60"/>
      <c r="D99" s="183"/>
      <c r="E99" s="190"/>
      <c r="F99" s="217"/>
      <c r="G99" s="176"/>
      <c r="H99" s="177"/>
      <c r="I99" s="841"/>
      <c r="J99" s="205"/>
      <c r="K99" s="201"/>
      <c r="L99" s="202"/>
      <c r="M99" s="202"/>
      <c r="N99" s="202"/>
      <c r="O99" s="203"/>
      <c r="P99" s="204"/>
      <c r="Q99" s="203"/>
      <c r="R99" s="203"/>
      <c r="S99" s="205"/>
      <c r="T99" s="1190"/>
      <c r="U99" s="1191"/>
      <c r="V99" s="455"/>
      <c r="X99" s="342">
        <f t="shared" si="3"/>
        <v>0</v>
      </c>
      <c r="Y99" s="342">
        <f t="shared" si="4"/>
        <v>0</v>
      </c>
    </row>
    <row r="100" spans="1:25" ht="15" customHeight="1" x14ac:dyDescent="0.25">
      <c r="A100" s="59"/>
      <c r="B100" s="59"/>
      <c r="C100" s="60"/>
      <c r="D100" s="183"/>
      <c r="E100" s="190"/>
      <c r="F100" s="217"/>
      <c r="G100" s="176"/>
      <c r="H100" s="177"/>
      <c r="I100" s="841"/>
      <c r="J100" s="205"/>
      <c r="K100" s="201"/>
      <c r="L100" s="202"/>
      <c r="M100" s="202"/>
      <c r="N100" s="202"/>
      <c r="O100" s="203"/>
      <c r="P100" s="204"/>
      <c r="Q100" s="203"/>
      <c r="R100" s="203"/>
      <c r="S100" s="205"/>
      <c r="T100" s="1190"/>
      <c r="U100" s="1191"/>
      <c r="V100" s="455"/>
      <c r="X100" s="342">
        <f t="shared" si="3"/>
        <v>0</v>
      </c>
      <c r="Y100" s="342">
        <f t="shared" si="4"/>
        <v>0</v>
      </c>
    </row>
    <row r="101" spans="1:25" ht="15" customHeight="1" x14ac:dyDescent="0.25">
      <c r="A101" s="59"/>
      <c r="B101" s="59"/>
      <c r="C101" s="60"/>
      <c r="D101" s="183"/>
      <c r="E101" s="190"/>
      <c r="F101" s="217"/>
      <c r="G101" s="176"/>
      <c r="H101" s="177"/>
      <c r="I101" s="841"/>
      <c r="J101" s="205"/>
      <c r="K101" s="201"/>
      <c r="L101" s="202"/>
      <c r="M101" s="202"/>
      <c r="N101" s="202"/>
      <c r="O101" s="203"/>
      <c r="P101" s="204"/>
      <c r="Q101" s="203"/>
      <c r="R101" s="203"/>
      <c r="S101" s="205"/>
      <c r="T101" s="1190"/>
      <c r="U101" s="1191"/>
      <c r="V101" s="455"/>
      <c r="X101" s="342">
        <f t="shared" si="3"/>
        <v>0</v>
      </c>
      <c r="Y101" s="342">
        <f t="shared" si="4"/>
        <v>0</v>
      </c>
    </row>
    <row r="102" spans="1:25" ht="15" customHeight="1" x14ac:dyDescent="0.25">
      <c r="A102" s="59"/>
      <c r="B102" s="59"/>
      <c r="C102" s="60"/>
      <c r="D102" s="183"/>
      <c r="E102" s="190"/>
      <c r="F102" s="217"/>
      <c r="G102" s="176"/>
      <c r="H102" s="177"/>
      <c r="I102" s="841"/>
      <c r="J102" s="205"/>
      <c r="K102" s="201"/>
      <c r="L102" s="202"/>
      <c r="M102" s="202"/>
      <c r="N102" s="202"/>
      <c r="O102" s="203"/>
      <c r="P102" s="204"/>
      <c r="Q102" s="203"/>
      <c r="R102" s="203"/>
      <c r="S102" s="205"/>
      <c r="T102" s="1190"/>
      <c r="U102" s="1191"/>
      <c r="V102" s="455"/>
      <c r="X102" s="342">
        <f t="shared" si="3"/>
        <v>0</v>
      </c>
      <c r="Y102" s="342">
        <f t="shared" si="4"/>
        <v>0</v>
      </c>
    </row>
    <row r="103" spans="1:25" ht="15" customHeight="1" x14ac:dyDescent="0.25">
      <c r="A103" s="59"/>
      <c r="B103" s="59"/>
      <c r="C103" s="60"/>
      <c r="D103" s="183"/>
      <c r="E103" s="190"/>
      <c r="F103" s="217"/>
      <c r="G103" s="176"/>
      <c r="H103" s="177"/>
      <c r="I103" s="841"/>
      <c r="J103" s="205"/>
      <c r="K103" s="201"/>
      <c r="L103" s="202"/>
      <c r="M103" s="202"/>
      <c r="N103" s="202"/>
      <c r="O103" s="203"/>
      <c r="P103" s="204"/>
      <c r="Q103" s="203"/>
      <c r="R103" s="203"/>
      <c r="S103" s="205"/>
      <c r="T103" s="1190"/>
      <c r="U103" s="1191"/>
      <c r="V103" s="455"/>
      <c r="X103" s="342">
        <f t="shared" si="3"/>
        <v>0</v>
      </c>
      <c r="Y103" s="342">
        <f t="shared" si="4"/>
        <v>0</v>
      </c>
    </row>
    <row r="104" spans="1:25" ht="15" customHeight="1" x14ac:dyDescent="0.25">
      <c r="A104" s="59"/>
      <c r="B104" s="59"/>
      <c r="C104" s="60"/>
      <c r="D104" s="183"/>
      <c r="E104" s="190"/>
      <c r="F104" s="217"/>
      <c r="G104" s="176"/>
      <c r="H104" s="177"/>
      <c r="I104" s="841"/>
      <c r="J104" s="205"/>
      <c r="K104" s="201"/>
      <c r="L104" s="202"/>
      <c r="M104" s="202"/>
      <c r="N104" s="202"/>
      <c r="O104" s="203"/>
      <c r="P104" s="204"/>
      <c r="Q104" s="203"/>
      <c r="R104" s="203"/>
      <c r="S104" s="205"/>
      <c r="T104" s="1190"/>
      <c r="U104" s="1191"/>
      <c r="V104" s="455"/>
      <c r="X104" s="342">
        <f t="shared" si="3"/>
        <v>0</v>
      </c>
      <c r="Y104" s="342">
        <f t="shared" si="4"/>
        <v>0</v>
      </c>
    </row>
    <row r="105" spans="1:25" ht="15" customHeight="1" x14ac:dyDescent="0.25">
      <c r="A105" s="59"/>
      <c r="B105" s="59"/>
      <c r="C105" s="60"/>
      <c r="D105" s="183"/>
      <c r="E105" s="190"/>
      <c r="F105" s="217"/>
      <c r="G105" s="176"/>
      <c r="H105" s="177"/>
      <c r="I105" s="841"/>
      <c r="J105" s="205"/>
      <c r="K105" s="201"/>
      <c r="L105" s="202"/>
      <c r="M105" s="202"/>
      <c r="N105" s="202"/>
      <c r="O105" s="203"/>
      <c r="P105" s="204"/>
      <c r="Q105" s="203"/>
      <c r="R105" s="203"/>
      <c r="S105" s="205"/>
      <c r="T105" s="1190"/>
      <c r="U105" s="1191"/>
      <c r="V105" s="455"/>
      <c r="X105" s="342">
        <f t="shared" si="3"/>
        <v>0</v>
      </c>
      <c r="Y105" s="342">
        <f t="shared" si="4"/>
        <v>0</v>
      </c>
    </row>
    <row r="106" spans="1:25" ht="15" customHeight="1" x14ac:dyDescent="0.25">
      <c r="A106" s="59"/>
      <c r="B106" s="59"/>
      <c r="C106" s="60"/>
      <c r="D106" s="183"/>
      <c r="E106" s="190"/>
      <c r="F106" s="217"/>
      <c r="G106" s="176"/>
      <c r="H106" s="177"/>
      <c r="I106" s="841"/>
      <c r="J106" s="205"/>
      <c r="K106" s="201"/>
      <c r="L106" s="202"/>
      <c r="M106" s="202"/>
      <c r="N106" s="202"/>
      <c r="O106" s="203"/>
      <c r="P106" s="204"/>
      <c r="Q106" s="203"/>
      <c r="R106" s="203"/>
      <c r="S106" s="205"/>
      <c r="T106" s="1190"/>
      <c r="U106" s="1191"/>
      <c r="V106" s="455"/>
      <c r="X106" s="342">
        <f t="shared" si="3"/>
        <v>0</v>
      </c>
      <c r="Y106" s="342">
        <f t="shared" si="4"/>
        <v>0</v>
      </c>
    </row>
    <row r="107" spans="1:25" ht="15" customHeight="1" x14ac:dyDescent="0.25">
      <c r="A107" s="59"/>
      <c r="B107" s="59"/>
      <c r="C107" s="60"/>
      <c r="D107" s="183"/>
      <c r="E107" s="190"/>
      <c r="F107" s="217"/>
      <c r="G107" s="176"/>
      <c r="H107" s="177"/>
      <c r="I107" s="841"/>
      <c r="J107" s="205"/>
      <c r="K107" s="201"/>
      <c r="L107" s="202"/>
      <c r="M107" s="202"/>
      <c r="N107" s="202"/>
      <c r="O107" s="203"/>
      <c r="P107" s="204"/>
      <c r="Q107" s="203"/>
      <c r="R107" s="203"/>
      <c r="S107" s="205"/>
      <c r="T107" s="1190"/>
      <c r="U107" s="1191"/>
      <c r="V107" s="455"/>
      <c r="X107" s="342">
        <f t="shared" si="3"/>
        <v>0</v>
      </c>
      <c r="Y107" s="342">
        <f t="shared" si="4"/>
        <v>0</v>
      </c>
    </row>
    <row r="108" spans="1:25" ht="15" customHeight="1" x14ac:dyDescent="0.25">
      <c r="A108" s="59"/>
      <c r="B108" s="59"/>
      <c r="C108" s="60"/>
      <c r="D108" s="183"/>
      <c r="E108" s="190"/>
      <c r="F108" s="217"/>
      <c r="G108" s="176"/>
      <c r="H108" s="177"/>
      <c r="I108" s="841"/>
      <c r="J108" s="205"/>
      <c r="K108" s="201"/>
      <c r="L108" s="202"/>
      <c r="M108" s="202"/>
      <c r="N108" s="202"/>
      <c r="O108" s="203"/>
      <c r="P108" s="204"/>
      <c r="Q108" s="203"/>
      <c r="R108" s="203"/>
      <c r="S108" s="205"/>
      <c r="T108" s="1190"/>
      <c r="U108" s="1191"/>
      <c r="V108" s="455"/>
      <c r="X108" s="342">
        <f t="shared" si="3"/>
        <v>0</v>
      </c>
      <c r="Y108" s="342">
        <f t="shared" si="4"/>
        <v>0</v>
      </c>
    </row>
    <row r="109" spans="1:25" ht="15" customHeight="1" x14ac:dyDescent="0.25">
      <c r="A109" s="59"/>
      <c r="B109" s="59"/>
      <c r="C109" s="60"/>
      <c r="D109" s="183"/>
      <c r="E109" s="190"/>
      <c r="F109" s="217"/>
      <c r="G109" s="176"/>
      <c r="H109" s="177"/>
      <c r="I109" s="841"/>
      <c r="J109" s="205"/>
      <c r="K109" s="201"/>
      <c r="L109" s="202"/>
      <c r="M109" s="202"/>
      <c r="N109" s="202"/>
      <c r="O109" s="203"/>
      <c r="P109" s="204"/>
      <c r="Q109" s="203"/>
      <c r="R109" s="203"/>
      <c r="S109" s="205"/>
      <c r="T109" s="1190"/>
      <c r="U109" s="1191"/>
      <c r="V109" s="455"/>
      <c r="X109" s="342">
        <f t="shared" si="3"/>
        <v>0</v>
      </c>
      <c r="Y109" s="342">
        <f t="shared" si="4"/>
        <v>0</v>
      </c>
    </row>
    <row r="110" spans="1:25" ht="15" customHeight="1" x14ac:dyDescent="0.25">
      <c r="A110" s="59"/>
      <c r="B110" s="59"/>
      <c r="C110" s="60"/>
      <c r="D110" s="183"/>
      <c r="E110" s="190"/>
      <c r="F110" s="217"/>
      <c r="G110" s="176"/>
      <c r="H110" s="177"/>
      <c r="I110" s="841"/>
      <c r="J110" s="205"/>
      <c r="K110" s="201"/>
      <c r="L110" s="202"/>
      <c r="M110" s="202"/>
      <c r="N110" s="202"/>
      <c r="O110" s="203"/>
      <c r="P110" s="204"/>
      <c r="Q110" s="203"/>
      <c r="R110" s="203"/>
      <c r="S110" s="205"/>
      <c r="T110" s="1190"/>
      <c r="U110" s="1191"/>
      <c r="V110" s="455"/>
      <c r="X110" s="342">
        <f t="shared" si="3"/>
        <v>0</v>
      </c>
      <c r="Y110" s="342">
        <f t="shared" si="4"/>
        <v>0</v>
      </c>
    </row>
    <row r="111" spans="1:25" ht="15" customHeight="1" x14ac:dyDescent="0.25">
      <c r="A111" s="59"/>
      <c r="B111" s="59"/>
      <c r="C111" s="60"/>
      <c r="D111" s="183"/>
      <c r="E111" s="190"/>
      <c r="F111" s="217"/>
      <c r="G111" s="176"/>
      <c r="H111" s="177"/>
      <c r="I111" s="841"/>
      <c r="J111" s="205"/>
      <c r="K111" s="201"/>
      <c r="L111" s="202"/>
      <c r="M111" s="202"/>
      <c r="N111" s="202"/>
      <c r="O111" s="203"/>
      <c r="P111" s="204"/>
      <c r="Q111" s="203"/>
      <c r="R111" s="203"/>
      <c r="S111" s="205"/>
      <c r="T111" s="1190"/>
      <c r="U111" s="1191"/>
      <c r="V111" s="455"/>
      <c r="X111" s="342">
        <f t="shared" si="3"/>
        <v>0</v>
      </c>
      <c r="Y111" s="342">
        <f t="shared" si="4"/>
        <v>0</v>
      </c>
    </row>
    <row r="112" spans="1:25" ht="15" customHeight="1" x14ac:dyDescent="0.25">
      <c r="A112" s="59"/>
      <c r="B112" s="59"/>
      <c r="C112" s="60"/>
      <c r="D112" s="183"/>
      <c r="E112" s="190"/>
      <c r="F112" s="217"/>
      <c r="G112" s="176"/>
      <c r="H112" s="177"/>
      <c r="I112" s="841"/>
      <c r="J112" s="205"/>
      <c r="K112" s="201"/>
      <c r="L112" s="202"/>
      <c r="M112" s="202"/>
      <c r="N112" s="202"/>
      <c r="O112" s="203"/>
      <c r="P112" s="204"/>
      <c r="Q112" s="203"/>
      <c r="R112" s="203"/>
      <c r="S112" s="205"/>
      <c r="T112" s="1190"/>
      <c r="U112" s="1191"/>
      <c r="V112" s="455"/>
      <c r="X112" s="342">
        <f t="shared" si="3"/>
        <v>0</v>
      </c>
      <c r="Y112" s="342">
        <f t="shared" si="4"/>
        <v>0</v>
      </c>
    </row>
    <row r="113" spans="1:25" ht="15" customHeight="1" x14ac:dyDescent="0.25">
      <c r="A113" s="59"/>
      <c r="B113" s="59"/>
      <c r="C113" s="60"/>
      <c r="D113" s="183"/>
      <c r="E113" s="190"/>
      <c r="F113" s="217"/>
      <c r="G113" s="176"/>
      <c r="H113" s="177"/>
      <c r="I113" s="841"/>
      <c r="J113" s="205"/>
      <c r="K113" s="201"/>
      <c r="L113" s="202"/>
      <c r="M113" s="202"/>
      <c r="N113" s="202"/>
      <c r="O113" s="203"/>
      <c r="P113" s="204"/>
      <c r="Q113" s="203"/>
      <c r="R113" s="203"/>
      <c r="S113" s="205"/>
      <c r="T113" s="1190"/>
      <c r="U113" s="1191"/>
      <c r="V113" s="455"/>
      <c r="X113" s="342">
        <f t="shared" si="3"/>
        <v>0</v>
      </c>
      <c r="Y113" s="342">
        <f t="shared" si="4"/>
        <v>0</v>
      </c>
    </row>
    <row r="114" spans="1:25" ht="15" customHeight="1" x14ac:dyDescent="0.25">
      <c r="A114" s="59"/>
      <c r="B114" s="59"/>
      <c r="C114" s="60"/>
      <c r="D114" s="183"/>
      <c r="E114" s="190"/>
      <c r="F114" s="217"/>
      <c r="G114" s="176"/>
      <c r="H114" s="177"/>
      <c r="I114" s="841"/>
      <c r="J114" s="205"/>
      <c r="K114" s="201"/>
      <c r="L114" s="202"/>
      <c r="M114" s="202"/>
      <c r="N114" s="202"/>
      <c r="O114" s="203"/>
      <c r="P114" s="204"/>
      <c r="Q114" s="203"/>
      <c r="R114" s="203"/>
      <c r="S114" s="205"/>
      <c r="T114" s="1190"/>
      <c r="U114" s="1191"/>
      <c r="V114" s="455"/>
      <c r="X114" s="342">
        <f t="shared" si="3"/>
        <v>0</v>
      </c>
      <c r="Y114" s="342">
        <f t="shared" si="4"/>
        <v>0</v>
      </c>
    </row>
    <row r="115" spans="1:25" ht="15" customHeight="1" x14ac:dyDescent="0.25">
      <c r="A115" s="59"/>
      <c r="B115" s="59"/>
      <c r="C115" s="60"/>
      <c r="D115" s="183"/>
      <c r="E115" s="190"/>
      <c r="F115" s="217"/>
      <c r="G115" s="176"/>
      <c r="H115" s="177"/>
      <c r="I115" s="841"/>
      <c r="J115" s="205"/>
      <c r="K115" s="201"/>
      <c r="L115" s="202"/>
      <c r="M115" s="202"/>
      <c r="N115" s="202"/>
      <c r="O115" s="203"/>
      <c r="P115" s="204"/>
      <c r="Q115" s="203"/>
      <c r="R115" s="203"/>
      <c r="S115" s="205"/>
      <c r="T115" s="1190"/>
      <c r="U115" s="1191"/>
      <c r="V115" s="455"/>
      <c r="X115" s="342">
        <f t="shared" si="3"/>
        <v>0</v>
      </c>
      <c r="Y115" s="342">
        <f t="shared" si="4"/>
        <v>0</v>
      </c>
    </row>
    <row r="116" spans="1:25" ht="15" customHeight="1" x14ac:dyDescent="0.25">
      <c r="A116" s="59"/>
      <c r="B116" s="59"/>
      <c r="C116" s="60"/>
      <c r="D116" s="183"/>
      <c r="E116" s="190"/>
      <c r="F116" s="217"/>
      <c r="G116" s="176"/>
      <c r="H116" s="177"/>
      <c r="I116" s="841"/>
      <c r="J116" s="205"/>
      <c r="K116" s="201"/>
      <c r="L116" s="202"/>
      <c r="M116" s="202"/>
      <c r="N116" s="202"/>
      <c r="O116" s="203"/>
      <c r="P116" s="204"/>
      <c r="Q116" s="203"/>
      <c r="R116" s="203"/>
      <c r="S116" s="205"/>
      <c r="T116" s="1190"/>
      <c r="U116" s="1191"/>
      <c r="V116" s="455"/>
      <c r="X116" s="342">
        <f t="shared" si="3"/>
        <v>0</v>
      </c>
      <c r="Y116" s="342">
        <f t="shared" si="4"/>
        <v>0</v>
      </c>
    </row>
    <row r="117" spans="1:25" ht="15" customHeight="1" x14ac:dyDescent="0.25">
      <c r="A117" s="59"/>
      <c r="B117" s="59"/>
      <c r="C117" s="60"/>
      <c r="D117" s="183"/>
      <c r="E117" s="190"/>
      <c r="F117" s="217"/>
      <c r="G117" s="176"/>
      <c r="H117" s="177"/>
      <c r="I117" s="841"/>
      <c r="J117" s="205"/>
      <c r="K117" s="201"/>
      <c r="L117" s="202"/>
      <c r="M117" s="202"/>
      <c r="N117" s="202"/>
      <c r="O117" s="203"/>
      <c r="P117" s="204"/>
      <c r="Q117" s="203"/>
      <c r="R117" s="203"/>
      <c r="S117" s="205"/>
      <c r="T117" s="1190"/>
      <c r="U117" s="1191"/>
      <c r="V117" s="455"/>
      <c r="X117" s="342">
        <f t="shared" si="3"/>
        <v>0</v>
      </c>
      <c r="Y117" s="342">
        <f t="shared" si="4"/>
        <v>0</v>
      </c>
    </row>
    <row r="118" spans="1:25" ht="15" customHeight="1" x14ac:dyDescent="0.25">
      <c r="A118" s="59"/>
      <c r="B118" s="59"/>
      <c r="C118" s="60"/>
      <c r="D118" s="183"/>
      <c r="E118" s="190"/>
      <c r="F118" s="217"/>
      <c r="G118" s="176"/>
      <c r="H118" s="177"/>
      <c r="I118" s="841"/>
      <c r="J118" s="205"/>
      <c r="K118" s="201"/>
      <c r="L118" s="202"/>
      <c r="M118" s="202"/>
      <c r="N118" s="202"/>
      <c r="O118" s="203"/>
      <c r="P118" s="204"/>
      <c r="Q118" s="203"/>
      <c r="R118" s="203"/>
      <c r="S118" s="205"/>
      <c r="T118" s="1190"/>
      <c r="U118" s="1191"/>
      <c r="V118" s="455"/>
      <c r="X118" s="342">
        <f t="shared" si="3"/>
        <v>0</v>
      </c>
      <c r="Y118" s="342">
        <f t="shared" si="4"/>
        <v>0</v>
      </c>
    </row>
    <row r="119" spans="1:25" ht="15" customHeight="1" x14ac:dyDescent="0.25">
      <c r="A119" s="59"/>
      <c r="B119" s="59"/>
      <c r="C119" s="60"/>
      <c r="D119" s="183"/>
      <c r="E119" s="190"/>
      <c r="F119" s="217"/>
      <c r="G119" s="176"/>
      <c r="H119" s="177"/>
      <c r="I119" s="841"/>
      <c r="J119" s="205"/>
      <c r="K119" s="201"/>
      <c r="L119" s="202"/>
      <c r="M119" s="202"/>
      <c r="N119" s="202"/>
      <c r="O119" s="203"/>
      <c r="P119" s="204"/>
      <c r="Q119" s="203"/>
      <c r="R119" s="203"/>
      <c r="S119" s="205"/>
      <c r="T119" s="1190"/>
      <c r="U119" s="1191"/>
      <c r="V119" s="455"/>
      <c r="X119" s="342">
        <f t="shared" si="3"/>
        <v>0</v>
      </c>
      <c r="Y119" s="342">
        <f t="shared" si="4"/>
        <v>0</v>
      </c>
    </row>
    <row r="120" spans="1:25" ht="15" customHeight="1" x14ac:dyDescent="0.25">
      <c r="A120" s="59"/>
      <c r="B120" s="59"/>
      <c r="C120" s="60"/>
      <c r="D120" s="183"/>
      <c r="E120" s="190"/>
      <c r="F120" s="217"/>
      <c r="G120" s="176"/>
      <c r="H120" s="177"/>
      <c r="I120" s="841"/>
      <c r="J120" s="205"/>
      <c r="K120" s="201"/>
      <c r="L120" s="202"/>
      <c r="M120" s="202"/>
      <c r="N120" s="202"/>
      <c r="O120" s="203"/>
      <c r="P120" s="204"/>
      <c r="Q120" s="203"/>
      <c r="R120" s="203"/>
      <c r="S120" s="205"/>
      <c r="T120" s="1190"/>
      <c r="U120" s="1191"/>
      <c r="V120" s="455"/>
      <c r="X120" s="342">
        <f t="shared" si="3"/>
        <v>0</v>
      </c>
      <c r="Y120" s="342">
        <f t="shared" si="4"/>
        <v>0</v>
      </c>
    </row>
    <row r="121" spans="1:25" ht="15" customHeight="1" x14ac:dyDescent="0.25">
      <c r="A121" s="59"/>
      <c r="B121" s="59"/>
      <c r="C121" s="60"/>
      <c r="D121" s="183"/>
      <c r="E121" s="190"/>
      <c r="F121" s="217"/>
      <c r="G121" s="176"/>
      <c r="H121" s="177"/>
      <c r="I121" s="841"/>
      <c r="J121" s="205"/>
      <c r="K121" s="201"/>
      <c r="L121" s="202"/>
      <c r="M121" s="202"/>
      <c r="N121" s="202"/>
      <c r="O121" s="203"/>
      <c r="P121" s="204"/>
      <c r="Q121" s="203"/>
      <c r="R121" s="203"/>
      <c r="S121" s="205"/>
      <c r="T121" s="1190"/>
      <c r="U121" s="1191"/>
      <c r="V121" s="455"/>
      <c r="X121" s="342">
        <f t="shared" si="3"/>
        <v>0</v>
      </c>
      <c r="Y121" s="342">
        <f t="shared" si="4"/>
        <v>0</v>
      </c>
    </row>
    <row r="122" spans="1:25" ht="15" customHeight="1" x14ac:dyDescent="0.25">
      <c r="A122" s="59"/>
      <c r="B122" s="59"/>
      <c r="C122" s="60"/>
      <c r="D122" s="183"/>
      <c r="E122" s="190"/>
      <c r="F122" s="217"/>
      <c r="G122" s="176"/>
      <c r="H122" s="177"/>
      <c r="I122" s="841"/>
      <c r="J122" s="205"/>
      <c r="K122" s="201"/>
      <c r="L122" s="202"/>
      <c r="M122" s="202"/>
      <c r="N122" s="202"/>
      <c r="O122" s="203"/>
      <c r="P122" s="204"/>
      <c r="Q122" s="203"/>
      <c r="R122" s="203"/>
      <c r="S122" s="205"/>
      <c r="T122" s="1190"/>
      <c r="U122" s="1191"/>
      <c r="V122" s="455"/>
      <c r="X122" s="342">
        <f t="shared" si="3"/>
        <v>0</v>
      </c>
      <c r="Y122" s="342">
        <f t="shared" si="4"/>
        <v>0</v>
      </c>
    </row>
    <row r="123" spans="1:25" ht="15" customHeight="1" x14ac:dyDescent="0.25">
      <c r="A123" s="59"/>
      <c r="B123" s="59"/>
      <c r="C123" s="60"/>
      <c r="D123" s="183"/>
      <c r="E123" s="190"/>
      <c r="F123" s="217"/>
      <c r="G123" s="176"/>
      <c r="H123" s="177"/>
      <c r="I123" s="841"/>
      <c r="J123" s="205"/>
      <c r="K123" s="201"/>
      <c r="L123" s="202"/>
      <c r="M123" s="202"/>
      <c r="N123" s="202"/>
      <c r="O123" s="203"/>
      <c r="P123" s="204"/>
      <c r="Q123" s="203"/>
      <c r="R123" s="203"/>
      <c r="S123" s="205"/>
      <c r="T123" s="1190"/>
      <c r="U123" s="1191"/>
      <c r="V123" s="455"/>
      <c r="X123" s="342">
        <f t="shared" si="3"/>
        <v>0</v>
      </c>
      <c r="Y123" s="342">
        <f t="shared" si="4"/>
        <v>0</v>
      </c>
    </row>
    <row r="124" spans="1:25" ht="15" customHeight="1" x14ac:dyDescent="0.25">
      <c r="A124" s="59"/>
      <c r="B124" s="59"/>
      <c r="C124" s="60"/>
      <c r="D124" s="183"/>
      <c r="E124" s="190"/>
      <c r="F124" s="217"/>
      <c r="G124" s="176"/>
      <c r="H124" s="177"/>
      <c r="I124" s="841"/>
      <c r="J124" s="205"/>
      <c r="K124" s="201"/>
      <c r="L124" s="202"/>
      <c r="M124" s="202"/>
      <c r="N124" s="202"/>
      <c r="O124" s="203"/>
      <c r="P124" s="204"/>
      <c r="Q124" s="203"/>
      <c r="R124" s="203"/>
      <c r="S124" s="205"/>
      <c r="T124" s="1190"/>
      <c r="U124" s="1191"/>
      <c r="V124" s="455"/>
      <c r="X124" s="342">
        <f t="shared" si="3"/>
        <v>0</v>
      </c>
      <c r="Y124" s="342">
        <f t="shared" si="4"/>
        <v>0</v>
      </c>
    </row>
    <row r="125" spans="1:25" ht="15" customHeight="1" x14ac:dyDescent="0.25">
      <c r="A125" s="59"/>
      <c r="B125" s="59"/>
      <c r="C125" s="60"/>
      <c r="D125" s="183"/>
      <c r="E125" s="190"/>
      <c r="F125" s="217"/>
      <c r="G125" s="176"/>
      <c r="H125" s="177"/>
      <c r="I125" s="841"/>
      <c r="J125" s="205"/>
      <c r="K125" s="201"/>
      <c r="L125" s="202"/>
      <c r="M125" s="202"/>
      <c r="N125" s="202"/>
      <c r="O125" s="203"/>
      <c r="P125" s="204"/>
      <c r="Q125" s="203"/>
      <c r="R125" s="203"/>
      <c r="S125" s="205"/>
      <c r="T125" s="1190"/>
      <c r="U125" s="1191"/>
      <c r="V125" s="455"/>
      <c r="X125" s="342">
        <f t="shared" si="3"/>
        <v>0</v>
      </c>
      <c r="Y125" s="342">
        <f t="shared" si="4"/>
        <v>0</v>
      </c>
    </row>
    <row r="126" spans="1:25" ht="15" customHeight="1" x14ac:dyDescent="0.25">
      <c r="A126" s="59"/>
      <c r="B126" s="59"/>
      <c r="C126" s="60"/>
      <c r="D126" s="183"/>
      <c r="E126" s="190"/>
      <c r="F126" s="217"/>
      <c r="G126" s="176"/>
      <c r="H126" s="177"/>
      <c r="I126" s="841"/>
      <c r="J126" s="205"/>
      <c r="K126" s="201"/>
      <c r="L126" s="202"/>
      <c r="M126" s="202"/>
      <c r="N126" s="202"/>
      <c r="O126" s="203"/>
      <c r="P126" s="204"/>
      <c r="Q126" s="203"/>
      <c r="R126" s="203"/>
      <c r="S126" s="205"/>
      <c r="T126" s="1190"/>
      <c r="U126" s="1191"/>
      <c r="V126" s="455"/>
      <c r="X126" s="342">
        <f t="shared" si="3"/>
        <v>0</v>
      </c>
      <c r="Y126" s="342">
        <f t="shared" si="4"/>
        <v>0</v>
      </c>
    </row>
    <row r="127" spans="1:25" ht="15" customHeight="1" x14ac:dyDescent="0.25">
      <c r="A127" s="59"/>
      <c r="B127" s="59"/>
      <c r="C127" s="60"/>
      <c r="D127" s="183"/>
      <c r="E127" s="190"/>
      <c r="F127" s="217"/>
      <c r="G127" s="176"/>
      <c r="H127" s="177"/>
      <c r="I127" s="841"/>
      <c r="J127" s="205"/>
      <c r="K127" s="201"/>
      <c r="L127" s="202"/>
      <c r="M127" s="202"/>
      <c r="N127" s="202"/>
      <c r="O127" s="203"/>
      <c r="P127" s="204"/>
      <c r="Q127" s="203"/>
      <c r="R127" s="203"/>
      <c r="S127" s="205"/>
      <c r="T127" s="1190"/>
      <c r="U127" s="1191"/>
      <c r="V127" s="455"/>
      <c r="X127" s="342">
        <f t="shared" si="3"/>
        <v>0</v>
      </c>
      <c r="Y127" s="342">
        <f t="shared" si="4"/>
        <v>0</v>
      </c>
    </row>
    <row r="128" spans="1:25" ht="15" customHeight="1" x14ac:dyDescent="0.25">
      <c r="A128" s="59"/>
      <c r="B128" s="59"/>
      <c r="C128" s="60"/>
      <c r="D128" s="183"/>
      <c r="E128" s="190"/>
      <c r="F128" s="217"/>
      <c r="G128" s="176"/>
      <c r="H128" s="177"/>
      <c r="I128" s="841"/>
      <c r="J128" s="205"/>
      <c r="K128" s="201"/>
      <c r="L128" s="202"/>
      <c r="M128" s="202"/>
      <c r="N128" s="202"/>
      <c r="O128" s="203"/>
      <c r="P128" s="204"/>
      <c r="Q128" s="203"/>
      <c r="R128" s="203"/>
      <c r="S128" s="205"/>
      <c r="T128" s="1190"/>
      <c r="U128" s="1191"/>
      <c r="V128" s="455"/>
      <c r="X128" s="342">
        <f t="shared" si="3"/>
        <v>0</v>
      </c>
      <c r="Y128" s="342">
        <f t="shared" si="4"/>
        <v>0</v>
      </c>
    </row>
    <row r="129" spans="1:25" ht="15" customHeight="1" x14ac:dyDescent="0.25">
      <c r="A129" s="59"/>
      <c r="B129" s="59"/>
      <c r="C129" s="60"/>
      <c r="D129" s="183"/>
      <c r="E129" s="190"/>
      <c r="F129" s="217"/>
      <c r="G129" s="176"/>
      <c r="H129" s="177"/>
      <c r="I129" s="841"/>
      <c r="J129" s="205"/>
      <c r="K129" s="201"/>
      <c r="L129" s="202"/>
      <c r="M129" s="202"/>
      <c r="N129" s="202"/>
      <c r="O129" s="203"/>
      <c r="P129" s="204"/>
      <c r="Q129" s="203"/>
      <c r="R129" s="203"/>
      <c r="S129" s="205"/>
      <c r="T129" s="1190"/>
      <c r="U129" s="1191"/>
      <c r="V129" s="455"/>
      <c r="X129" s="342">
        <f t="shared" si="3"/>
        <v>0</v>
      </c>
      <c r="Y129" s="342">
        <f t="shared" si="4"/>
        <v>0</v>
      </c>
    </row>
    <row r="130" spans="1:25" ht="15" customHeight="1" x14ac:dyDescent="0.25">
      <c r="A130" s="59"/>
      <c r="B130" s="59"/>
      <c r="C130" s="60"/>
      <c r="D130" s="183"/>
      <c r="E130" s="190"/>
      <c r="F130" s="217"/>
      <c r="G130" s="176"/>
      <c r="H130" s="177"/>
      <c r="I130" s="841"/>
      <c r="J130" s="205"/>
      <c r="K130" s="201"/>
      <c r="L130" s="202"/>
      <c r="M130" s="202"/>
      <c r="N130" s="202"/>
      <c r="O130" s="203"/>
      <c r="P130" s="204"/>
      <c r="Q130" s="203"/>
      <c r="R130" s="203"/>
      <c r="S130" s="205"/>
      <c r="T130" s="1190"/>
      <c r="U130" s="1191"/>
      <c r="V130" s="455"/>
      <c r="X130" s="342">
        <f t="shared" si="3"/>
        <v>0</v>
      </c>
      <c r="Y130" s="342">
        <f t="shared" si="4"/>
        <v>0</v>
      </c>
    </row>
    <row r="131" spans="1:25" ht="15" customHeight="1" x14ac:dyDescent="0.25">
      <c r="A131" s="59"/>
      <c r="B131" s="59"/>
      <c r="C131" s="60"/>
      <c r="D131" s="183"/>
      <c r="E131" s="190"/>
      <c r="F131" s="217"/>
      <c r="G131" s="176"/>
      <c r="H131" s="177"/>
      <c r="I131" s="841"/>
      <c r="J131" s="205"/>
      <c r="K131" s="201"/>
      <c r="L131" s="202"/>
      <c r="M131" s="202"/>
      <c r="N131" s="202"/>
      <c r="O131" s="203"/>
      <c r="P131" s="204"/>
      <c r="Q131" s="203"/>
      <c r="R131" s="203"/>
      <c r="S131" s="205"/>
      <c r="T131" s="1190"/>
      <c r="U131" s="1191"/>
      <c r="V131" s="455"/>
      <c r="X131" s="342">
        <f t="shared" si="3"/>
        <v>0</v>
      </c>
      <c r="Y131" s="342">
        <f t="shared" si="4"/>
        <v>0</v>
      </c>
    </row>
    <row r="132" spans="1:25" ht="15" customHeight="1" x14ac:dyDescent="0.25">
      <c r="A132" s="59"/>
      <c r="B132" s="59"/>
      <c r="C132" s="60"/>
      <c r="D132" s="183"/>
      <c r="E132" s="190"/>
      <c r="F132" s="217"/>
      <c r="G132" s="176"/>
      <c r="H132" s="177"/>
      <c r="I132" s="841"/>
      <c r="J132" s="205"/>
      <c r="K132" s="201"/>
      <c r="L132" s="202"/>
      <c r="M132" s="202"/>
      <c r="N132" s="202"/>
      <c r="O132" s="203"/>
      <c r="P132" s="204"/>
      <c r="Q132" s="203"/>
      <c r="R132" s="203"/>
      <c r="S132" s="205"/>
      <c r="T132" s="1190"/>
      <c r="U132" s="1191"/>
      <c r="V132" s="455"/>
      <c r="X132" s="342">
        <f t="shared" si="3"/>
        <v>0</v>
      </c>
      <c r="Y132" s="342">
        <f t="shared" si="4"/>
        <v>0</v>
      </c>
    </row>
    <row r="133" spans="1:25" ht="15" customHeight="1" x14ac:dyDescent="0.25">
      <c r="A133" s="59"/>
      <c r="B133" s="59"/>
      <c r="C133" s="60"/>
      <c r="D133" s="183"/>
      <c r="E133" s="190"/>
      <c r="F133" s="217"/>
      <c r="G133" s="176"/>
      <c r="H133" s="177"/>
      <c r="I133" s="841"/>
      <c r="J133" s="205"/>
      <c r="K133" s="201"/>
      <c r="L133" s="202"/>
      <c r="M133" s="202"/>
      <c r="N133" s="202"/>
      <c r="O133" s="203"/>
      <c r="P133" s="204"/>
      <c r="Q133" s="203"/>
      <c r="R133" s="203"/>
      <c r="S133" s="205"/>
      <c r="T133" s="1190"/>
      <c r="U133" s="1191"/>
      <c r="V133" s="455"/>
      <c r="X133" s="342">
        <f t="shared" si="3"/>
        <v>0</v>
      </c>
      <c r="Y133" s="342">
        <f t="shared" si="4"/>
        <v>0</v>
      </c>
    </row>
    <row r="134" spans="1:25" ht="15" customHeight="1" x14ac:dyDescent="0.25">
      <c r="A134" s="59"/>
      <c r="B134" s="59"/>
      <c r="C134" s="60"/>
      <c r="D134" s="183"/>
      <c r="E134" s="190"/>
      <c r="F134" s="217"/>
      <c r="G134" s="176"/>
      <c r="H134" s="177"/>
      <c r="I134" s="841"/>
      <c r="J134" s="205"/>
      <c r="K134" s="201"/>
      <c r="L134" s="202"/>
      <c r="M134" s="202"/>
      <c r="N134" s="202"/>
      <c r="O134" s="203"/>
      <c r="P134" s="204"/>
      <c r="Q134" s="203"/>
      <c r="R134" s="203"/>
      <c r="S134" s="205"/>
      <c r="T134" s="1190"/>
      <c r="U134" s="1191"/>
      <c r="V134" s="455"/>
      <c r="X134" s="342">
        <f t="shared" si="3"/>
        <v>0</v>
      </c>
      <c r="Y134" s="342">
        <f t="shared" si="4"/>
        <v>0</v>
      </c>
    </row>
    <row r="135" spans="1:25" ht="15" customHeight="1" x14ac:dyDescent="0.25">
      <c r="A135" s="59"/>
      <c r="B135" s="59"/>
      <c r="C135" s="60"/>
      <c r="D135" s="183"/>
      <c r="E135" s="190"/>
      <c r="F135" s="217"/>
      <c r="G135" s="176"/>
      <c r="H135" s="177"/>
      <c r="I135" s="841"/>
      <c r="J135" s="205"/>
      <c r="K135" s="201"/>
      <c r="L135" s="202"/>
      <c r="M135" s="202"/>
      <c r="N135" s="202"/>
      <c r="O135" s="203"/>
      <c r="P135" s="204"/>
      <c r="Q135" s="203"/>
      <c r="R135" s="203"/>
      <c r="S135" s="205"/>
      <c r="T135" s="1190"/>
      <c r="U135" s="1191"/>
      <c r="V135" s="455"/>
      <c r="X135" s="342">
        <f t="shared" si="3"/>
        <v>0</v>
      </c>
      <c r="Y135" s="342">
        <f t="shared" si="4"/>
        <v>0</v>
      </c>
    </row>
    <row r="136" spans="1:25" ht="15" customHeight="1" x14ac:dyDescent="0.25">
      <c r="A136" s="59"/>
      <c r="B136" s="59"/>
      <c r="C136" s="60"/>
      <c r="D136" s="183"/>
      <c r="E136" s="190"/>
      <c r="F136" s="217"/>
      <c r="G136" s="176"/>
      <c r="H136" s="177"/>
      <c r="I136" s="841"/>
      <c r="J136" s="205"/>
      <c r="K136" s="201"/>
      <c r="L136" s="202"/>
      <c r="M136" s="202"/>
      <c r="N136" s="202"/>
      <c r="O136" s="203"/>
      <c r="P136" s="204"/>
      <c r="Q136" s="203"/>
      <c r="R136" s="203"/>
      <c r="S136" s="205"/>
      <c r="T136" s="1190"/>
      <c r="U136" s="1191"/>
      <c r="V136" s="455"/>
      <c r="X136" s="342">
        <f t="shared" si="3"/>
        <v>0</v>
      </c>
      <c r="Y136" s="342">
        <f t="shared" si="4"/>
        <v>0</v>
      </c>
    </row>
    <row r="137" spans="1:25" ht="15" customHeight="1" x14ac:dyDescent="0.25">
      <c r="A137" s="59"/>
      <c r="B137" s="59"/>
      <c r="C137" s="60"/>
      <c r="D137" s="183"/>
      <c r="E137" s="190"/>
      <c r="F137" s="217"/>
      <c r="G137" s="176"/>
      <c r="H137" s="177"/>
      <c r="I137" s="841"/>
      <c r="J137" s="205"/>
      <c r="K137" s="201"/>
      <c r="L137" s="202"/>
      <c r="M137" s="202"/>
      <c r="N137" s="202"/>
      <c r="O137" s="203"/>
      <c r="P137" s="204"/>
      <c r="Q137" s="203"/>
      <c r="R137" s="203"/>
      <c r="S137" s="205"/>
      <c r="T137" s="1190"/>
      <c r="U137" s="1191"/>
      <c r="V137" s="455"/>
      <c r="X137" s="342">
        <f t="shared" si="3"/>
        <v>0</v>
      </c>
      <c r="Y137" s="342">
        <f t="shared" si="4"/>
        <v>0</v>
      </c>
    </row>
    <row r="138" spans="1:25" ht="15" customHeight="1" x14ac:dyDescent="0.25">
      <c r="A138" s="59"/>
      <c r="B138" s="59"/>
      <c r="C138" s="60"/>
      <c r="D138" s="183"/>
      <c r="E138" s="190"/>
      <c r="F138" s="217"/>
      <c r="G138" s="176"/>
      <c r="H138" s="177"/>
      <c r="I138" s="841"/>
      <c r="J138" s="205"/>
      <c r="K138" s="201"/>
      <c r="L138" s="202"/>
      <c r="M138" s="202"/>
      <c r="N138" s="202"/>
      <c r="O138" s="203"/>
      <c r="P138" s="204"/>
      <c r="Q138" s="203"/>
      <c r="R138" s="203"/>
      <c r="S138" s="205"/>
      <c r="T138" s="1190"/>
      <c r="U138" s="1191"/>
      <c r="V138" s="455"/>
      <c r="X138" s="342">
        <f t="shared" si="3"/>
        <v>0</v>
      </c>
      <c r="Y138" s="342">
        <f t="shared" si="4"/>
        <v>0</v>
      </c>
    </row>
    <row r="139" spans="1:25" ht="15" customHeight="1" x14ac:dyDescent="0.25">
      <c r="A139" s="59"/>
      <c r="B139" s="59"/>
      <c r="C139" s="60"/>
      <c r="D139" s="183"/>
      <c r="E139" s="190"/>
      <c r="F139" s="217"/>
      <c r="G139" s="176"/>
      <c r="H139" s="177"/>
      <c r="I139" s="841"/>
      <c r="J139" s="205"/>
      <c r="K139" s="201"/>
      <c r="L139" s="202"/>
      <c r="M139" s="202"/>
      <c r="N139" s="202"/>
      <c r="O139" s="203"/>
      <c r="P139" s="204"/>
      <c r="Q139" s="203"/>
      <c r="R139" s="203"/>
      <c r="S139" s="205"/>
      <c r="T139" s="1190"/>
      <c r="U139" s="1191"/>
      <c r="V139" s="455"/>
      <c r="X139" s="342">
        <f t="shared" si="3"/>
        <v>0</v>
      </c>
      <c r="Y139" s="342">
        <f t="shared" si="4"/>
        <v>0</v>
      </c>
    </row>
    <row r="140" spans="1:25" ht="15" customHeight="1" x14ac:dyDescent="0.25">
      <c r="A140" s="59"/>
      <c r="B140" s="59"/>
      <c r="C140" s="60"/>
      <c r="D140" s="183"/>
      <c r="E140" s="190"/>
      <c r="F140" s="217"/>
      <c r="G140" s="176"/>
      <c r="H140" s="177"/>
      <c r="I140" s="841"/>
      <c r="J140" s="205"/>
      <c r="K140" s="201"/>
      <c r="L140" s="202"/>
      <c r="M140" s="202"/>
      <c r="N140" s="202"/>
      <c r="O140" s="203"/>
      <c r="P140" s="204"/>
      <c r="Q140" s="203"/>
      <c r="R140" s="203"/>
      <c r="S140" s="205"/>
      <c r="T140" s="1190"/>
      <c r="U140" s="1191"/>
      <c r="V140" s="455"/>
      <c r="X140" s="342">
        <f t="shared" si="3"/>
        <v>0</v>
      </c>
      <c r="Y140" s="342">
        <f t="shared" si="4"/>
        <v>0</v>
      </c>
    </row>
    <row r="141" spans="1:25" ht="15" customHeight="1" x14ac:dyDescent="0.25">
      <c r="A141" s="59"/>
      <c r="B141" s="59"/>
      <c r="C141" s="60"/>
      <c r="D141" s="183"/>
      <c r="E141" s="190"/>
      <c r="F141" s="217"/>
      <c r="G141" s="176"/>
      <c r="H141" s="177"/>
      <c r="I141" s="841"/>
      <c r="J141" s="205"/>
      <c r="K141" s="201"/>
      <c r="L141" s="202"/>
      <c r="M141" s="202"/>
      <c r="N141" s="202"/>
      <c r="O141" s="203"/>
      <c r="P141" s="204"/>
      <c r="Q141" s="203"/>
      <c r="R141" s="203"/>
      <c r="S141" s="205"/>
      <c r="T141" s="1190"/>
      <c r="U141" s="1191"/>
      <c r="V141" s="455"/>
      <c r="X141" s="342">
        <f t="shared" si="3"/>
        <v>0</v>
      </c>
      <c r="Y141" s="342">
        <f t="shared" si="4"/>
        <v>0</v>
      </c>
    </row>
    <row r="142" spans="1:25" ht="15" customHeight="1" x14ac:dyDescent="0.25">
      <c r="A142" s="59"/>
      <c r="B142" s="59"/>
      <c r="C142" s="60"/>
      <c r="D142" s="183"/>
      <c r="E142" s="190"/>
      <c r="F142" s="217"/>
      <c r="G142" s="176"/>
      <c r="H142" s="177"/>
      <c r="I142" s="841"/>
      <c r="J142" s="205"/>
      <c r="K142" s="201"/>
      <c r="L142" s="202"/>
      <c r="M142" s="202"/>
      <c r="N142" s="202"/>
      <c r="O142" s="203"/>
      <c r="P142" s="204"/>
      <c r="Q142" s="203"/>
      <c r="R142" s="203"/>
      <c r="S142" s="205"/>
      <c r="T142" s="1190"/>
      <c r="U142" s="1191"/>
      <c r="V142" s="455"/>
      <c r="X142" s="342">
        <f t="shared" si="3"/>
        <v>0</v>
      </c>
      <c r="Y142" s="342">
        <f t="shared" si="4"/>
        <v>0</v>
      </c>
    </row>
    <row r="143" spans="1:25" ht="15" customHeight="1" x14ac:dyDescent="0.25">
      <c r="A143" s="59"/>
      <c r="B143" s="59"/>
      <c r="C143" s="60"/>
      <c r="D143" s="183"/>
      <c r="E143" s="190"/>
      <c r="F143" s="217"/>
      <c r="G143" s="176"/>
      <c r="H143" s="177"/>
      <c r="I143" s="841"/>
      <c r="J143" s="205"/>
      <c r="K143" s="201"/>
      <c r="L143" s="202"/>
      <c r="M143" s="202"/>
      <c r="N143" s="202"/>
      <c r="O143" s="203"/>
      <c r="P143" s="204"/>
      <c r="Q143" s="203"/>
      <c r="R143" s="203"/>
      <c r="S143" s="205"/>
      <c r="T143" s="1190"/>
      <c r="U143" s="1191"/>
      <c r="V143" s="455"/>
      <c r="X143" s="342">
        <f t="shared" si="3"/>
        <v>0</v>
      </c>
      <c r="Y143" s="342">
        <f t="shared" si="4"/>
        <v>0</v>
      </c>
    </row>
    <row r="144" spans="1:25" ht="15" customHeight="1" x14ac:dyDescent="0.25">
      <c r="A144" s="59"/>
      <c r="B144" s="59"/>
      <c r="C144" s="60"/>
      <c r="D144" s="183"/>
      <c r="E144" s="190"/>
      <c r="F144" s="217"/>
      <c r="G144" s="176"/>
      <c r="H144" s="177"/>
      <c r="I144" s="841"/>
      <c r="J144" s="205"/>
      <c r="K144" s="201"/>
      <c r="L144" s="202"/>
      <c r="M144" s="202"/>
      <c r="N144" s="202"/>
      <c r="O144" s="203"/>
      <c r="P144" s="204"/>
      <c r="Q144" s="203"/>
      <c r="R144" s="203"/>
      <c r="S144" s="205"/>
      <c r="T144" s="1190"/>
      <c r="U144" s="1191"/>
      <c r="V144" s="455"/>
      <c r="X144" s="342">
        <f t="shared" si="3"/>
        <v>0</v>
      </c>
      <c r="Y144" s="342">
        <f t="shared" si="4"/>
        <v>0</v>
      </c>
    </row>
    <row r="145" spans="1:25" ht="15" customHeight="1" x14ac:dyDescent="0.25">
      <c r="A145" s="59"/>
      <c r="B145" s="59"/>
      <c r="C145" s="60"/>
      <c r="D145" s="183"/>
      <c r="E145" s="190"/>
      <c r="F145" s="217"/>
      <c r="G145" s="176"/>
      <c r="H145" s="177"/>
      <c r="I145" s="841"/>
      <c r="J145" s="205"/>
      <c r="K145" s="201"/>
      <c r="L145" s="202"/>
      <c r="M145" s="202"/>
      <c r="N145" s="202"/>
      <c r="O145" s="203"/>
      <c r="P145" s="204"/>
      <c r="Q145" s="203"/>
      <c r="R145" s="203"/>
      <c r="S145" s="205"/>
      <c r="T145" s="1190"/>
      <c r="U145" s="1191"/>
      <c r="V145" s="455"/>
      <c r="X145" s="342">
        <f t="shared" si="3"/>
        <v>0</v>
      </c>
      <c r="Y145" s="342">
        <f t="shared" si="4"/>
        <v>0</v>
      </c>
    </row>
    <row r="146" spans="1:25" ht="15" customHeight="1" x14ac:dyDescent="0.25">
      <c r="A146" s="59"/>
      <c r="B146" s="59"/>
      <c r="C146" s="60"/>
      <c r="D146" s="183"/>
      <c r="E146" s="190"/>
      <c r="F146" s="217"/>
      <c r="G146" s="176"/>
      <c r="H146" s="177"/>
      <c r="I146" s="841"/>
      <c r="J146" s="205"/>
      <c r="K146" s="201"/>
      <c r="L146" s="202"/>
      <c r="M146" s="202"/>
      <c r="N146" s="202"/>
      <c r="O146" s="203"/>
      <c r="P146" s="204"/>
      <c r="Q146" s="203"/>
      <c r="R146" s="203"/>
      <c r="S146" s="205"/>
      <c r="T146" s="1190"/>
      <c r="U146" s="1191"/>
      <c r="V146" s="455"/>
      <c r="X146" s="342">
        <f t="shared" ref="X146:X196" si="5">E146*G146</f>
        <v>0</v>
      </c>
      <c r="Y146" s="342">
        <f t="shared" ref="Y146:Y196" si="6">F146*H146</f>
        <v>0</v>
      </c>
    </row>
    <row r="147" spans="1:25" ht="15" customHeight="1" x14ac:dyDescent="0.25">
      <c r="A147" s="59"/>
      <c r="B147" s="59"/>
      <c r="C147" s="60"/>
      <c r="D147" s="183"/>
      <c r="E147" s="190"/>
      <c r="F147" s="217"/>
      <c r="G147" s="176"/>
      <c r="H147" s="177"/>
      <c r="I147" s="841"/>
      <c r="J147" s="205"/>
      <c r="K147" s="201"/>
      <c r="L147" s="202"/>
      <c r="M147" s="202"/>
      <c r="N147" s="202"/>
      <c r="O147" s="203"/>
      <c r="P147" s="204"/>
      <c r="Q147" s="203"/>
      <c r="R147" s="203"/>
      <c r="S147" s="205"/>
      <c r="T147" s="1190"/>
      <c r="U147" s="1191"/>
      <c r="V147" s="455"/>
      <c r="X147" s="342">
        <f t="shared" si="5"/>
        <v>0</v>
      </c>
      <c r="Y147" s="342">
        <f t="shared" si="6"/>
        <v>0</v>
      </c>
    </row>
    <row r="148" spans="1:25" ht="15" customHeight="1" x14ac:dyDescent="0.25">
      <c r="A148" s="59"/>
      <c r="B148" s="59"/>
      <c r="C148" s="60"/>
      <c r="D148" s="183"/>
      <c r="E148" s="190"/>
      <c r="F148" s="217"/>
      <c r="G148" s="176"/>
      <c r="H148" s="177"/>
      <c r="I148" s="841"/>
      <c r="J148" s="205"/>
      <c r="K148" s="201"/>
      <c r="L148" s="202"/>
      <c r="M148" s="202"/>
      <c r="N148" s="202"/>
      <c r="O148" s="203"/>
      <c r="P148" s="204"/>
      <c r="Q148" s="203"/>
      <c r="R148" s="203"/>
      <c r="S148" s="205"/>
      <c r="T148" s="1190"/>
      <c r="U148" s="1191"/>
      <c r="V148" s="455"/>
      <c r="X148" s="342">
        <f t="shared" si="5"/>
        <v>0</v>
      </c>
      <c r="Y148" s="342">
        <f t="shared" si="6"/>
        <v>0</v>
      </c>
    </row>
    <row r="149" spans="1:25" ht="15" customHeight="1" x14ac:dyDescent="0.25">
      <c r="A149" s="59"/>
      <c r="B149" s="59"/>
      <c r="C149" s="60"/>
      <c r="D149" s="183"/>
      <c r="E149" s="190"/>
      <c r="F149" s="217"/>
      <c r="G149" s="176"/>
      <c r="H149" s="177"/>
      <c r="I149" s="841"/>
      <c r="J149" s="205"/>
      <c r="K149" s="201"/>
      <c r="L149" s="202"/>
      <c r="M149" s="202"/>
      <c r="N149" s="202"/>
      <c r="O149" s="203"/>
      <c r="P149" s="204"/>
      <c r="Q149" s="203"/>
      <c r="R149" s="203"/>
      <c r="S149" s="205"/>
      <c r="T149" s="1190"/>
      <c r="U149" s="1191"/>
      <c r="V149" s="455"/>
      <c r="X149" s="342">
        <f t="shared" si="5"/>
        <v>0</v>
      </c>
      <c r="Y149" s="342">
        <f t="shared" si="6"/>
        <v>0</v>
      </c>
    </row>
    <row r="150" spans="1:25" ht="15" customHeight="1" x14ac:dyDescent="0.25">
      <c r="A150" s="59"/>
      <c r="B150" s="59"/>
      <c r="C150" s="60"/>
      <c r="D150" s="183"/>
      <c r="E150" s="190"/>
      <c r="F150" s="217"/>
      <c r="G150" s="176"/>
      <c r="H150" s="177"/>
      <c r="I150" s="841"/>
      <c r="J150" s="205"/>
      <c r="K150" s="201"/>
      <c r="L150" s="202"/>
      <c r="M150" s="202"/>
      <c r="N150" s="202"/>
      <c r="O150" s="203"/>
      <c r="P150" s="204"/>
      <c r="Q150" s="203"/>
      <c r="R150" s="203"/>
      <c r="S150" s="205"/>
      <c r="T150" s="1190"/>
      <c r="U150" s="1191"/>
      <c r="V150" s="455"/>
      <c r="X150" s="342">
        <f t="shared" si="5"/>
        <v>0</v>
      </c>
      <c r="Y150" s="342">
        <f t="shared" si="6"/>
        <v>0</v>
      </c>
    </row>
    <row r="151" spans="1:25" ht="15" customHeight="1" x14ac:dyDescent="0.25">
      <c r="A151" s="59"/>
      <c r="B151" s="59"/>
      <c r="C151" s="60"/>
      <c r="D151" s="183"/>
      <c r="E151" s="190"/>
      <c r="F151" s="217"/>
      <c r="G151" s="176"/>
      <c r="H151" s="177"/>
      <c r="I151" s="841"/>
      <c r="J151" s="205"/>
      <c r="K151" s="201"/>
      <c r="L151" s="202"/>
      <c r="M151" s="202"/>
      <c r="N151" s="202"/>
      <c r="O151" s="203"/>
      <c r="P151" s="204"/>
      <c r="Q151" s="203"/>
      <c r="R151" s="203"/>
      <c r="S151" s="205"/>
      <c r="T151" s="1190"/>
      <c r="U151" s="1191"/>
      <c r="V151" s="455"/>
      <c r="X151" s="342">
        <f t="shared" si="5"/>
        <v>0</v>
      </c>
      <c r="Y151" s="342">
        <f t="shared" si="6"/>
        <v>0</v>
      </c>
    </row>
    <row r="152" spans="1:25" ht="15" customHeight="1" x14ac:dyDescent="0.25">
      <c r="A152" s="59"/>
      <c r="B152" s="59"/>
      <c r="C152" s="60"/>
      <c r="D152" s="183"/>
      <c r="E152" s="190"/>
      <c r="F152" s="217"/>
      <c r="G152" s="176"/>
      <c r="H152" s="177"/>
      <c r="I152" s="841"/>
      <c r="J152" s="205"/>
      <c r="K152" s="201"/>
      <c r="L152" s="202"/>
      <c r="M152" s="202"/>
      <c r="N152" s="202"/>
      <c r="O152" s="203"/>
      <c r="P152" s="204"/>
      <c r="Q152" s="203"/>
      <c r="R152" s="203"/>
      <c r="S152" s="205"/>
      <c r="T152" s="1190"/>
      <c r="U152" s="1191"/>
      <c r="V152" s="455"/>
      <c r="X152" s="342">
        <f t="shared" si="5"/>
        <v>0</v>
      </c>
      <c r="Y152" s="342">
        <f t="shared" si="6"/>
        <v>0</v>
      </c>
    </row>
    <row r="153" spans="1:25" ht="15" customHeight="1" x14ac:dyDescent="0.25">
      <c r="A153" s="59"/>
      <c r="B153" s="59"/>
      <c r="C153" s="60"/>
      <c r="D153" s="183"/>
      <c r="E153" s="190"/>
      <c r="F153" s="217"/>
      <c r="G153" s="176"/>
      <c r="H153" s="177"/>
      <c r="I153" s="841"/>
      <c r="J153" s="205"/>
      <c r="K153" s="201"/>
      <c r="L153" s="202"/>
      <c r="M153" s="202"/>
      <c r="N153" s="202"/>
      <c r="O153" s="203"/>
      <c r="P153" s="204"/>
      <c r="Q153" s="203"/>
      <c r="R153" s="203"/>
      <c r="S153" s="205"/>
      <c r="T153" s="1190"/>
      <c r="U153" s="1191"/>
      <c r="V153" s="455"/>
      <c r="X153" s="342">
        <f t="shared" si="5"/>
        <v>0</v>
      </c>
      <c r="Y153" s="342">
        <f t="shared" si="6"/>
        <v>0</v>
      </c>
    </row>
    <row r="154" spans="1:25" ht="15" customHeight="1" x14ac:dyDescent="0.25">
      <c r="A154" s="59"/>
      <c r="B154" s="59"/>
      <c r="C154" s="60"/>
      <c r="D154" s="183"/>
      <c r="E154" s="190"/>
      <c r="F154" s="217"/>
      <c r="G154" s="176"/>
      <c r="H154" s="177"/>
      <c r="I154" s="841"/>
      <c r="J154" s="205"/>
      <c r="K154" s="201"/>
      <c r="L154" s="202"/>
      <c r="M154" s="202"/>
      <c r="N154" s="202"/>
      <c r="O154" s="203"/>
      <c r="P154" s="204"/>
      <c r="Q154" s="203"/>
      <c r="R154" s="203"/>
      <c r="S154" s="205"/>
      <c r="T154" s="1190"/>
      <c r="U154" s="1191"/>
      <c r="V154" s="455"/>
      <c r="X154" s="342">
        <f t="shared" si="5"/>
        <v>0</v>
      </c>
      <c r="Y154" s="342">
        <f t="shared" si="6"/>
        <v>0</v>
      </c>
    </row>
    <row r="155" spans="1:25" ht="15" customHeight="1" x14ac:dyDescent="0.25">
      <c r="A155" s="59"/>
      <c r="B155" s="59"/>
      <c r="C155" s="60"/>
      <c r="D155" s="183"/>
      <c r="E155" s="190"/>
      <c r="F155" s="217"/>
      <c r="G155" s="176"/>
      <c r="H155" s="177"/>
      <c r="I155" s="841"/>
      <c r="J155" s="205"/>
      <c r="K155" s="201"/>
      <c r="L155" s="202"/>
      <c r="M155" s="202"/>
      <c r="N155" s="202"/>
      <c r="O155" s="203"/>
      <c r="P155" s="204"/>
      <c r="Q155" s="203"/>
      <c r="R155" s="203"/>
      <c r="S155" s="205"/>
      <c r="T155" s="1190"/>
      <c r="U155" s="1191"/>
      <c r="V155" s="455"/>
      <c r="X155" s="342">
        <f t="shared" si="5"/>
        <v>0</v>
      </c>
      <c r="Y155" s="342">
        <f t="shared" si="6"/>
        <v>0</v>
      </c>
    </row>
    <row r="156" spans="1:25" ht="15" customHeight="1" x14ac:dyDescent="0.25">
      <c r="A156" s="59"/>
      <c r="B156" s="59"/>
      <c r="C156" s="60"/>
      <c r="D156" s="183"/>
      <c r="E156" s="190"/>
      <c r="F156" s="217"/>
      <c r="G156" s="176"/>
      <c r="H156" s="177"/>
      <c r="I156" s="841"/>
      <c r="J156" s="205"/>
      <c r="K156" s="201"/>
      <c r="L156" s="202"/>
      <c r="M156" s="202"/>
      <c r="N156" s="202"/>
      <c r="O156" s="203"/>
      <c r="P156" s="204"/>
      <c r="Q156" s="203"/>
      <c r="R156" s="203"/>
      <c r="S156" s="205"/>
      <c r="T156" s="1190"/>
      <c r="U156" s="1191"/>
      <c r="V156" s="455"/>
      <c r="X156" s="342">
        <f t="shared" si="5"/>
        <v>0</v>
      </c>
      <c r="Y156" s="342">
        <f t="shared" si="6"/>
        <v>0</v>
      </c>
    </row>
    <row r="157" spans="1:25" ht="15" customHeight="1" x14ac:dyDescent="0.25">
      <c r="A157" s="59"/>
      <c r="B157" s="59"/>
      <c r="C157" s="60"/>
      <c r="D157" s="183"/>
      <c r="E157" s="190"/>
      <c r="F157" s="217"/>
      <c r="G157" s="176"/>
      <c r="H157" s="177"/>
      <c r="I157" s="841"/>
      <c r="J157" s="205"/>
      <c r="K157" s="201"/>
      <c r="L157" s="202"/>
      <c r="M157" s="202"/>
      <c r="N157" s="202"/>
      <c r="O157" s="203"/>
      <c r="P157" s="204"/>
      <c r="Q157" s="203"/>
      <c r="R157" s="203"/>
      <c r="S157" s="205"/>
      <c r="T157" s="1190"/>
      <c r="U157" s="1191"/>
      <c r="V157" s="455"/>
      <c r="X157" s="342">
        <f t="shared" si="5"/>
        <v>0</v>
      </c>
      <c r="Y157" s="342">
        <f t="shared" si="6"/>
        <v>0</v>
      </c>
    </row>
    <row r="158" spans="1:25" ht="15" customHeight="1" x14ac:dyDescent="0.25">
      <c r="A158" s="59"/>
      <c r="B158" s="59"/>
      <c r="C158" s="60"/>
      <c r="D158" s="183"/>
      <c r="E158" s="190"/>
      <c r="F158" s="217"/>
      <c r="G158" s="176"/>
      <c r="H158" s="177"/>
      <c r="I158" s="841"/>
      <c r="J158" s="205"/>
      <c r="K158" s="201"/>
      <c r="L158" s="202"/>
      <c r="M158" s="202"/>
      <c r="N158" s="202"/>
      <c r="O158" s="203"/>
      <c r="P158" s="204"/>
      <c r="Q158" s="203"/>
      <c r="R158" s="203"/>
      <c r="S158" s="205"/>
      <c r="T158" s="1190"/>
      <c r="U158" s="1191"/>
      <c r="V158" s="455"/>
      <c r="X158" s="342">
        <f t="shared" si="5"/>
        <v>0</v>
      </c>
      <c r="Y158" s="342">
        <f t="shared" si="6"/>
        <v>0</v>
      </c>
    </row>
    <row r="159" spans="1:25" ht="15" customHeight="1" x14ac:dyDescent="0.25">
      <c r="A159" s="59"/>
      <c r="B159" s="59"/>
      <c r="C159" s="60"/>
      <c r="D159" s="183"/>
      <c r="E159" s="190"/>
      <c r="F159" s="217"/>
      <c r="G159" s="176"/>
      <c r="H159" s="177"/>
      <c r="I159" s="841"/>
      <c r="J159" s="205"/>
      <c r="K159" s="201"/>
      <c r="L159" s="202"/>
      <c r="M159" s="202"/>
      <c r="N159" s="202"/>
      <c r="O159" s="203"/>
      <c r="P159" s="204"/>
      <c r="Q159" s="203"/>
      <c r="R159" s="203"/>
      <c r="S159" s="205"/>
      <c r="T159" s="1190"/>
      <c r="U159" s="1191"/>
      <c r="V159" s="455"/>
      <c r="X159" s="342">
        <f t="shared" si="5"/>
        <v>0</v>
      </c>
      <c r="Y159" s="342">
        <f t="shared" si="6"/>
        <v>0</v>
      </c>
    </row>
    <row r="160" spans="1:25" ht="15" customHeight="1" x14ac:dyDescent="0.25">
      <c r="A160" s="59"/>
      <c r="B160" s="59"/>
      <c r="C160" s="60"/>
      <c r="D160" s="183"/>
      <c r="E160" s="190"/>
      <c r="F160" s="217"/>
      <c r="G160" s="176"/>
      <c r="H160" s="177"/>
      <c r="I160" s="841"/>
      <c r="J160" s="205"/>
      <c r="K160" s="201"/>
      <c r="L160" s="202"/>
      <c r="M160" s="202"/>
      <c r="N160" s="202"/>
      <c r="O160" s="203"/>
      <c r="P160" s="204"/>
      <c r="Q160" s="203"/>
      <c r="R160" s="203"/>
      <c r="S160" s="205"/>
      <c r="T160" s="1190"/>
      <c r="U160" s="1191"/>
      <c r="V160" s="455"/>
      <c r="X160" s="342">
        <f t="shared" si="5"/>
        <v>0</v>
      </c>
      <c r="Y160" s="342">
        <f t="shared" si="6"/>
        <v>0</v>
      </c>
    </row>
    <row r="161" spans="1:25" ht="15" customHeight="1" x14ac:dyDescent="0.25">
      <c r="A161" s="59"/>
      <c r="B161" s="59"/>
      <c r="C161" s="60"/>
      <c r="D161" s="183"/>
      <c r="E161" s="190"/>
      <c r="F161" s="217"/>
      <c r="G161" s="176"/>
      <c r="H161" s="177"/>
      <c r="I161" s="841"/>
      <c r="J161" s="205"/>
      <c r="K161" s="201"/>
      <c r="L161" s="202"/>
      <c r="M161" s="202"/>
      <c r="N161" s="202"/>
      <c r="O161" s="203"/>
      <c r="P161" s="204"/>
      <c r="Q161" s="203"/>
      <c r="R161" s="203"/>
      <c r="S161" s="205"/>
      <c r="T161" s="1190"/>
      <c r="U161" s="1191"/>
      <c r="V161" s="455"/>
      <c r="X161" s="342">
        <f t="shared" si="5"/>
        <v>0</v>
      </c>
      <c r="Y161" s="342">
        <f t="shared" si="6"/>
        <v>0</v>
      </c>
    </row>
    <row r="162" spans="1:25" ht="15" customHeight="1" x14ac:dyDescent="0.25">
      <c r="A162" s="59"/>
      <c r="B162" s="59"/>
      <c r="C162" s="60"/>
      <c r="D162" s="183"/>
      <c r="E162" s="190"/>
      <c r="F162" s="217"/>
      <c r="G162" s="176"/>
      <c r="H162" s="177"/>
      <c r="I162" s="841"/>
      <c r="J162" s="205"/>
      <c r="K162" s="201"/>
      <c r="L162" s="202"/>
      <c r="M162" s="202"/>
      <c r="N162" s="202"/>
      <c r="O162" s="203"/>
      <c r="P162" s="204"/>
      <c r="Q162" s="203"/>
      <c r="R162" s="203"/>
      <c r="S162" s="205"/>
      <c r="T162" s="1190"/>
      <c r="U162" s="1191"/>
      <c r="V162" s="455"/>
      <c r="X162" s="342">
        <f t="shared" si="5"/>
        <v>0</v>
      </c>
      <c r="Y162" s="342">
        <f t="shared" si="6"/>
        <v>0</v>
      </c>
    </row>
    <row r="163" spans="1:25" ht="15" customHeight="1" x14ac:dyDescent="0.25">
      <c r="A163" s="59"/>
      <c r="B163" s="59"/>
      <c r="C163" s="60"/>
      <c r="D163" s="183"/>
      <c r="E163" s="190"/>
      <c r="F163" s="217"/>
      <c r="G163" s="176"/>
      <c r="H163" s="177"/>
      <c r="I163" s="841"/>
      <c r="J163" s="205"/>
      <c r="K163" s="201"/>
      <c r="L163" s="202"/>
      <c r="M163" s="202"/>
      <c r="N163" s="202"/>
      <c r="O163" s="203"/>
      <c r="P163" s="204"/>
      <c r="Q163" s="203"/>
      <c r="R163" s="203"/>
      <c r="S163" s="205"/>
      <c r="T163" s="1190"/>
      <c r="U163" s="1191"/>
      <c r="V163" s="455"/>
      <c r="X163" s="342">
        <f t="shared" si="5"/>
        <v>0</v>
      </c>
      <c r="Y163" s="342">
        <f t="shared" si="6"/>
        <v>0</v>
      </c>
    </row>
    <row r="164" spans="1:25" ht="15" customHeight="1" x14ac:dyDescent="0.25">
      <c r="A164" s="59"/>
      <c r="B164" s="59"/>
      <c r="C164" s="60"/>
      <c r="D164" s="183"/>
      <c r="E164" s="190"/>
      <c r="F164" s="217"/>
      <c r="G164" s="176"/>
      <c r="H164" s="177"/>
      <c r="I164" s="841"/>
      <c r="J164" s="205"/>
      <c r="K164" s="201"/>
      <c r="L164" s="202"/>
      <c r="M164" s="202"/>
      <c r="N164" s="202"/>
      <c r="O164" s="203"/>
      <c r="P164" s="204"/>
      <c r="Q164" s="203"/>
      <c r="R164" s="203"/>
      <c r="S164" s="205"/>
      <c r="T164" s="1190"/>
      <c r="U164" s="1191"/>
      <c r="V164" s="455"/>
      <c r="X164" s="342">
        <f t="shared" si="5"/>
        <v>0</v>
      </c>
      <c r="Y164" s="342">
        <f t="shared" si="6"/>
        <v>0</v>
      </c>
    </row>
    <row r="165" spans="1:25" ht="15" customHeight="1" x14ac:dyDescent="0.25">
      <c r="A165" s="59"/>
      <c r="B165" s="59"/>
      <c r="C165" s="60"/>
      <c r="D165" s="183"/>
      <c r="E165" s="190"/>
      <c r="F165" s="217"/>
      <c r="G165" s="176"/>
      <c r="H165" s="177"/>
      <c r="I165" s="841"/>
      <c r="J165" s="205"/>
      <c r="K165" s="201"/>
      <c r="L165" s="202"/>
      <c r="M165" s="202"/>
      <c r="N165" s="202"/>
      <c r="O165" s="203"/>
      <c r="P165" s="204"/>
      <c r="Q165" s="203"/>
      <c r="R165" s="203"/>
      <c r="S165" s="205"/>
      <c r="T165" s="1190"/>
      <c r="U165" s="1191"/>
      <c r="V165" s="455"/>
      <c r="X165" s="342">
        <f t="shared" si="5"/>
        <v>0</v>
      </c>
      <c r="Y165" s="342">
        <f t="shared" si="6"/>
        <v>0</v>
      </c>
    </row>
    <row r="166" spans="1:25" ht="15" customHeight="1" x14ac:dyDescent="0.25">
      <c r="A166" s="59"/>
      <c r="B166" s="59"/>
      <c r="C166" s="60"/>
      <c r="D166" s="183"/>
      <c r="E166" s="190"/>
      <c r="F166" s="217"/>
      <c r="G166" s="176"/>
      <c r="H166" s="177"/>
      <c r="I166" s="841"/>
      <c r="J166" s="205"/>
      <c r="K166" s="201"/>
      <c r="L166" s="202"/>
      <c r="M166" s="202"/>
      <c r="N166" s="202"/>
      <c r="O166" s="203"/>
      <c r="P166" s="204"/>
      <c r="Q166" s="203"/>
      <c r="R166" s="203"/>
      <c r="S166" s="205"/>
      <c r="T166" s="1190"/>
      <c r="U166" s="1191"/>
      <c r="V166" s="455"/>
      <c r="X166" s="342">
        <f t="shared" si="5"/>
        <v>0</v>
      </c>
      <c r="Y166" s="342">
        <f t="shared" si="6"/>
        <v>0</v>
      </c>
    </row>
    <row r="167" spans="1:25" ht="15" customHeight="1" x14ac:dyDescent="0.25">
      <c r="A167" s="59"/>
      <c r="B167" s="59"/>
      <c r="C167" s="60"/>
      <c r="D167" s="183"/>
      <c r="E167" s="190"/>
      <c r="F167" s="217"/>
      <c r="G167" s="176"/>
      <c r="H167" s="177"/>
      <c r="I167" s="841"/>
      <c r="J167" s="205"/>
      <c r="K167" s="201"/>
      <c r="L167" s="202"/>
      <c r="M167" s="202"/>
      <c r="N167" s="202"/>
      <c r="O167" s="203"/>
      <c r="P167" s="204"/>
      <c r="Q167" s="203"/>
      <c r="R167" s="203"/>
      <c r="S167" s="205"/>
      <c r="T167" s="1190"/>
      <c r="U167" s="1191"/>
      <c r="V167" s="455"/>
      <c r="X167" s="342">
        <f t="shared" si="5"/>
        <v>0</v>
      </c>
      <c r="Y167" s="342">
        <f t="shared" si="6"/>
        <v>0</v>
      </c>
    </row>
    <row r="168" spans="1:25" ht="15" customHeight="1" x14ac:dyDescent="0.25">
      <c r="A168" s="59"/>
      <c r="B168" s="59"/>
      <c r="C168" s="60"/>
      <c r="D168" s="183"/>
      <c r="E168" s="190"/>
      <c r="F168" s="217"/>
      <c r="G168" s="176"/>
      <c r="H168" s="177"/>
      <c r="I168" s="841"/>
      <c r="J168" s="205"/>
      <c r="K168" s="201"/>
      <c r="L168" s="202"/>
      <c r="M168" s="202"/>
      <c r="N168" s="202"/>
      <c r="O168" s="203"/>
      <c r="P168" s="204"/>
      <c r="Q168" s="203"/>
      <c r="R168" s="203"/>
      <c r="S168" s="205"/>
      <c r="T168" s="1190"/>
      <c r="U168" s="1191"/>
      <c r="V168" s="455"/>
      <c r="X168" s="342">
        <f t="shared" si="5"/>
        <v>0</v>
      </c>
      <c r="Y168" s="342">
        <f t="shared" si="6"/>
        <v>0</v>
      </c>
    </row>
    <row r="169" spans="1:25" ht="15" customHeight="1" x14ac:dyDescent="0.25">
      <c r="A169" s="59"/>
      <c r="B169" s="59"/>
      <c r="C169" s="60"/>
      <c r="D169" s="183"/>
      <c r="E169" s="190"/>
      <c r="F169" s="217"/>
      <c r="G169" s="176"/>
      <c r="H169" s="177"/>
      <c r="I169" s="841"/>
      <c r="J169" s="205"/>
      <c r="K169" s="201"/>
      <c r="L169" s="202"/>
      <c r="M169" s="202"/>
      <c r="N169" s="202"/>
      <c r="O169" s="203"/>
      <c r="P169" s="204"/>
      <c r="Q169" s="203"/>
      <c r="R169" s="203"/>
      <c r="S169" s="205"/>
      <c r="T169" s="1190"/>
      <c r="U169" s="1191"/>
      <c r="V169" s="455"/>
      <c r="X169" s="342">
        <f t="shared" si="5"/>
        <v>0</v>
      </c>
      <c r="Y169" s="342">
        <f t="shared" si="6"/>
        <v>0</v>
      </c>
    </row>
    <row r="170" spans="1:25" ht="15" customHeight="1" x14ac:dyDescent="0.25">
      <c r="A170" s="59"/>
      <c r="B170" s="59"/>
      <c r="C170" s="60"/>
      <c r="D170" s="183"/>
      <c r="E170" s="190"/>
      <c r="F170" s="217"/>
      <c r="G170" s="176"/>
      <c r="H170" s="177"/>
      <c r="I170" s="841"/>
      <c r="J170" s="205"/>
      <c r="K170" s="201"/>
      <c r="L170" s="202"/>
      <c r="M170" s="202"/>
      <c r="N170" s="202"/>
      <c r="O170" s="203"/>
      <c r="P170" s="204"/>
      <c r="Q170" s="203"/>
      <c r="R170" s="203"/>
      <c r="S170" s="205"/>
      <c r="T170" s="1190"/>
      <c r="U170" s="1191"/>
      <c r="V170" s="455"/>
      <c r="X170" s="342">
        <f t="shared" si="5"/>
        <v>0</v>
      </c>
      <c r="Y170" s="342">
        <f t="shared" si="6"/>
        <v>0</v>
      </c>
    </row>
    <row r="171" spans="1:25" ht="15" customHeight="1" x14ac:dyDescent="0.25">
      <c r="A171" s="59"/>
      <c r="B171" s="59"/>
      <c r="C171" s="60"/>
      <c r="D171" s="183"/>
      <c r="E171" s="190"/>
      <c r="F171" s="217"/>
      <c r="G171" s="176"/>
      <c r="H171" s="177"/>
      <c r="I171" s="841"/>
      <c r="J171" s="205"/>
      <c r="K171" s="201"/>
      <c r="L171" s="202"/>
      <c r="M171" s="202"/>
      <c r="N171" s="202"/>
      <c r="O171" s="203"/>
      <c r="P171" s="204"/>
      <c r="Q171" s="203"/>
      <c r="R171" s="203"/>
      <c r="S171" s="205"/>
      <c r="T171" s="1190"/>
      <c r="U171" s="1191"/>
      <c r="V171" s="455"/>
      <c r="X171" s="342">
        <f t="shared" si="5"/>
        <v>0</v>
      </c>
      <c r="Y171" s="342">
        <f t="shared" si="6"/>
        <v>0</v>
      </c>
    </row>
    <row r="172" spans="1:25" ht="15" customHeight="1" x14ac:dyDescent="0.25">
      <c r="A172" s="59"/>
      <c r="B172" s="59"/>
      <c r="C172" s="60"/>
      <c r="D172" s="183"/>
      <c r="E172" s="190"/>
      <c r="F172" s="217"/>
      <c r="G172" s="176"/>
      <c r="H172" s="177"/>
      <c r="I172" s="841"/>
      <c r="J172" s="205"/>
      <c r="K172" s="201"/>
      <c r="L172" s="202"/>
      <c r="M172" s="202"/>
      <c r="N172" s="202"/>
      <c r="O172" s="203"/>
      <c r="P172" s="204"/>
      <c r="Q172" s="203"/>
      <c r="R172" s="203"/>
      <c r="S172" s="205"/>
      <c r="T172" s="1190"/>
      <c r="U172" s="1191"/>
      <c r="V172" s="455"/>
      <c r="X172" s="342">
        <f t="shared" si="5"/>
        <v>0</v>
      </c>
      <c r="Y172" s="342">
        <f t="shared" si="6"/>
        <v>0</v>
      </c>
    </row>
    <row r="173" spans="1:25" ht="15" customHeight="1" x14ac:dyDescent="0.25">
      <c r="A173" s="59"/>
      <c r="B173" s="59"/>
      <c r="C173" s="60"/>
      <c r="D173" s="183"/>
      <c r="E173" s="190"/>
      <c r="F173" s="217"/>
      <c r="G173" s="176"/>
      <c r="H173" s="177"/>
      <c r="I173" s="841"/>
      <c r="J173" s="205"/>
      <c r="K173" s="201"/>
      <c r="L173" s="202"/>
      <c r="M173" s="202"/>
      <c r="N173" s="202"/>
      <c r="O173" s="203"/>
      <c r="P173" s="204"/>
      <c r="Q173" s="203"/>
      <c r="R173" s="203"/>
      <c r="S173" s="205"/>
      <c r="T173" s="1190"/>
      <c r="U173" s="1191"/>
      <c r="V173" s="455"/>
      <c r="X173" s="342">
        <f t="shared" si="5"/>
        <v>0</v>
      </c>
      <c r="Y173" s="342">
        <f t="shared" si="6"/>
        <v>0</v>
      </c>
    </row>
    <row r="174" spans="1:25" ht="15" customHeight="1" x14ac:dyDescent="0.25">
      <c r="A174" s="59"/>
      <c r="B174" s="59"/>
      <c r="C174" s="60"/>
      <c r="D174" s="183"/>
      <c r="E174" s="190"/>
      <c r="F174" s="217"/>
      <c r="G174" s="176"/>
      <c r="H174" s="177"/>
      <c r="I174" s="841"/>
      <c r="J174" s="205"/>
      <c r="K174" s="201"/>
      <c r="L174" s="202"/>
      <c r="M174" s="202"/>
      <c r="N174" s="202"/>
      <c r="O174" s="203"/>
      <c r="P174" s="204"/>
      <c r="Q174" s="203"/>
      <c r="R174" s="203"/>
      <c r="S174" s="205"/>
      <c r="T174" s="1190"/>
      <c r="U174" s="1191"/>
      <c r="V174" s="455"/>
      <c r="X174" s="342">
        <f t="shared" si="5"/>
        <v>0</v>
      </c>
      <c r="Y174" s="342">
        <f t="shared" si="6"/>
        <v>0</v>
      </c>
    </row>
    <row r="175" spans="1:25" ht="15" customHeight="1" x14ac:dyDescent="0.25">
      <c r="A175" s="59"/>
      <c r="B175" s="59"/>
      <c r="C175" s="60"/>
      <c r="D175" s="183"/>
      <c r="E175" s="190"/>
      <c r="F175" s="217"/>
      <c r="G175" s="176"/>
      <c r="H175" s="177"/>
      <c r="I175" s="841"/>
      <c r="J175" s="205"/>
      <c r="K175" s="201"/>
      <c r="L175" s="202"/>
      <c r="M175" s="202"/>
      <c r="N175" s="202"/>
      <c r="O175" s="203"/>
      <c r="P175" s="204"/>
      <c r="Q175" s="203"/>
      <c r="R175" s="203"/>
      <c r="S175" s="205"/>
      <c r="T175" s="1190"/>
      <c r="U175" s="1191"/>
      <c r="V175" s="455"/>
      <c r="X175" s="342">
        <f t="shared" si="5"/>
        <v>0</v>
      </c>
      <c r="Y175" s="342">
        <f t="shared" si="6"/>
        <v>0</v>
      </c>
    </row>
    <row r="176" spans="1:25" ht="15" customHeight="1" x14ac:dyDescent="0.25">
      <c r="A176" s="59"/>
      <c r="B176" s="59"/>
      <c r="C176" s="60"/>
      <c r="D176" s="183"/>
      <c r="E176" s="190"/>
      <c r="F176" s="217"/>
      <c r="G176" s="176"/>
      <c r="H176" s="177"/>
      <c r="I176" s="841"/>
      <c r="J176" s="205"/>
      <c r="K176" s="201"/>
      <c r="L176" s="202"/>
      <c r="M176" s="202"/>
      <c r="N176" s="202"/>
      <c r="O176" s="203"/>
      <c r="P176" s="204"/>
      <c r="Q176" s="203"/>
      <c r="R176" s="203"/>
      <c r="S176" s="205"/>
      <c r="T176" s="1190"/>
      <c r="U176" s="1191"/>
      <c r="V176" s="455"/>
      <c r="X176" s="342">
        <f t="shared" si="5"/>
        <v>0</v>
      </c>
      <c r="Y176" s="342">
        <f t="shared" si="6"/>
        <v>0</v>
      </c>
    </row>
    <row r="177" spans="1:25" ht="15" customHeight="1" x14ac:dyDescent="0.25">
      <c r="A177" s="59"/>
      <c r="B177" s="59"/>
      <c r="C177" s="60"/>
      <c r="D177" s="183"/>
      <c r="E177" s="190"/>
      <c r="F177" s="217"/>
      <c r="G177" s="176"/>
      <c r="H177" s="177"/>
      <c r="I177" s="841"/>
      <c r="J177" s="205"/>
      <c r="K177" s="201"/>
      <c r="L177" s="202"/>
      <c r="M177" s="202"/>
      <c r="N177" s="202"/>
      <c r="O177" s="203"/>
      <c r="P177" s="204"/>
      <c r="Q177" s="203"/>
      <c r="R177" s="203"/>
      <c r="S177" s="205"/>
      <c r="T177" s="1190"/>
      <c r="U177" s="1191"/>
      <c r="V177" s="455"/>
      <c r="X177" s="342">
        <f t="shared" si="5"/>
        <v>0</v>
      </c>
      <c r="Y177" s="342">
        <f t="shared" si="6"/>
        <v>0</v>
      </c>
    </row>
    <row r="178" spans="1:25" ht="15" customHeight="1" x14ac:dyDescent="0.25">
      <c r="A178" s="59"/>
      <c r="B178" s="59"/>
      <c r="C178" s="60"/>
      <c r="D178" s="183"/>
      <c r="E178" s="190"/>
      <c r="F178" s="217"/>
      <c r="G178" s="176"/>
      <c r="H178" s="177"/>
      <c r="I178" s="841"/>
      <c r="J178" s="205"/>
      <c r="K178" s="201"/>
      <c r="L178" s="202"/>
      <c r="M178" s="202"/>
      <c r="N178" s="202"/>
      <c r="O178" s="203"/>
      <c r="P178" s="204"/>
      <c r="Q178" s="203"/>
      <c r="R178" s="203"/>
      <c r="S178" s="205"/>
      <c r="T178" s="1190"/>
      <c r="U178" s="1191"/>
      <c r="V178" s="455"/>
      <c r="X178" s="342">
        <f t="shared" si="5"/>
        <v>0</v>
      </c>
      <c r="Y178" s="342">
        <f t="shared" si="6"/>
        <v>0</v>
      </c>
    </row>
    <row r="179" spans="1:25" ht="15" customHeight="1" x14ac:dyDescent="0.25">
      <c r="A179" s="59"/>
      <c r="B179" s="59"/>
      <c r="C179" s="60"/>
      <c r="D179" s="183"/>
      <c r="E179" s="190"/>
      <c r="F179" s="217"/>
      <c r="G179" s="176"/>
      <c r="H179" s="177"/>
      <c r="I179" s="841"/>
      <c r="J179" s="205"/>
      <c r="K179" s="201"/>
      <c r="L179" s="202"/>
      <c r="M179" s="202"/>
      <c r="N179" s="202"/>
      <c r="O179" s="203"/>
      <c r="P179" s="204"/>
      <c r="Q179" s="203"/>
      <c r="R179" s="203"/>
      <c r="S179" s="205"/>
      <c r="T179" s="1190"/>
      <c r="U179" s="1191"/>
      <c r="V179" s="455"/>
      <c r="X179" s="342">
        <f t="shared" si="5"/>
        <v>0</v>
      </c>
      <c r="Y179" s="342">
        <f t="shared" si="6"/>
        <v>0</v>
      </c>
    </row>
    <row r="180" spans="1:25" ht="15" customHeight="1" x14ac:dyDescent="0.25">
      <c r="A180" s="59"/>
      <c r="B180" s="59"/>
      <c r="C180" s="60"/>
      <c r="D180" s="183"/>
      <c r="E180" s="190"/>
      <c r="F180" s="217"/>
      <c r="G180" s="176"/>
      <c r="H180" s="177"/>
      <c r="I180" s="841"/>
      <c r="J180" s="205"/>
      <c r="K180" s="201"/>
      <c r="L180" s="202"/>
      <c r="M180" s="202"/>
      <c r="N180" s="202"/>
      <c r="O180" s="203"/>
      <c r="P180" s="204"/>
      <c r="Q180" s="203"/>
      <c r="R180" s="203"/>
      <c r="S180" s="205"/>
      <c r="T180" s="1190"/>
      <c r="U180" s="1191"/>
      <c r="V180" s="455"/>
      <c r="X180" s="342">
        <f t="shared" si="5"/>
        <v>0</v>
      </c>
      <c r="Y180" s="342">
        <f t="shared" si="6"/>
        <v>0</v>
      </c>
    </row>
    <row r="181" spans="1:25" ht="15" customHeight="1" x14ac:dyDescent="0.25">
      <c r="A181" s="59"/>
      <c r="B181" s="59"/>
      <c r="C181" s="60"/>
      <c r="D181" s="183"/>
      <c r="E181" s="190"/>
      <c r="F181" s="217"/>
      <c r="G181" s="176"/>
      <c r="H181" s="177"/>
      <c r="I181" s="841"/>
      <c r="J181" s="205"/>
      <c r="K181" s="201"/>
      <c r="L181" s="202"/>
      <c r="M181" s="202"/>
      <c r="N181" s="202"/>
      <c r="O181" s="203"/>
      <c r="P181" s="204"/>
      <c r="Q181" s="203"/>
      <c r="R181" s="203"/>
      <c r="S181" s="205"/>
      <c r="T181" s="1190"/>
      <c r="U181" s="1191"/>
      <c r="V181" s="455"/>
      <c r="X181" s="342">
        <f t="shared" si="5"/>
        <v>0</v>
      </c>
      <c r="Y181" s="342">
        <f t="shared" si="6"/>
        <v>0</v>
      </c>
    </row>
    <row r="182" spans="1:25" ht="15" customHeight="1" x14ac:dyDescent="0.25">
      <c r="A182" s="59"/>
      <c r="B182" s="59"/>
      <c r="C182" s="60"/>
      <c r="D182" s="183"/>
      <c r="E182" s="190"/>
      <c r="F182" s="217"/>
      <c r="G182" s="176"/>
      <c r="H182" s="177"/>
      <c r="I182" s="841"/>
      <c r="J182" s="205"/>
      <c r="K182" s="201"/>
      <c r="L182" s="202"/>
      <c r="M182" s="202"/>
      <c r="N182" s="202"/>
      <c r="O182" s="203"/>
      <c r="P182" s="204"/>
      <c r="Q182" s="203"/>
      <c r="R182" s="203"/>
      <c r="S182" s="205"/>
      <c r="T182" s="1190"/>
      <c r="U182" s="1191"/>
      <c r="V182" s="455"/>
      <c r="X182" s="342">
        <f t="shared" si="5"/>
        <v>0</v>
      </c>
      <c r="Y182" s="342">
        <f t="shared" si="6"/>
        <v>0</v>
      </c>
    </row>
    <row r="183" spans="1:25" ht="15" customHeight="1" x14ac:dyDescent="0.25">
      <c r="A183" s="59"/>
      <c r="B183" s="59"/>
      <c r="C183" s="60"/>
      <c r="D183" s="183"/>
      <c r="E183" s="190"/>
      <c r="F183" s="217"/>
      <c r="G183" s="176"/>
      <c r="H183" s="177"/>
      <c r="I183" s="841"/>
      <c r="J183" s="205"/>
      <c r="K183" s="201"/>
      <c r="L183" s="202"/>
      <c r="M183" s="202"/>
      <c r="N183" s="202"/>
      <c r="O183" s="203"/>
      <c r="P183" s="204"/>
      <c r="Q183" s="203"/>
      <c r="R183" s="203"/>
      <c r="S183" s="205"/>
      <c r="T183" s="1190"/>
      <c r="U183" s="1191"/>
      <c r="V183" s="455"/>
      <c r="X183" s="342">
        <f t="shared" si="5"/>
        <v>0</v>
      </c>
      <c r="Y183" s="342">
        <f t="shared" si="6"/>
        <v>0</v>
      </c>
    </row>
    <row r="184" spans="1:25" ht="15" customHeight="1" x14ac:dyDescent="0.25">
      <c r="A184" s="59"/>
      <c r="B184" s="59"/>
      <c r="C184" s="60"/>
      <c r="D184" s="183"/>
      <c r="E184" s="190"/>
      <c r="F184" s="217"/>
      <c r="G184" s="176"/>
      <c r="H184" s="177"/>
      <c r="I184" s="841"/>
      <c r="J184" s="205"/>
      <c r="K184" s="201"/>
      <c r="L184" s="202"/>
      <c r="M184" s="202"/>
      <c r="N184" s="202"/>
      <c r="O184" s="203"/>
      <c r="P184" s="204"/>
      <c r="Q184" s="203"/>
      <c r="R184" s="203"/>
      <c r="S184" s="205"/>
      <c r="T184" s="1190"/>
      <c r="U184" s="1191"/>
      <c r="V184" s="455"/>
      <c r="X184" s="342">
        <f t="shared" si="5"/>
        <v>0</v>
      </c>
      <c r="Y184" s="342">
        <f t="shared" si="6"/>
        <v>0</v>
      </c>
    </row>
    <row r="185" spans="1:25" ht="15" customHeight="1" x14ac:dyDescent="0.25">
      <c r="A185" s="59"/>
      <c r="B185" s="59"/>
      <c r="C185" s="60"/>
      <c r="D185" s="183"/>
      <c r="E185" s="190"/>
      <c r="F185" s="217"/>
      <c r="G185" s="176"/>
      <c r="H185" s="177"/>
      <c r="I185" s="841"/>
      <c r="J185" s="205"/>
      <c r="K185" s="201"/>
      <c r="L185" s="202"/>
      <c r="M185" s="202"/>
      <c r="N185" s="202"/>
      <c r="O185" s="203"/>
      <c r="P185" s="204"/>
      <c r="Q185" s="203"/>
      <c r="R185" s="203"/>
      <c r="S185" s="205"/>
      <c r="T185" s="1190"/>
      <c r="U185" s="1191"/>
      <c r="V185" s="455"/>
      <c r="X185" s="342">
        <f t="shared" si="5"/>
        <v>0</v>
      </c>
      <c r="Y185" s="342">
        <f t="shared" si="6"/>
        <v>0</v>
      </c>
    </row>
    <row r="186" spans="1:25" ht="15" customHeight="1" x14ac:dyDescent="0.25">
      <c r="A186" s="59"/>
      <c r="B186" s="59"/>
      <c r="C186" s="60"/>
      <c r="D186" s="183"/>
      <c r="E186" s="190"/>
      <c r="F186" s="217"/>
      <c r="G186" s="176"/>
      <c r="H186" s="177"/>
      <c r="I186" s="841"/>
      <c r="J186" s="205"/>
      <c r="K186" s="201"/>
      <c r="L186" s="202"/>
      <c r="M186" s="202"/>
      <c r="N186" s="202"/>
      <c r="O186" s="203"/>
      <c r="P186" s="204"/>
      <c r="Q186" s="203"/>
      <c r="R186" s="203"/>
      <c r="S186" s="205"/>
      <c r="T186" s="1190"/>
      <c r="U186" s="1191"/>
      <c r="V186" s="455"/>
      <c r="X186" s="342">
        <f t="shared" si="5"/>
        <v>0</v>
      </c>
      <c r="Y186" s="342">
        <f t="shared" si="6"/>
        <v>0</v>
      </c>
    </row>
    <row r="187" spans="1:25" ht="15" customHeight="1" x14ac:dyDescent="0.25">
      <c r="A187" s="59"/>
      <c r="B187" s="59"/>
      <c r="C187" s="60"/>
      <c r="D187" s="183"/>
      <c r="E187" s="190"/>
      <c r="F187" s="217"/>
      <c r="G187" s="176"/>
      <c r="H187" s="177"/>
      <c r="I187" s="841"/>
      <c r="J187" s="205"/>
      <c r="K187" s="201"/>
      <c r="L187" s="202"/>
      <c r="M187" s="202"/>
      <c r="N187" s="202"/>
      <c r="O187" s="203"/>
      <c r="P187" s="204"/>
      <c r="Q187" s="203"/>
      <c r="R187" s="203"/>
      <c r="S187" s="205"/>
      <c r="T187" s="1190"/>
      <c r="U187" s="1191"/>
      <c r="V187" s="455"/>
      <c r="X187" s="342">
        <f t="shared" si="5"/>
        <v>0</v>
      </c>
      <c r="Y187" s="342">
        <f t="shared" si="6"/>
        <v>0</v>
      </c>
    </row>
    <row r="188" spans="1:25" ht="15" customHeight="1" x14ac:dyDescent="0.25">
      <c r="A188" s="59"/>
      <c r="B188" s="59"/>
      <c r="C188" s="60"/>
      <c r="D188" s="183"/>
      <c r="E188" s="190"/>
      <c r="F188" s="217"/>
      <c r="G188" s="176"/>
      <c r="H188" s="177"/>
      <c r="I188" s="841"/>
      <c r="J188" s="205"/>
      <c r="K188" s="201"/>
      <c r="L188" s="202"/>
      <c r="M188" s="202"/>
      <c r="N188" s="202"/>
      <c r="O188" s="203"/>
      <c r="P188" s="204"/>
      <c r="Q188" s="203"/>
      <c r="R188" s="203"/>
      <c r="S188" s="205"/>
      <c r="T188" s="1190"/>
      <c r="U188" s="1191"/>
      <c r="V188" s="455"/>
      <c r="X188" s="342">
        <f t="shared" si="5"/>
        <v>0</v>
      </c>
      <c r="Y188" s="342">
        <f t="shared" si="6"/>
        <v>0</v>
      </c>
    </row>
    <row r="189" spans="1:25" ht="15" customHeight="1" x14ac:dyDescent="0.25">
      <c r="A189" s="59"/>
      <c r="B189" s="59"/>
      <c r="C189" s="60"/>
      <c r="D189" s="183"/>
      <c r="E189" s="190"/>
      <c r="F189" s="217"/>
      <c r="G189" s="176"/>
      <c r="H189" s="177"/>
      <c r="I189" s="841"/>
      <c r="J189" s="205"/>
      <c r="K189" s="201"/>
      <c r="L189" s="202"/>
      <c r="M189" s="202"/>
      <c r="N189" s="202"/>
      <c r="O189" s="203"/>
      <c r="P189" s="204"/>
      <c r="Q189" s="203"/>
      <c r="R189" s="203"/>
      <c r="S189" s="205"/>
      <c r="T189" s="1190"/>
      <c r="U189" s="1191"/>
      <c r="V189" s="455"/>
      <c r="X189" s="342">
        <f t="shared" si="5"/>
        <v>0</v>
      </c>
      <c r="Y189" s="342">
        <f t="shared" si="6"/>
        <v>0</v>
      </c>
    </row>
    <row r="190" spans="1:25" ht="15" customHeight="1" x14ac:dyDescent="0.25">
      <c r="A190" s="59"/>
      <c r="B190" s="59"/>
      <c r="C190" s="60"/>
      <c r="D190" s="183"/>
      <c r="E190" s="190"/>
      <c r="F190" s="217"/>
      <c r="G190" s="176"/>
      <c r="H190" s="177"/>
      <c r="I190" s="841"/>
      <c r="J190" s="205"/>
      <c r="K190" s="201"/>
      <c r="L190" s="202"/>
      <c r="M190" s="202"/>
      <c r="N190" s="202"/>
      <c r="O190" s="203"/>
      <c r="P190" s="204"/>
      <c r="Q190" s="203"/>
      <c r="R190" s="203"/>
      <c r="S190" s="205"/>
      <c r="T190" s="1190"/>
      <c r="U190" s="1191"/>
      <c r="V190" s="455"/>
      <c r="X190" s="342">
        <f t="shared" si="5"/>
        <v>0</v>
      </c>
      <c r="Y190" s="342">
        <f t="shared" si="6"/>
        <v>0</v>
      </c>
    </row>
    <row r="191" spans="1:25" ht="15" customHeight="1" x14ac:dyDescent="0.25">
      <c r="A191" s="59"/>
      <c r="B191" s="59"/>
      <c r="C191" s="60"/>
      <c r="D191" s="183"/>
      <c r="E191" s="190"/>
      <c r="F191" s="217"/>
      <c r="G191" s="176"/>
      <c r="H191" s="177"/>
      <c r="I191" s="841"/>
      <c r="J191" s="205"/>
      <c r="K191" s="201"/>
      <c r="L191" s="202"/>
      <c r="M191" s="202"/>
      <c r="N191" s="202"/>
      <c r="O191" s="203"/>
      <c r="P191" s="204"/>
      <c r="Q191" s="203"/>
      <c r="R191" s="203"/>
      <c r="S191" s="205"/>
      <c r="T191" s="1190"/>
      <c r="U191" s="1191"/>
      <c r="V191" s="455"/>
      <c r="X191" s="342">
        <f t="shared" si="5"/>
        <v>0</v>
      </c>
      <c r="Y191" s="342">
        <f t="shared" si="6"/>
        <v>0</v>
      </c>
    </row>
    <row r="192" spans="1:25" ht="15" customHeight="1" x14ac:dyDescent="0.25">
      <c r="A192" s="59"/>
      <c r="B192" s="59"/>
      <c r="C192" s="60"/>
      <c r="D192" s="183"/>
      <c r="E192" s="190"/>
      <c r="F192" s="217"/>
      <c r="G192" s="176"/>
      <c r="H192" s="177"/>
      <c r="I192" s="841"/>
      <c r="J192" s="205"/>
      <c r="K192" s="201"/>
      <c r="L192" s="202"/>
      <c r="M192" s="202"/>
      <c r="N192" s="202"/>
      <c r="O192" s="203"/>
      <c r="P192" s="204"/>
      <c r="Q192" s="203"/>
      <c r="R192" s="203"/>
      <c r="S192" s="205"/>
      <c r="T192" s="1190"/>
      <c r="U192" s="1191"/>
      <c r="V192" s="455"/>
      <c r="X192" s="342">
        <f t="shared" si="5"/>
        <v>0</v>
      </c>
      <c r="Y192" s="342">
        <f t="shared" si="6"/>
        <v>0</v>
      </c>
    </row>
    <row r="193" spans="1:25" ht="15" customHeight="1" x14ac:dyDescent="0.25">
      <c r="A193" s="59"/>
      <c r="B193" s="59"/>
      <c r="C193" s="60"/>
      <c r="D193" s="183"/>
      <c r="E193" s="190"/>
      <c r="F193" s="217"/>
      <c r="G193" s="176"/>
      <c r="H193" s="177"/>
      <c r="I193" s="841"/>
      <c r="J193" s="205"/>
      <c r="K193" s="201"/>
      <c r="L193" s="202"/>
      <c r="M193" s="202"/>
      <c r="N193" s="202"/>
      <c r="O193" s="203"/>
      <c r="P193" s="204"/>
      <c r="Q193" s="203"/>
      <c r="R193" s="203"/>
      <c r="S193" s="205"/>
      <c r="T193" s="1190"/>
      <c r="U193" s="1191"/>
      <c r="V193" s="455"/>
      <c r="X193" s="342">
        <f t="shared" si="5"/>
        <v>0</v>
      </c>
      <c r="Y193" s="342">
        <f t="shared" si="6"/>
        <v>0</v>
      </c>
    </row>
    <row r="194" spans="1:25" ht="15" customHeight="1" x14ac:dyDescent="0.25">
      <c r="A194" s="59"/>
      <c r="B194" s="59"/>
      <c r="C194" s="60"/>
      <c r="D194" s="183"/>
      <c r="E194" s="190"/>
      <c r="F194" s="217"/>
      <c r="G194" s="176"/>
      <c r="H194" s="177"/>
      <c r="I194" s="841"/>
      <c r="J194" s="205"/>
      <c r="K194" s="201"/>
      <c r="L194" s="202"/>
      <c r="M194" s="202"/>
      <c r="N194" s="202"/>
      <c r="O194" s="203"/>
      <c r="P194" s="204"/>
      <c r="Q194" s="203"/>
      <c r="R194" s="203"/>
      <c r="S194" s="205"/>
      <c r="T194" s="1190"/>
      <c r="U194" s="1191"/>
      <c r="V194" s="455"/>
      <c r="X194" s="342">
        <f t="shared" si="5"/>
        <v>0</v>
      </c>
      <c r="Y194" s="342">
        <f t="shared" si="6"/>
        <v>0</v>
      </c>
    </row>
    <row r="195" spans="1:25" ht="15" customHeight="1" x14ac:dyDescent="0.25">
      <c r="A195" s="59"/>
      <c r="B195" s="59"/>
      <c r="C195" s="60"/>
      <c r="D195" s="183"/>
      <c r="E195" s="190"/>
      <c r="F195" s="217"/>
      <c r="G195" s="176"/>
      <c r="H195" s="177"/>
      <c r="I195" s="841"/>
      <c r="J195" s="205"/>
      <c r="K195" s="201"/>
      <c r="L195" s="202"/>
      <c r="M195" s="202"/>
      <c r="N195" s="202"/>
      <c r="O195" s="203"/>
      <c r="P195" s="204"/>
      <c r="Q195" s="203"/>
      <c r="R195" s="203"/>
      <c r="S195" s="205"/>
      <c r="T195" s="1190"/>
      <c r="U195" s="1191"/>
      <c r="V195" s="455"/>
      <c r="X195" s="342">
        <f t="shared" si="5"/>
        <v>0</v>
      </c>
      <c r="Y195" s="342">
        <f t="shared" si="6"/>
        <v>0</v>
      </c>
    </row>
    <row r="196" spans="1:25" ht="15" customHeight="1" x14ac:dyDescent="0.25">
      <c r="A196" s="51"/>
      <c r="B196" s="51"/>
      <c r="C196" s="60"/>
      <c r="D196" s="243"/>
      <c r="E196" s="190"/>
      <c r="F196" s="191"/>
      <c r="G196" s="176"/>
      <c r="H196" s="232"/>
      <c r="I196" s="201"/>
      <c r="J196" s="203"/>
      <c r="K196" s="204"/>
      <c r="L196" s="202"/>
      <c r="M196" s="202"/>
      <c r="N196" s="202"/>
      <c r="O196" s="205"/>
      <c r="P196" s="201"/>
      <c r="Q196" s="202"/>
      <c r="R196" s="202"/>
      <c r="S196" s="205"/>
      <c r="T196" s="1190"/>
      <c r="U196" s="1191"/>
      <c r="V196" s="455"/>
      <c r="X196" s="342">
        <f t="shared" si="5"/>
        <v>0</v>
      </c>
      <c r="Y196" s="342">
        <f t="shared" si="6"/>
        <v>0</v>
      </c>
    </row>
    <row r="197" spans="1:25" x14ac:dyDescent="0.25">
      <c r="A197" s="51"/>
      <c r="B197" s="51"/>
      <c r="C197" s="60"/>
      <c r="D197" s="243"/>
      <c r="E197" s="190"/>
      <c r="F197" s="191"/>
      <c r="G197" s="176"/>
      <c r="H197" s="232"/>
      <c r="I197" s="201"/>
      <c r="J197" s="203"/>
      <c r="K197" s="204"/>
      <c r="L197" s="202"/>
      <c r="M197" s="202"/>
      <c r="N197" s="202"/>
      <c r="O197" s="205"/>
      <c r="P197" s="201"/>
      <c r="Q197" s="202"/>
      <c r="R197" s="202"/>
      <c r="S197" s="205"/>
      <c r="T197" s="1190"/>
      <c r="U197" s="1191"/>
      <c r="V197" s="455"/>
    </row>
    <row r="198" spans="1:25" x14ac:dyDescent="0.25">
      <c r="A198" s="59"/>
      <c r="B198" s="59"/>
      <c r="C198" s="60"/>
      <c r="D198" s="183"/>
      <c r="E198" s="190"/>
      <c r="F198" s="217"/>
      <c r="G198" s="176"/>
      <c r="H198" s="177"/>
      <c r="I198" s="841"/>
      <c r="J198" s="205"/>
      <c r="K198" s="201"/>
      <c r="L198" s="202"/>
      <c r="M198" s="202"/>
      <c r="N198" s="202"/>
      <c r="O198" s="203"/>
      <c r="P198" s="204"/>
      <c r="Q198" s="203"/>
      <c r="R198" s="203"/>
      <c r="S198" s="205"/>
      <c r="T198" s="1190"/>
      <c r="U198" s="1191"/>
      <c r="V198" s="455"/>
    </row>
    <row r="199" spans="1:25" x14ac:dyDescent="0.25">
      <c r="A199" s="59"/>
      <c r="B199" s="59"/>
      <c r="C199" s="60"/>
      <c r="D199" s="183"/>
      <c r="E199" s="190"/>
      <c r="F199" s="217"/>
      <c r="G199" s="176"/>
      <c r="H199" s="177"/>
      <c r="I199" s="841"/>
      <c r="J199" s="205"/>
      <c r="K199" s="201"/>
      <c r="L199" s="202"/>
      <c r="M199" s="202"/>
      <c r="N199" s="202"/>
      <c r="O199" s="203"/>
      <c r="P199" s="204"/>
      <c r="Q199" s="203"/>
      <c r="R199" s="203"/>
      <c r="S199" s="205"/>
      <c r="T199" s="1190"/>
      <c r="U199" s="1191"/>
      <c r="V199" s="455"/>
    </row>
    <row r="200" spans="1:25" x14ac:dyDescent="0.25">
      <c r="A200" s="59"/>
      <c r="B200" s="59"/>
      <c r="C200" s="60"/>
      <c r="D200" s="183"/>
      <c r="E200" s="190"/>
      <c r="F200" s="217"/>
      <c r="G200" s="176"/>
      <c r="H200" s="177"/>
      <c r="I200" s="841"/>
      <c r="J200" s="205"/>
      <c r="K200" s="201"/>
      <c r="L200" s="202"/>
      <c r="M200" s="202"/>
      <c r="N200" s="202"/>
      <c r="O200" s="203"/>
      <c r="P200" s="204"/>
      <c r="Q200" s="203"/>
      <c r="R200" s="203"/>
      <c r="S200" s="205"/>
      <c r="T200" s="1190"/>
      <c r="U200" s="1191"/>
      <c r="V200" s="455"/>
    </row>
    <row r="201" spans="1:25" x14ac:dyDescent="0.25">
      <c r="A201" s="59"/>
      <c r="B201" s="59"/>
      <c r="C201" s="60"/>
      <c r="D201" s="183"/>
      <c r="E201" s="190"/>
      <c r="F201" s="217"/>
      <c r="G201" s="176"/>
      <c r="H201" s="177"/>
      <c r="I201" s="841"/>
      <c r="J201" s="205"/>
      <c r="K201" s="201"/>
      <c r="L201" s="202"/>
      <c r="M201" s="202"/>
      <c r="N201" s="202"/>
      <c r="O201" s="203"/>
      <c r="P201" s="204"/>
      <c r="Q201" s="203"/>
      <c r="R201" s="203"/>
      <c r="S201" s="205"/>
      <c r="T201" s="1190"/>
      <c r="U201" s="1191"/>
      <c r="V201" s="455"/>
    </row>
    <row r="202" spans="1:25" x14ac:dyDescent="0.25">
      <c r="A202" s="59"/>
      <c r="B202" s="59"/>
      <c r="C202" s="60"/>
      <c r="D202" s="183"/>
      <c r="E202" s="190"/>
      <c r="F202" s="217"/>
      <c r="G202" s="176"/>
      <c r="H202" s="177"/>
      <c r="I202" s="841"/>
      <c r="J202" s="205"/>
      <c r="K202" s="201"/>
      <c r="L202" s="202"/>
      <c r="M202" s="202"/>
      <c r="N202" s="202"/>
      <c r="O202" s="203"/>
      <c r="P202" s="204"/>
      <c r="Q202" s="203"/>
      <c r="R202" s="203"/>
      <c r="S202" s="205"/>
      <c r="T202" s="1190"/>
      <c r="U202" s="1191"/>
      <c r="V202" s="455"/>
    </row>
    <row r="203" spans="1:25" x14ac:dyDescent="0.25">
      <c r="A203" s="59"/>
      <c r="B203" s="59"/>
      <c r="C203" s="60"/>
      <c r="D203" s="183"/>
      <c r="E203" s="190"/>
      <c r="F203" s="217"/>
      <c r="G203" s="176"/>
      <c r="H203" s="177"/>
      <c r="I203" s="841"/>
      <c r="J203" s="205"/>
      <c r="K203" s="201"/>
      <c r="L203" s="202"/>
      <c r="M203" s="202"/>
      <c r="N203" s="202"/>
      <c r="O203" s="203"/>
      <c r="P203" s="204"/>
      <c r="Q203" s="203"/>
      <c r="R203" s="203"/>
      <c r="S203" s="205"/>
      <c r="T203" s="1190"/>
      <c r="U203" s="1191"/>
      <c r="V203" s="455"/>
    </row>
    <row r="204" spans="1:25" x14ac:dyDescent="0.25">
      <c r="A204" s="59"/>
      <c r="B204" s="59"/>
      <c r="C204" s="60"/>
      <c r="D204" s="183"/>
      <c r="E204" s="190"/>
      <c r="F204" s="217"/>
      <c r="G204" s="176"/>
      <c r="H204" s="177"/>
      <c r="I204" s="841"/>
      <c r="J204" s="205"/>
      <c r="K204" s="201"/>
      <c r="L204" s="202"/>
      <c r="M204" s="202"/>
      <c r="N204" s="202"/>
      <c r="O204" s="203"/>
      <c r="P204" s="204"/>
      <c r="Q204" s="203"/>
      <c r="R204" s="203"/>
      <c r="S204" s="205"/>
      <c r="T204" s="1190"/>
      <c r="U204" s="1191"/>
      <c r="V204" s="455"/>
    </row>
    <row r="205" spans="1:25" x14ac:dyDescent="0.25">
      <c r="A205" s="59"/>
      <c r="B205" s="59"/>
      <c r="C205" s="60"/>
      <c r="D205" s="183"/>
      <c r="E205" s="190"/>
      <c r="F205" s="217"/>
      <c r="G205" s="176"/>
      <c r="H205" s="177"/>
      <c r="I205" s="841"/>
      <c r="J205" s="205"/>
      <c r="K205" s="201"/>
      <c r="L205" s="202"/>
      <c r="M205" s="202"/>
      <c r="N205" s="202"/>
      <c r="O205" s="203"/>
      <c r="P205" s="204"/>
      <c r="Q205" s="203"/>
      <c r="R205" s="203"/>
      <c r="S205" s="205"/>
      <c r="T205" s="1190"/>
      <c r="U205" s="1191"/>
      <c r="V205" s="455"/>
    </row>
    <row r="206" spans="1:25" x14ac:dyDescent="0.25">
      <c r="A206" s="59"/>
      <c r="B206" s="59"/>
      <c r="C206" s="60"/>
      <c r="D206" s="183"/>
      <c r="E206" s="190"/>
      <c r="F206" s="217"/>
      <c r="G206" s="176"/>
      <c r="H206" s="177"/>
      <c r="I206" s="841"/>
      <c r="J206" s="205"/>
      <c r="K206" s="201"/>
      <c r="L206" s="202"/>
      <c r="M206" s="202"/>
      <c r="N206" s="202"/>
      <c r="O206" s="203"/>
      <c r="P206" s="204"/>
      <c r="Q206" s="203"/>
      <c r="R206" s="203"/>
      <c r="S206" s="205"/>
      <c r="T206" s="1190"/>
      <c r="U206" s="1191"/>
      <c r="V206" s="455"/>
    </row>
    <row r="207" spans="1:25" x14ac:dyDescent="0.25">
      <c r="A207" s="59"/>
      <c r="B207" s="59"/>
      <c r="C207" s="60"/>
      <c r="D207" s="183"/>
      <c r="E207" s="190"/>
      <c r="F207" s="217"/>
      <c r="G207" s="176"/>
      <c r="H207" s="177"/>
      <c r="I207" s="841"/>
      <c r="J207" s="205"/>
      <c r="K207" s="201"/>
      <c r="L207" s="202"/>
      <c r="M207" s="202"/>
      <c r="N207" s="202"/>
      <c r="O207" s="203"/>
      <c r="P207" s="204"/>
      <c r="Q207" s="203"/>
      <c r="R207" s="203"/>
      <c r="S207" s="205"/>
      <c r="T207" s="1190"/>
      <c r="U207" s="1191"/>
      <c r="V207" s="455"/>
    </row>
    <row r="208" spans="1:25" x14ac:dyDescent="0.25">
      <c r="A208" s="59"/>
      <c r="B208" s="59"/>
      <c r="C208" s="60"/>
      <c r="D208" s="183"/>
      <c r="E208" s="190"/>
      <c r="F208" s="217"/>
      <c r="G208" s="176"/>
      <c r="H208" s="177"/>
      <c r="I208" s="841"/>
      <c r="J208" s="205"/>
      <c r="K208" s="201"/>
      <c r="L208" s="202"/>
      <c r="M208" s="202"/>
      <c r="N208" s="202"/>
      <c r="O208" s="203"/>
      <c r="P208" s="204"/>
      <c r="Q208" s="203"/>
      <c r="R208" s="203"/>
      <c r="S208" s="205"/>
      <c r="T208" s="1190"/>
      <c r="U208" s="1191"/>
      <c r="V208" s="455"/>
    </row>
    <row r="209" spans="1:22" x14ac:dyDescent="0.25">
      <c r="A209" s="59"/>
      <c r="B209" s="59"/>
      <c r="C209" s="60"/>
      <c r="D209" s="183"/>
      <c r="E209" s="190"/>
      <c r="F209" s="217"/>
      <c r="G209" s="176"/>
      <c r="H209" s="177"/>
      <c r="I209" s="841"/>
      <c r="J209" s="205"/>
      <c r="K209" s="201"/>
      <c r="L209" s="202"/>
      <c r="M209" s="202"/>
      <c r="N209" s="202"/>
      <c r="O209" s="203"/>
      <c r="P209" s="204"/>
      <c r="Q209" s="203"/>
      <c r="R209" s="203"/>
      <c r="S209" s="205"/>
      <c r="T209" s="1190"/>
      <c r="U209" s="1191"/>
      <c r="V209" s="455"/>
    </row>
    <row r="210" spans="1:22" x14ac:dyDescent="0.25">
      <c r="A210" s="59"/>
      <c r="B210" s="59"/>
      <c r="C210" s="60"/>
      <c r="D210" s="183"/>
      <c r="E210" s="190"/>
      <c r="F210" s="217"/>
      <c r="G210" s="176"/>
      <c r="H210" s="177"/>
      <c r="I210" s="841"/>
      <c r="J210" s="205"/>
      <c r="K210" s="201"/>
      <c r="L210" s="202"/>
      <c r="M210" s="202"/>
      <c r="N210" s="202"/>
      <c r="O210" s="203"/>
      <c r="P210" s="204"/>
      <c r="Q210" s="203"/>
      <c r="R210" s="203"/>
      <c r="S210" s="205"/>
      <c r="T210" s="1190"/>
      <c r="U210" s="1191"/>
      <c r="V210" s="455"/>
    </row>
    <row r="211" spans="1:22" x14ac:dyDescent="0.25">
      <c r="A211" s="59"/>
      <c r="B211" s="59"/>
      <c r="C211" s="60"/>
      <c r="D211" s="183"/>
      <c r="E211" s="190"/>
      <c r="F211" s="217"/>
      <c r="G211" s="176"/>
      <c r="H211" s="177"/>
      <c r="I211" s="841"/>
      <c r="J211" s="205"/>
      <c r="K211" s="201"/>
      <c r="L211" s="202"/>
      <c r="M211" s="202"/>
      <c r="N211" s="202"/>
      <c r="O211" s="203"/>
      <c r="P211" s="204"/>
      <c r="Q211" s="203"/>
      <c r="R211" s="203"/>
      <c r="S211" s="205"/>
      <c r="T211" s="1190"/>
      <c r="U211" s="1191"/>
      <c r="V211" s="455"/>
    </row>
    <row r="212" spans="1:22" x14ac:dyDescent="0.25">
      <c r="A212" s="59"/>
      <c r="B212" s="59"/>
      <c r="C212" s="60"/>
      <c r="D212" s="183"/>
      <c r="E212" s="190"/>
      <c r="F212" s="217"/>
      <c r="G212" s="176"/>
      <c r="H212" s="177"/>
      <c r="I212" s="841"/>
      <c r="J212" s="205"/>
      <c r="K212" s="201"/>
      <c r="L212" s="202"/>
      <c r="M212" s="202"/>
      <c r="N212" s="202"/>
      <c r="O212" s="203"/>
      <c r="P212" s="204"/>
      <c r="Q212" s="203"/>
      <c r="R212" s="203"/>
      <c r="S212" s="205"/>
      <c r="T212" s="1190"/>
      <c r="U212" s="1191"/>
      <c r="V212" s="455"/>
    </row>
    <row r="213" spans="1:22" x14ac:dyDescent="0.25">
      <c r="A213" s="59"/>
      <c r="B213" s="59"/>
      <c r="C213" s="60"/>
      <c r="D213" s="183"/>
      <c r="E213" s="190"/>
      <c r="F213" s="217"/>
      <c r="G213" s="176"/>
      <c r="H213" s="177"/>
      <c r="I213" s="841"/>
      <c r="J213" s="205"/>
      <c r="K213" s="201"/>
      <c r="L213" s="202"/>
      <c r="M213" s="202"/>
      <c r="N213" s="202"/>
      <c r="O213" s="203"/>
      <c r="P213" s="204"/>
      <c r="Q213" s="203"/>
      <c r="R213" s="203"/>
      <c r="S213" s="205"/>
      <c r="T213" s="1190"/>
      <c r="U213" s="1191"/>
      <c r="V213" s="455"/>
    </row>
    <row r="214" spans="1:22" x14ac:dyDescent="0.25">
      <c r="A214" s="59"/>
      <c r="B214" s="59"/>
      <c r="C214" s="60"/>
      <c r="D214" s="183"/>
      <c r="E214" s="190"/>
      <c r="F214" s="217"/>
      <c r="G214" s="176"/>
      <c r="H214" s="177"/>
      <c r="I214" s="841"/>
      <c r="J214" s="205"/>
      <c r="K214" s="201"/>
      <c r="L214" s="202"/>
      <c r="M214" s="202"/>
      <c r="N214" s="202"/>
      <c r="O214" s="203"/>
      <c r="P214" s="204"/>
      <c r="Q214" s="203"/>
      <c r="R214" s="203"/>
      <c r="S214" s="205"/>
      <c r="T214" s="1190"/>
      <c r="U214" s="1191"/>
      <c r="V214" s="455"/>
    </row>
    <row r="215" spans="1:22" x14ac:dyDescent="0.25">
      <c r="A215" s="59"/>
      <c r="B215" s="59"/>
      <c r="C215" s="60"/>
      <c r="D215" s="183"/>
      <c r="E215" s="190"/>
      <c r="F215" s="217"/>
      <c r="G215" s="176"/>
      <c r="H215" s="177"/>
      <c r="I215" s="841"/>
      <c r="J215" s="205"/>
      <c r="K215" s="201"/>
      <c r="L215" s="202"/>
      <c r="M215" s="202"/>
      <c r="N215" s="202"/>
      <c r="O215" s="203"/>
      <c r="P215" s="204"/>
      <c r="Q215" s="203"/>
      <c r="R215" s="203"/>
      <c r="S215" s="205"/>
      <c r="T215" s="1190"/>
      <c r="U215" s="1191"/>
      <c r="V215" s="455"/>
    </row>
    <row r="216" spans="1:22" x14ac:dyDescent="0.25">
      <c r="A216" s="59"/>
      <c r="B216" s="59"/>
      <c r="C216" s="60"/>
      <c r="D216" s="183"/>
      <c r="E216" s="190"/>
      <c r="F216" s="217"/>
      <c r="G216" s="176"/>
      <c r="H216" s="177"/>
      <c r="I216" s="841"/>
      <c r="J216" s="205"/>
      <c r="K216" s="201"/>
      <c r="L216" s="202"/>
      <c r="M216" s="202"/>
      <c r="N216" s="202"/>
      <c r="O216" s="203"/>
      <c r="P216" s="204"/>
      <c r="Q216" s="203"/>
      <c r="R216" s="203"/>
      <c r="S216" s="205"/>
      <c r="T216" s="1190"/>
      <c r="U216" s="1191"/>
      <c r="V216" s="455"/>
    </row>
    <row r="217" spans="1:22" x14ac:dyDescent="0.25">
      <c r="A217" s="59"/>
      <c r="B217" s="59"/>
      <c r="C217" s="60"/>
      <c r="D217" s="183"/>
      <c r="E217" s="190"/>
      <c r="F217" s="217"/>
      <c r="G217" s="176"/>
      <c r="H217" s="177"/>
      <c r="I217" s="841"/>
      <c r="J217" s="205"/>
      <c r="K217" s="201"/>
      <c r="L217" s="202"/>
      <c r="M217" s="202"/>
      <c r="N217" s="202"/>
      <c r="O217" s="203"/>
      <c r="P217" s="204"/>
      <c r="Q217" s="203"/>
      <c r="R217" s="203"/>
      <c r="S217" s="205"/>
      <c r="T217" s="1190"/>
      <c r="U217" s="1191"/>
      <c r="V217" s="455"/>
    </row>
    <row r="218" spans="1:22" x14ac:dyDescent="0.25">
      <c r="A218" s="59"/>
      <c r="B218" s="59"/>
      <c r="C218" s="60"/>
      <c r="D218" s="183"/>
      <c r="E218" s="190"/>
      <c r="F218" s="217"/>
      <c r="G218" s="176"/>
      <c r="H218" s="177"/>
      <c r="I218" s="841"/>
      <c r="J218" s="205"/>
      <c r="K218" s="201"/>
      <c r="L218" s="202"/>
      <c r="M218" s="202"/>
      <c r="N218" s="202"/>
      <c r="O218" s="203"/>
      <c r="P218" s="204"/>
      <c r="Q218" s="203"/>
      <c r="R218" s="203"/>
      <c r="S218" s="205"/>
      <c r="T218" s="1190"/>
      <c r="U218" s="1191"/>
      <c r="V218" s="455"/>
    </row>
    <row r="219" spans="1:22" x14ac:dyDescent="0.25">
      <c r="A219" s="59"/>
      <c r="B219" s="59"/>
      <c r="C219" s="60"/>
      <c r="D219" s="183"/>
      <c r="E219" s="190"/>
      <c r="F219" s="217"/>
      <c r="G219" s="176"/>
      <c r="H219" s="177"/>
      <c r="I219" s="841"/>
      <c r="J219" s="205"/>
      <c r="K219" s="201"/>
      <c r="L219" s="202"/>
      <c r="M219" s="202"/>
      <c r="N219" s="202"/>
      <c r="O219" s="203"/>
      <c r="P219" s="204"/>
      <c r="Q219" s="203"/>
      <c r="R219" s="203"/>
      <c r="S219" s="205"/>
      <c r="T219" s="1190"/>
      <c r="U219" s="1191"/>
      <c r="V219" s="455"/>
    </row>
    <row r="220" spans="1:22" x14ac:dyDescent="0.25">
      <c r="A220" s="59"/>
      <c r="B220" s="59"/>
      <c r="C220" s="60"/>
      <c r="D220" s="183"/>
      <c r="E220" s="190"/>
      <c r="F220" s="217"/>
      <c r="G220" s="176"/>
      <c r="H220" s="177"/>
      <c r="I220" s="841"/>
      <c r="J220" s="205"/>
      <c r="K220" s="201"/>
      <c r="L220" s="202"/>
      <c r="M220" s="202"/>
      <c r="N220" s="202"/>
      <c r="O220" s="203"/>
      <c r="P220" s="204"/>
      <c r="Q220" s="203"/>
      <c r="R220" s="203"/>
      <c r="S220" s="205"/>
      <c r="T220" s="1190"/>
      <c r="U220" s="1191"/>
      <c r="V220" s="455"/>
    </row>
    <row r="221" spans="1:22" x14ac:dyDescent="0.25">
      <c r="A221" s="59"/>
      <c r="B221" s="59"/>
      <c r="C221" s="60"/>
      <c r="D221" s="183"/>
      <c r="E221" s="190"/>
      <c r="F221" s="217"/>
      <c r="G221" s="176"/>
      <c r="H221" s="177"/>
      <c r="I221" s="841"/>
      <c r="J221" s="205"/>
      <c r="K221" s="201"/>
      <c r="L221" s="202"/>
      <c r="M221" s="202"/>
      <c r="N221" s="202"/>
      <c r="O221" s="203"/>
      <c r="P221" s="204"/>
      <c r="Q221" s="203"/>
      <c r="R221" s="203"/>
      <c r="S221" s="205"/>
      <c r="T221" s="1190"/>
      <c r="U221" s="1191"/>
      <c r="V221" s="455"/>
    </row>
    <row r="222" spans="1:22" x14ac:dyDescent="0.25">
      <c r="A222" s="59"/>
      <c r="B222" s="59"/>
      <c r="C222" s="60"/>
      <c r="D222" s="183"/>
      <c r="E222" s="190"/>
      <c r="F222" s="217"/>
      <c r="G222" s="176"/>
      <c r="H222" s="177"/>
      <c r="I222" s="841"/>
      <c r="J222" s="205"/>
      <c r="K222" s="201"/>
      <c r="L222" s="202"/>
      <c r="M222" s="202"/>
      <c r="N222" s="202"/>
      <c r="O222" s="203"/>
      <c r="P222" s="204"/>
      <c r="Q222" s="203"/>
      <c r="R222" s="203"/>
      <c r="S222" s="205"/>
      <c r="T222" s="1190"/>
      <c r="U222" s="1191"/>
      <c r="V222" s="455"/>
    </row>
    <row r="223" spans="1:22" x14ac:dyDescent="0.25">
      <c r="A223" s="59"/>
      <c r="B223" s="59"/>
      <c r="C223" s="60"/>
      <c r="D223" s="183"/>
      <c r="E223" s="190"/>
      <c r="F223" s="217"/>
      <c r="G223" s="176"/>
      <c r="H223" s="177"/>
      <c r="I223" s="841"/>
      <c r="J223" s="205"/>
      <c r="K223" s="201"/>
      <c r="L223" s="202"/>
      <c r="M223" s="202"/>
      <c r="N223" s="202"/>
      <c r="O223" s="203"/>
      <c r="P223" s="204"/>
      <c r="Q223" s="203"/>
      <c r="R223" s="203"/>
      <c r="S223" s="205"/>
      <c r="T223" s="1190"/>
      <c r="U223" s="1191"/>
      <c r="V223" s="455"/>
    </row>
    <row r="224" spans="1:22" x14ac:dyDescent="0.25">
      <c r="A224" s="59"/>
      <c r="B224" s="59"/>
      <c r="C224" s="60"/>
      <c r="D224" s="183"/>
      <c r="E224" s="190"/>
      <c r="F224" s="217"/>
      <c r="G224" s="176"/>
      <c r="H224" s="177"/>
      <c r="I224" s="841"/>
      <c r="J224" s="205"/>
      <c r="K224" s="201"/>
      <c r="L224" s="202"/>
      <c r="M224" s="202"/>
      <c r="N224" s="202"/>
      <c r="O224" s="203"/>
      <c r="P224" s="204"/>
      <c r="Q224" s="203"/>
      <c r="R224" s="203"/>
      <c r="S224" s="205"/>
      <c r="T224" s="1190"/>
      <c r="U224" s="1191"/>
      <c r="V224" s="455"/>
    </row>
    <row r="225" spans="1:22" x14ac:dyDescent="0.25">
      <c r="A225" s="59"/>
      <c r="B225" s="59"/>
      <c r="C225" s="60"/>
      <c r="D225" s="183"/>
      <c r="E225" s="190"/>
      <c r="F225" s="217"/>
      <c r="G225" s="176"/>
      <c r="H225" s="177"/>
      <c r="I225" s="841"/>
      <c r="J225" s="205"/>
      <c r="K225" s="201"/>
      <c r="L225" s="202"/>
      <c r="M225" s="202"/>
      <c r="N225" s="202"/>
      <c r="O225" s="203"/>
      <c r="P225" s="204"/>
      <c r="Q225" s="203"/>
      <c r="R225" s="203"/>
      <c r="S225" s="205"/>
      <c r="T225" s="1190"/>
      <c r="U225" s="1191"/>
      <c r="V225" s="455"/>
    </row>
    <row r="226" spans="1:22" x14ac:dyDescent="0.25">
      <c r="A226" s="59"/>
      <c r="B226" s="59"/>
      <c r="C226" s="60"/>
      <c r="D226" s="183"/>
      <c r="E226" s="190"/>
      <c r="F226" s="217"/>
      <c r="G226" s="176"/>
      <c r="H226" s="177"/>
      <c r="I226" s="841"/>
      <c r="J226" s="205"/>
      <c r="K226" s="201"/>
      <c r="L226" s="202"/>
      <c r="M226" s="202"/>
      <c r="N226" s="202"/>
      <c r="O226" s="203"/>
      <c r="P226" s="204"/>
      <c r="Q226" s="203"/>
      <c r="R226" s="203"/>
      <c r="S226" s="205"/>
      <c r="T226" s="1190"/>
      <c r="U226" s="1191"/>
      <c r="V226" s="455"/>
    </row>
    <row r="227" spans="1:22" x14ac:dyDescent="0.25">
      <c r="A227" s="59"/>
      <c r="B227" s="59"/>
      <c r="C227" s="60"/>
      <c r="D227" s="183"/>
      <c r="E227" s="190"/>
      <c r="F227" s="217"/>
      <c r="G227" s="176"/>
      <c r="H227" s="177"/>
      <c r="I227" s="841"/>
      <c r="J227" s="205"/>
      <c r="K227" s="201"/>
      <c r="L227" s="202"/>
      <c r="M227" s="202"/>
      <c r="N227" s="202"/>
      <c r="O227" s="203"/>
      <c r="P227" s="204"/>
      <c r="Q227" s="203"/>
      <c r="R227" s="203"/>
      <c r="S227" s="205"/>
      <c r="T227" s="1190"/>
      <c r="U227" s="1191"/>
      <c r="V227" s="455"/>
    </row>
    <row r="228" spans="1:22" x14ac:dyDescent="0.25">
      <c r="A228" s="59"/>
      <c r="B228" s="59"/>
      <c r="C228" s="60"/>
      <c r="D228" s="183"/>
      <c r="E228" s="190"/>
      <c r="F228" s="217"/>
      <c r="G228" s="176"/>
      <c r="H228" s="177"/>
      <c r="I228" s="841"/>
      <c r="J228" s="205"/>
      <c r="K228" s="201"/>
      <c r="L228" s="202"/>
      <c r="M228" s="202"/>
      <c r="N228" s="202"/>
      <c r="O228" s="203"/>
      <c r="P228" s="204"/>
      <c r="Q228" s="203"/>
      <c r="R228" s="203"/>
      <c r="S228" s="205"/>
      <c r="T228" s="1190"/>
      <c r="U228" s="1191"/>
      <c r="V228" s="455"/>
    </row>
    <row r="229" spans="1:22" x14ac:dyDescent="0.25">
      <c r="A229" s="59"/>
      <c r="B229" s="59"/>
      <c r="C229" s="60"/>
      <c r="D229" s="183"/>
      <c r="E229" s="190"/>
      <c r="F229" s="217"/>
      <c r="G229" s="176"/>
      <c r="H229" s="177"/>
      <c r="I229" s="841"/>
      <c r="J229" s="205"/>
      <c r="K229" s="201"/>
      <c r="L229" s="202"/>
      <c r="M229" s="202"/>
      <c r="N229" s="202"/>
      <c r="O229" s="203"/>
      <c r="P229" s="204"/>
      <c r="Q229" s="203"/>
      <c r="R229" s="203"/>
      <c r="S229" s="205"/>
      <c r="T229" s="1190"/>
      <c r="U229" s="1191"/>
      <c r="V229" s="455"/>
    </row>
    <row r="230" spans="1:22" x14ac:dyDescent="0.25">
      <c r="A230" s="59"/>
      <c r="B230" s="59"/>
      <c r="C230" s="60"/>
      <c r="D230" s="183"/>
      <c r="E230" s="190"/>
      <c r="F230" s="217"/>
      <c r="G230" s="176"/>
      <c r="H230" s="177"/>
      <c r="I230" s="841"/>
      <c r="J230" s="205"/>
      <c r="K230" s="201"/>
      <c r="L230" s="202"/>
      <c r="M230" s="202"/>
      <c r="N230" s="202"/>
      <c r="O230" s="203"/>
      <c r="P230" s="204"/>
      <c r="Q230" s="203"/>
      <c r="R230" s="203"/>
      <c r="S230" s="205"/>
      <c r="T230" s="1190"/>
      <c r="U230" s="1191"/>
      <c r="V230" s="455"/>
    </row>
    <row r="231" spans="1:22" x14ac:dyDescent="0.25">
      <c r="A231" s="59"/>
      <c r="B231" s="59"/>
      <c r="C231" s="60"/>
      <c r="D231" s="183"/>
      <c r="E231" s="190"/>
      <c r="F231" s="217"/>
      <c r="G231" s="176"/>
      <c r="H231" s="177"/>
      <c r="I231" s="841"/>
      <c r="J231" s="205"/>
      <c r="K231" s="201"/>
      <c r="L231" s="202"/>
      <c r="M231" s="202"/>
      <c r="N231" s="202"/>
      <c r="O231" s="203"/>
      <c r="P231" s="204"/>
      <c r="Q231" s="203"/>
      <c r="R231" s="203"/>
      <c r="S231" s="205"/>
      <c r="T231" s="1190"/>
      <c r="U231" s="1191"/>
      <c r="V231" s="455"/>
    </row>
    <row r="232" spans="1:22" x14ac:dyDescent="0.25">
      <c r="A232" s="59"/>
      <c r="B232" s="59"/>
      <c r="C232" s="60"/>
      <c r="D232" s="183"/>
      <c r="E232" s="190"/>
      <c r="F232" s="217"/>
      <c r="G232" s="176"/>
      <c r="H232" s="177"/>
      <c r="I232" s="841"/>
      <c r="J232" s="205"/>
      <c r="K232" s="201"/>
      <c r="L232" s="202"/>
      <c r="M232" s="202"/>
      <c r="N232" s="202"/>
      <c r="O232" s="203"/>
      <c r="P232" s="204"/>
      <c r="Q232" s="203"/>
      <c r="R232" s="203"/>
      <c r="S232" s="205"/>
      <c r="T232" s="1190"/>
      <c r="U232" s="1191"/>
      <c r="V232" s="455"/>
    </row>
    <row r="233" spans="1:22" x14ac:dyDescent="0.25">
      <c r="A233" s="59"/>
      <c r="B233" s="59"/>
      <c r="C233" s="60"/>
      <c r="D233" s="183"/>
      <c r="E233" s="190"/>
      <c r="F233" s="217"/>
      <c r="G233" s="176"/>
      <c r="H233" s="177"/>
      <c r="I233" s="841"/>
      <c r="J233" s="205"/>
      <c r="K233" s="201"/>
      <c r="L233" s="202"/>
      <c r="M233" s="202"/>
      <c r="N233" s="202"/>
      <c r="O233" s="203"/>
      <c r="P233" s="204"/>
      <c r="Q233" s="203"/>
      <c r="R233" s="203"/>
      <c r="S233" s="205"/>
      <c r="T233" s="1190"/>
      <c r="U233" s="1191"/>
      <c r="V233" s="455"/>
    </row>
    <row r="234" spans="1:22" x14ac:dyDescent="0.25">
      <c r="A234" s="59"/>
      <c r="B234" s="59"/>
      <c r="C234" s="60"/>
      <c r="D234" s="183"/>
      <c r="E234" s="190"/>
      <c r="F234" s="217"/>
      <c r="G234" s="176"/>
      <c r="H234" s="177"/>
      <c r="I234" s="841"/>
      <c r="J234" s="205"/>
      <c r="K234" s="201"/>
      <c r="L234" s="202"/>
      <c r="M234" s="202"/>
      <c r="N234" s="202"/>
      <c r="O234" s="203"/>
      <c r="P234" s="204"/>
      <c r="Q234" s="203"/>
      <c r="R234" s="203"/>
      <c r="S234" s="205"/>
      <c r="T234" s="1190"/>
      <c r="U234" s="1191"/>
      <c r="V234" s="455"/>
    </row>
    <row r="235" spans="1:22" x14ac:dyDescent="0.25">
      <c r="A235" s="59"/>
      <c r="B235" s="59"/>
      <c r="C235" s="60"/>
      <c r="D235" s="183"/>
      <c r="E235" s="190"/>
      <c r="F235" s="217"/>
      <c r="G235" s="176"/>
      <c r="H235" s="177"/>
      <c r="I235" s="841"/>
      <c r="J235" s="205"/>
      <c r="K235" s="201"/>
      <c r="L235" s="202"/>
      <c r="M235" s="202"/>
      <c r="N235" s="202"/>
      <c r="O235" s="203"/>
      <c r="P235" s="204"/>
      <c r="Q235" s="203"/>
      <c r="R235" s="203"/>
      <c r="S235" s="205"/>
      <c r="T235" s="1190"/>
      <c r="U235" s="1191"/>
      <c r="V235" s="455"/>
    </row>
    <row r="236" spans="1:22" x14ac:dyDescent="0.25">
      <c r="A236" s="59"/>
      <c r="B236" s="59"/>
      <c r="C236" s="60"/>
      <c r="D236" s="183"/>
      <c r="E236" s="190"/>
      <c r="F236" s="217"/>
      <c r="G236" s="176"/>
      <c r="H236" s="177"/>
      <c r="I236" s="841"/>
      <c r="J236" s="205"/>
      <c r="K236" s="201"/>
      <c r="L236" s="202"/>
      <c r="M236" s="202"/>
      <c r="N236" s="202"/>
      <c r="O236" s="203"/>
      <c r="P236" s="204"/>
      <c r="Q236" s="203"/>
      <c r="R236" s="203"/>
      <c r="S236" s="205"/>
      <c r="T236" s="1190"/>
      <c r="U236" s="1191"/>
      <c r="V236" s="455"/>
    </row>
    <row r="237" spans="1:22" x14ac:dyDescent="0.25">
      <c r="A237" s="59"/>
      <c r="B237" s="59"/>
      <c r="C237" s="60"/>
      <c r="D237" s="183"/>
      <c r="E237" s="190"/>
      <c r="F237" s="217"/>
      <c r="G237" s="176"/>
      <c r="H237" s="177"/>
      <c r="I237" s="841"/>
      <c r="J237" s="205"/>
      <c r="K237" s="201"/>
      <c r="L237" s="202"/>
      <c r="M237" s="202"/>
      <c r="N237" s="202"/>
      <c r="O237" s="203"/>
      <c r="P237" s="204"/>
      <c r="Q237" s="203"/>
      <c r="R237" s="203"/>
      <c r="S237" s="205"/>
      <c r="T237" s="1190"/>
      <c r="U237" s="1191"/>
      <c r="V237" s="455"/>
    </row>
    <row r="238" spans="1:22" x14ac:dyDescent="0.25">
      <c r="A238" s="59"/>
      <c r="B238" s="59"/>
      <c r="C238" s="60"/>
      <c r="D238" s="183"/>
      <c r="E238" s="190"/>
      <c r="F238" s="217"/>
      <c r="G238" s="176"/>
      <c r="H238" s="177"/>
      <c r="I238" s="841"/>
      <c r="J238" s="205"/>
      <c r="K238" s="201"/>
      <c r="L238" s="202"/>
      <c r="M238" s="202"/>
      <c r="N238" s="202"/>
      <c r="O238" s="203"/>
      <c r="P238" s="204"/>
      <c r="Q238" s="203"/>
      <c r="R238" s="203"/>
      <c r="S238" s="205"/>
      <c r="T238" s="1190"/>
      <c r="U238" s="1191"/>
      <c r="V238" s="455"/>
    </row>
    <row r="239" spans="1:22" x14ac:dyDescent="0.25">
      <c r="A239" s="59"/>
      <c r="B239" s="59"/>
      <c r="C239" s="60"/>
      <c r="D239" s="183"/>
      <c r="E239" s="190"/>
      <c r="F239" s="217"/>
      <c r="G239" s="176"/>
      <c r="H239" s="177"/>
      <c r="I239" s="841"/>
      <c r="J239" s="205"/>
      <c r="K239" s="201"/>
      <c r="L239" s="202"/>
      <c r="M239" s="202"/>
      <c r="N239" s="202"/>
      <c r="O239" s="203"/>
      <c r="P239" s="204"/>
      <c r="Q239" s="203"/>
      <c r="R239" s="203"/>
      <c r="S239" s="205"/>
      <c r="T239" s="1190"/>
      <c r="U239" s="1191"/>
      <c r="V239" s="455"/>
    </row>
    <row r="240" spans="1:22" x14ac:dyDescent="0.25">
      <c r="A240" s="59"/>
      <c r="B240" s="59"/>
      <c r="C240" s="60"/>
      <c r="D240" s="183"/>
      <c r="E240" s="190"/>
      <c r="F240" s="217"/>
      <c r="G240" s="176"/>
      <c r="H240" s="177"/>
      <c r="I240" s="841"/>
      <c r="J240" s="205"/>
      <c r="K240" s="201"/>
      <c r="L240" s="202"/>
      <c r="M240" s="202"/>
      <c r="N240" s="202"/>
      <c r="O240" s="203"/>
      <c r="P240" s="204"/>
      <c r="Q240" s="203"/>
      <c r="R240" s="203"/>
      <c r="S240" s="205"/>
      <c r="T240" s="1190"/>
      <c r="U240" s="1191"/>
      <c r="V240" s="455"/>
    </row>
    <row r="241" spans="1:22" x14ac:dyDescent="0.25">
      <c r="A241" s="59"/>
      <c r="B241" s="59"/>
      <c r="C241" s="60"/>
      <c r="D241" s="183"/>
      <c r="E241" s="190"/>
      <c r="F241" s="217"/>
      <c r="G241" s="176"/>
      <c r="H241" s="177"/>
      <c r="I241" s="841"/>
      <c r="J241" s="205"/>
      <c r="K241" s="201"/>
      <c r="L241" s="202"/>
      <c r="M241" s="202"/>
      <c r="N241" s="202"/>
      <c r="O241" s="203"/>
      <c r="P241" s="204"/>
      <c r="Q241" s="203"/>
      <c r="R241" s="203"/>
      <c r="S241" s="205"/>
      <c r="T241" s="1190"/>
      <c r="U241" s="1191"/>
      <c r="V241" s="455"/>
    </row>
    <row r="242" spans="1:22" x14ac:dyDescent="0.25">
      <c r="A242" s="59"/>
      <c r="B242" s="59"/>
      <c r="C242" s="60"/>
      <c r="D242" s="183"/>
      <c r="E242" s="190"/>
      <c r="F242" s="217"/>
      <c r="G242" s="176"/>
      <c r="H242" s="177"/>
      <c r="I242" s="841"/>
      <c r="J242" s="205"/>
      <c r="K242" s="201"/>
      <c r="L242" s="202"/>
      <c r="M242" s="202"/>
      <c r="N242" s="202"/>
      <c r="O242" s="203"/>
      <c r="P242" s="204"/>
      <c r="Q242" s="203"/>
      <c r="R242" s="203"/>
      <c r="S242" s="205"/>
      <c r="T242" s="1190"/>
      <c r="U242" s="1191"/>
      <c r="V242" s="455"/>
    </row>
    <row r="243" spans="1:22" x14ac:dyDescent="0.25">
      <c r="A243" s="59"/>
      <c r="B243" s="59"/>
      <c r="C243" s="60"/>
      <c r="D243" s="183"/>
      <c r="E243" s="190"/>
      <c r="F243" s="217"/>
      <c r="G243" s="176"/>
      <c r="H243" s="177"/>
      <c r="I243" s="841"/>
      <c r="J243" s="205"/>
      <c r="K243" s="201"/>
      <c r="L243" s="202"/>
      <c r="M243" s="202"/>
      <c r="N243" s="202"/>
      <c r="O243" s="203"/>
      <c r="P243" s="204"/>
      <c r="Q243" s="203"/>
      <c r="R243" s="203"/>
      <c r="S243" s="205"/>
      <c r="T243" s="1190"/>
      <c r="U243" s="1191"/>
      <c r="V243" s="455"/>
    </row>
    <row r="244" spans="1:22" x14ac:dyDescent="0.25">
      <c r="A244" s="59"/>
      <c r="B244" s="59"/>
      <c r="C244" s="60"/>
      <c r="D244" s="183"/>
      <c r="E244" s="190"/>
      <c r="F244" s="217"/>
      <c r="G244" s="176"/>
      <c r="H244" s="177"/>
      <c r="I244" s="841"/>
      <c r="J244" s="205"/>
      <c r="K244" s="201"/>
      <c r="L244" s="202"/>
      <c r="M244" s="202"/>
      <c r="N244" s="202"/>
      <c r="O244" s="203"/>
      <c r="P244" s="204"/>
      <c r="Q244" s="203"/>
      <c r="R244" s="203"/>
      <c r="S244" s="205"/>
      <c r="T244" s="1190"/>
      <c r="U244" s="1191"/>
      <c r="V244" s="455"/>
    </row>
    <row r="245" spans="1:22" x14ac:dyDescent="0.25">
      <c r="A245" s="59"/>
      <c r="B245" s="59"/>
      <c r="C245" s="60"/>
      <c r="D245" s="183"/>
      <c r="E245" s="190"/>
      <c r="F245" s="217"/>
      <c r="G245" s="176"/>
      <c r="H245" s="177"/>
      <c r="I245" s="841"/>
      <c r="J245" s="205"/>
      <c r="K245" s="201"/>
      <c r="L245" s="202"/>
      <c r="M245" s="202"/>
      <c r="N245" s="202"/>
      <c r="O245" s="203"/>
      <c r="P245" s="204"/>
      <c r="Q245" s="203"/>
      <c r="R245" s="203"/>
      <c r="S245" s="205"/>
      <c r="T245" s="1190"/>
      <c r="U245" s="1191"/>
      <c r="V245" s="455"/>
    </row>
    <row r="246" spans="1:22" x14ac:dyDescent="0.25">
      <c r="A246" s="59"/>
      <c r="B246" s="59"/>
      <c r="C246" s="60"/>
      <c r="D246" s="183"/>
      <c r="E246" s="190"/>
      <c r="F246" s="217"/>
      <c r="G246" s="176"/>
      <c r="H246" s="177"/>
      <c r="I246" s="841"/>
      <c r="J246" s="205"/>
      <c r="K246" s="201"/>
      <c r="L246" s="202"/>
      <c r="M246" s="202"/>
      <c r="N246" s="202"/>
      <c r="O246" s="203"/>
      <c r="P246" s="204"/>
      <c r="Q246" s="203"/>
      <c r="R246" s="203"/>
      <c r="S246" s="205"/>
      <c r="T246" s="1190"/>
      <c r="U246" s="1191"/>
      <c r="V246" s="455"/>
    </row>
    <row r="247" spans="1:22" x14ac:dyDescent="0.25">
      <c r="A247" s="59"/>
      <c r="B247" s="59"/>
      <c r="C247" s="60"/>
      <c r="D247" s="183"/>
      <c r="E247" s="190"/>
      <c r="F247" s="217"/>
      <c r="G247" s="176"/>
      <c r="H247" s="177"/>
      <c r="I247" s="841"/>
      <c r="J247" s="205"/>
      <c r="K247" s="201"/>
      <c r="L247" s="202"/>
      <c r="M247" s="202"/>
      <c r="N247" s="202"/>
      <c r="O247" s="203"/>
      <c r="P247" s="204"/>
      <c r="Q247" s="203"/>
      <c r="R247" s="203"/>
      <c r="S247" s="205"/>
      <c r="T247" s="1190"/>
      <c r="U247" s="1191"/>
      <c r="V247" s="455"/>
    </row>
    <row r="248" spans="1:22" x14ac:dyDescent="0.25">
      <c r="A248" s="59"/>
      <c r="B248" s="59"/>
      <c r="C248" s="60"/>
      <c r="D248" s="183"/>
      <c r="E248" s="190"/>
      <c r="F248" s="217"/>
      <c r="G248" s="176"/>
      <c r="H248" s="177"/>
      <c r="I248" s="841"/>
      <c r="J248" s="205"/>
      <c r="K248" s="201"/>
      <c r="L248" s="202"/>
      <c r="M248" s="202"/>
      <c r="N248" s="202"/>
      <c r="O248" s="203"/>
      <c r="P248" s="204"/>
      <c r="Q248" s="203"/>
      <c r="R248" s="203"/>
      <c r="S248" s="205"/>
      <c r="T248" s="1190"/>
      <c r="U248" s="1191"/>
      <c r="V248" s="455"/>
    </row>
    <row r="249" spans="1:22" x14ac:dyDescent="0.25">
      <c r="A249" s="59"/>
      <c r="B249" s="59"/>
      <c r="C249" s="60"/>
      <c r="D249" s="183"/>
      <c r="E249" s="190"/>
      <c r="F249" s="217"/>
      <c r="G249" s="176"/>
      <c r="H249" s="177"/>
      <c r="I249" s="841"/>
      <c r="J249" s="205"/>
      <c r="K249" s="201"/>
      <c r="L249" s="202"/>
      <c r="M249" s="202"/>
      <c r="N249" s="202"/>
      <c r="O249" s="203"/>
      <c r="P249" s="204"/>
      <c r="Q249" s="203"/>
      <c r="R249" s="203"/>
      <c r="S249" s="205"/>
      <c r="T249" s="1190"/>
      <c r="U249" s="1191"/>
      <c r="V249" s="455"/>
    </row>
    <row r="250" spans="1:22" x14ac:dyDescent="0.25">
      <c r="A250" s="59"/>
      <c r="B250" s="59"/>
      <c r="C250" s="60"/>
      <c r="D250" s="183"/>
      <c r="E250" s="190"/>
      <c r="F250" s="217"/>
      <c r="G250" s="176"/>
      <c r="H250" s="177"/>
      <c r="I250" s="841"/>
      <c r="J250" s="205"/>
      <c r="K250" s="201"/>
      <c r="L250" s="202"/>
      <c r="M250" s="202"/>
      <c r="N250" s="202"/>
      <c r="O250" s="203"/>
      <c r="P250" s="204"/>
      <c r="Q250" s="203"/>
      <c r="R250" s="203"/>
      <c r="S250" s="205"/>
      <c r="T250" s="1190"/>
      <c r="U250" s="1191"/>
      <c r="V250" s="455"/>
    </row>
    <row r="251" spans="1:22" x14ac:dyDescent="0.25">
      <c r="A251" s="59"/>
      <c r="B251" s="59"/>
      <c r="C251" s="60"/>
      <c r="D251" s="183"/>
      <c r="E251" s="190"/>
      <c r="F251" s="217"/>
      <c r="G251" s="176"/>
      <c r="H251" s="177"/>
      <c r="I251" s="841"/>
      <c r="J251" s="205"/>
      <c r="K251" s="201"/>
      <c r="L251" s="202"/>
      <c r="M251" s="202"/>
      <c r="N251" s="202"/>
      <c r="O251" s="203"/>
      <c r="P251" s="204"/>
      <c r="Q251" s="203"/>
      <c r="R251" s="203"/>
      <c r="S251" s="205"/>
      <c r="T251" s="1190"/>
      <c r="U251" s="1191"/>
      <c r="V251" s="455"/>
    </row>
    <row r="252" spans="1:22" x14ac:dyDescent="0.25">
      <c r="A252" s="59"/>
      <c r="B252" s="59"/>
      <c r="C252" s="60"/>
      <c r="D252" s="183"/>
      <c r="E252" s="190"/>
      <c r="F252" s="217"/>
      <c r="G252" s="176"/>
      <c r="H252" s="177"/>
      <c r="I252" s="841"/>
      <c r="J252" s="205"/>
      <c r="K252" s="201"/>
      <c r="L252" s="202"/>
      <c r="M252" s="202"/>
      <c r="N252" s="202"/>
      <c r="O252" s="203"/>
      <c r="P252" s="204"/>
      <c r="Q252" s="203"/>
      <c r="R252" s="203"/>
      <c r="S252" s="205"/>
      <c r="T252" s="1190"/>
      <c r="U252" s="1191"/>
      <c r="V252" s="455"/>
    </row>
    <row r="253" spans="1:22" x14ac:dyDescent="0.25">
      <c r="A253" s="59"/>
      <c r="B253" s="59"/>
      <c r="C253" s="60"/>
      <c r="D253" s="183"/>
      <c r="E253" s="190"/>
      <c r="F253" s="217"/>
      <c r="G253" s="176"/>
      <c r="H253" s="177"/>
      <c r="I253" s="841"/>
      <c r="J253" s="205"/>
      <c r="K253" s="201"/>
      <c r="L253" s="202"/>
      <c r="M253" s="202"/>
      <c r="N253" s="202"/>
      <c r="O253" s="203"/>
      <c r="P253" s="204"/>
      <c r="Q253" s="203"/>
      <c r="R253" s="203"/>
      <c r="S253" s="205"/>
      <c r="T253" s="1190"/>
      <c r="U253" s="1191"/>
      <c r="V253" s="455"/>
    </row>
    <row r="254" spans="1:22" x14ac:dyDescent="0.25">
      <c r="A254" s="59"/>
      <c r="B254" s="59"/>
      <c r="C254" s="60"/>
      <c r="D254" s="183"/>
      <c r="E254" s="190"/>
      <c r="F254" s="217"/>
      <c r="G254" s="176"/>
      <c r="H254" s="177"/>
      <c r="I254" s="841"/>
      <c r="J254" s="205"/>
      <c r="K254" s="201"/>
      <c r="L254" s="202"/>
      <c r="M254" s="202"/>
      <c r="N254" s="202"/>
      <c r="O254" s="203"/>
      <c r="P254" s="204"/>
      <c r="Q254" s="203"/>
      <c r="R254" s="203"/>
      <c r="S254" s="205"/>
      <c r="T254" s="1190"/>
      <c r="U254" s="1191"/>
      <c r="V254" s="455"/>
    </row>
    <row r="255" spans="1:22" x14ac:dyDescent="0.25">
      <c r="A255" s="59"/>
      <c r="B255" s="59"/>
      <c r="C255" s="60"/>
      <c r="D255" s="183"/>
      <c r="E255" s="190"/>
      <c r="F255" s="217"/>
      <c r="G255" s="176"/>
      <c r="H255" s="177"/>
      <c r="I255" s="841"/>
      <c r="J255" s="205"/>
      <c r="K255" s="201"/>
      <c r="L255" s="202"/>
      <c r="M255" s="202"/>
      <c r="N255" s="202"/>
      <c r="O255" s="203"/>
      <c r="P255" s="204"/>
      <c r="Q255" s="203"/>
      <c r="R255" s="203"/>
      <c r="S255" s="205"/>
      <c r="T255" s="1190"/>
      <c r="U255" s="1191"/>
      <c r="V255" s="455"/>
    </row>
    <row r="256" spans="1:22" x14ac:dyDescent="0.25">
      <c r="A256" s="59"/>
      <c r="B256" s="59"/>
      <c r="C256" s="60"/>
      <c r="D256" s="183"/>
      <c r="E256" s="190"/>
      <c r="F256" s="217"/>
      <c r="G256" s="176"/>
      <c r="H256" s="177"/>
      <c r="I256" s="841"/>
      <c r="J256" s="205"/>
      <c r="K256" s="201"/>
      <c r="L256" s="202"/>
      <c r="M256" s="202"/>
      <c r="N256" s="202"/>
      <c r="O256" s="203"/>
      <c r="P256" s="204"/>
      <c r="Q256" s="203"/>
      <c r="R256" s="203"/>
      <c r="S256" s="205"/>
      <c r="T256" s="1190"/>
      <c r="U256" s="1191"/>
      <c r="V256" s="455"/>
    </row>
    <row r="257" spans="1:22" x14ac:dyDescent="0.25">
      <c r="A257" s="59"/>
      <c r="B257" s="59"/>
      <c r="C257" s="60"/>
      <c r="D257" s="183"/>
      <c r="E257" s="190"/>
      <c r="F257" s="217"/>
      <c r="G257" s="176"/>
      <c r="H257" s="177"/>
      <c r="I257" s="841"/>
      <c r="J257" s="205"/>
      <c r="K257" s="201"/>
      <c r="L257" s="202"/>
      <c r="M257" s="202"/>
      <c r="N257" s="202"/>
      <c r="O257" s="203"/>
      <c r="P257" s="204"/>
      <c r="Q257" s="203"/>
      <c r="R257" s="203"/>
      <c r="S257" s="205"/>
      <c r="T257" s="1190"/>
      <c r="U257" s="1191"/>
      <c r="V257" s="455"/>
    </row>
    <row r="258" spans="1:22" x14ac:dyDescent="0.25">
      <c r="A258" s="59"/>
      <c r="B258" s="59"/>
      <c r="C258" s="60"/>
      <c r="D258" s="183"/>
      <c r="E258" s="190"/>
      <c r="F258" s="217"/>
      <c r="G258" s="176"/>
      <c r="H258" s="177"/>
      <c r="I258" s="841"/>
      <c r="J258" s="205"/>
      <c r="K258" s="201"/>
      <c r="L258" s="202"/>
      <c r="M258" s="202"/>
      <c r="N258" s="202"/>
      <c r="O258" s="203"/>
      <c r="P258" s="204"/>
      <c r="Q258" s="203"/>
      <c r="R258" s="203"/>
      <c r="S258" s="205"/>
      <c r="T258" s="1190"/>
      <c r="U258" s="1191"/>
      <c r="V258" s="455"/>
    </row>
    <row r="259" spans="1:22" x14ac:dyDescent="0.25">
      <c r="A259" s="59"/>
      <c r="B259" s="59"/>
      <c r="C259" s="60"/>
      <c r="D259" s="183"/>
      <c r="E259" s="190"/>
      <c r="F259" s="217"/>
      <c r="G259" s="176"/>
      <c r="H259" s="177"/>
      <c r="I259" s="841"/>
      <c r="J259" s="205"/>
      <c r="K259" s="201"/>
      <c r="L259" s="202"/>
      <c r="M259" s="202"/>
      <c r="N259" s="202"/>
      <c r="O259" s="203"/>
      <c r="P259" s="204"/>
      <c r="Q259" s="203"/>
      <c r="R259" s="203"/>
      <c r="S259" s="205"/>
      <c r="T259" s="1190"/>
      <c r="U259" s="1191"/>
      <c r="V259" s="455"/>
    </row>
    <row r="260" spans="1:22" x14ac:dyDescent="0.25">
      <c r="A260" s="59"/>
      <c r="B260" s="59"/>
      <c r="C260" s="60"/>
      <c r="D260" s="183"/>
      <c r="E260" s="190"/>
      <c r="F260" s="217"/>
      <c r="G260" s="176"/>
      <c r="H260" s="177"/>
      <c r="I260" s="841"/>
      <c r="J260" s="205"/>
      <c r="K260" s="201"/>
      <c r="L260" s="202"/>
      <c r="M260" s="202"/>
      <c r="N260" s="202"/>
      <c r="O260" s="203"/>
      <c r="P260" s="204"/>
      <c r="Q260" s="203"/>
      <c r="R260" s="203"/>
      <c r="S260" s="205"/>
      <c r="T260" s="1190"/>
      <c r="U260" s="1191"/>
      <c r="V260" s="455"/>
    </row>
    <row r="261" spans="1:22" x14ac:dyDescent="0.25">
      <c r="A261" s="59"/>
      <c r="B261" s="59"/>
      <c r="C261" s="60"/>
      <c r="D261" s="183"/>
      <c r="E261" s="190"/>
      <c r="F261" s="217"/>
      <c r="G261" s="176"/>
      <c r="H261" s="177"/>
      <c r="I261" s="841"/>
      <c r="J261" s="205"/>
      <c r="K261" s="201"/>
      <c r="L261" s="202"/>
      <c r="M261" s="202"/>
      <c r="N261" s="202"/>
      <c r="O261" s="203"/>
      <c r="P261" s="204"/>
      <c r="Q261" s="203"/>
      <c r="R261" s="203"/>
      <c r="S261" s="205"/>
      <c r="T261" s="1190"/>
      <c r="U261" s="1191"/>
      <c r="V261" s="455"/>
    </row>
    <row r="262" spans="1:22" x14ac:dyDescent="0.25">
      <c r="A262" s="59"/>
      <c r="B262" s="59"/>
      <c r="C262" s="60"/>
      <c r="D262" s="183"/>
      <c r="E262" s="190"/>
      <c r="F262" s="217"/>
      <c r="G262" s="176"/>
      <c r="H262" s="177"/>
      <c r="I262" s="841"/>
      <c r="J262" s="205"/>
      <c r="K262" s="201"/>
      <c r="L262" s="202"/>
      <c r="M262" s="202"/>
      <c r="N262" s="202"/>
      <c r="O262" s="203"/>
      <c r="P262" s="204"/>
      <c r="Q262" s="203"/>
      <c r="R262" s="203"/>
      <c r="S262" s="205"/>
      <c r="T262" s="1190"/>
      <c r="U262" s="1191"/>
      <c r="V262" s="455"/>
    </row>
    <row r="263" spans="1:22" x14ac:dyDescent="0.25">
      <c r="A263" s="59"/>
      <c r="B263" s="59"/>
      <c r="C263" s="60"/>
      <c r="D263" s="183"/>
      <c r="E263" s="190"/>
      <c r="F263" s="217"/>
      <c r="G263" s="176"/>
      <c r="H263" s="177"/>
      <c r="I263" s="841"/>
      <c r="J263" s="205"/>
      <c r="K263" s="201"/>
      <c r="L263" s="202"/>
      <c r="M263" s="202"/>
      <c r="N263" s="202"/>
      <c r="O263" s="203"/>
      <c r="P263" s="204"/>
      <c r="Q263" s="203"/>
      <c r="R263" s="203"/>
      <c r="S263" s="205"/>
      <c r="T263" s="1190"/>
      <c r="U263" s="1191"/>
      <c r="V263" s="455"/>
    </row>
    <row r="264" spans="1:22" x14ac:dyDescent="0.25">
      <c r="A264" s="59"/>
      <c r="B264" s="59"/>
      <c r="C264" s="60"/>
      <c r="D264" s="183"/>
      <c r="E264" s="190"/>
      <c r="F264" s="217"/>
      <c r="G264" s="176"/>
      <c r="H264" s="177"/>
      <c r="I264" s="841"/>
      <c r="J264" s="205"/>
      <c r="K264" s="201"/>
      <c r="L264" s="202"/>
      <c r="M264" s="202"/>
      <c r="N264" s="202"/>
      <c r="O264" s="203"/>
      <c r="P264" s="204"/>
      <c r="Q264" s="203"/>
      <c r="R264" s="203"/>
      <c r="S264" s="205"/>
      <c r="T264" s="1190"/>
      <c r="U264" s="1191"/>
      <c r="V264" s="455"/>
    </row>
    <row r="265" spans="1:22" x14ac:dyDescent="0.25">
      <c r="A265" s="59"/>
      <c r="B265" s="59"/>
      <c r="C265" s="60"/>
      <c r="D265" s="183"/>
      <c r="E265" s="190"/>
      <c r="F265" s="217"/>
      <c r="G265" s="176"/>
      <c r="H265" s="177"/>
      <c r="I265" s="841"/>
      <c r="J265" s="205"/>
      <c r="K265" s="201"/>
      <c r="L265" s="202"/>
      <c r="M265" s="202"/>
      <c r="N265" s="202"/>
      <c r="O265" s="203"/>
      <c r="P265" s="204"/>
      <c r="Q265" s="203"/>
      <c r="R265" s="203"/>
      <c r="S265" s="205"/>
      <c r="T265" s="1190"/>
      <c r="U265" s="1191"/>
      <c r="V265" s="455"/>
    </row>
    <row r="266" spans="1:22" x14ac:dyDescent="0.25">
      <c r="A266" s="59"/>
      <c r="B266" s="59"/>
      <c r="C266" s="60"/>
      <c r="D266" s="183"/>
      <c r="E266" s="190"/>
      <c r="F266" s="217"/>
      <c r="G266" s="176"/>
      <c r="H266" s="177"/>
      <c r="I266" s="841"/>
      <c r="J266" s="205"/>
      <c r="K266" s="201"/>
      <c r="L266" s="202"/>
      <c r="M266" s="202"/>
      <c r="N266" s="202"/>
      <c r="O266" s="203"/>
      <c r="P266" s="204"/>
      <c r="Q266" s="203"/>
      <c r="R266" s="203"/>
      <c r="S266" s="205"/>
      <c r="T266" s="1190"/>
      <c r="U266" s="1191"/>
      <c r="V266" s="455"/>
    </row>
    <row r="267" spans="1:22" x14ac:dyDescent="0.25">
      <c r="A267" s="59"/>
      <c r="B267" s="59"/>
      <c r="C267" s="60"/>
      <c r="D267" s="183"/>
      <c r="E267" s="190"/>
      <c r="F267" s="217"/>
      <c r="G267" s="176"/>
      <c r="H267" s="177"/>
      <c r="I267" s="841"/>
      <c r="J267" s="205"/>
      <c r="K267" s="201"/>
      <c r="L267" s="202"/>
      <c r="M267" s="202"/>
      <c r="N267" s="202"/>
      <c r="O267" s="203"/>
      <c r="P267" s="204"/>
      <c r="Q267" s="203"/>
      <c r="R267" s="203"/>
      <c r="S267" s="205"/>
      <c r="T267" s="1190"/>
      <c r="U267" s="1191"/>
      <c r="V267" s="455"/>
    </row>
    <row r="268" spans="1:22" x14ac:dyDescent="0.25">
      <c r="A268" s="59"/>
      <c r="B268" s="59"/>
      <c r="C268" s="60"/>
      <c r="D268" s="183"/>
      <c r="E268" s="190"/>
      <c r="F268" s="217"/>
      <c r="G268" s="176"/>
      <c r="H268" s="177"/>
      <c r="I268" s="841"/>
      <c r="J268" s="205"/>
      <c r="K268" s="201"/>
      <c r="L268" s="202"/>
      <c r="M268" s="202"/>
      <c r="N268" s="202"/>
      <c r="O268" s="203"/>
      <c r="P268" s="204"/>
      <c r="Q268" s="203"/>
      <c r="R268" s="203"/>
      <c r="S268" s="205"/>
      <c r="T268" s="1190"/>
      <c r="U268" s="1191"/>
      <c r="V268" s="455"/>
    </row>
    <row r="269" spans="1:22" x14ac:dyDescent="0.25">
      <c r="A269" s="59"/>
      <c r="B269" s="59"/>
      <c r="C269" s="60"/>
      <c r="D269" s="183"/>
      <c r="E269" s="190"/>
      <c r="F269" s="217"/>
      <c r="G269" s="176"/>
      <c r="H269" s="177"/>
      <c r="I269" s="841"/>
      <c r="J269" s="205"/>
      <c r="K269" s="201"/>
      <c r="L269" s="202"/>
      <c r="M269" s="202"/>
      <c r="N269" s="202"/>
      <c r="O269" s="203"/>
      <c r="P269" s="204"/>
      <c r="Q269" s="203"/>
      <c r="R269" s="203"/>
      <c r="S269" s="205"/>
      <c r="T269" s="1190"/>
      <c r="U269" s="1191"/>
      <c r="V269" s="455"/>
    </row>
    <row r="270" spans="1:22" x14ac:dyDescent="0.25">
      <c r="A270" s="59"/>
      <c r="B270" s="59"/>
      <c r="C270" s="60"/>
      <c r="D270" s="183"/>
      <c r="E270" s="190"/>
      <c r="F270" s="217"/>
      <c r="G270" s="176"/>
      <c r="H270" s="177"/>
      <c r="I270" s="841"/>
      <c r="J270" s="205"/>
      <c r="K270" s="201"/>
      <c r="L270" s="202"/>
      <c r="M270" s="202"/>
      <c r="N270" s="202"/>
      <c r="O270" s="203"/>
      <c r="P270" s="204"/>
      <c r="Q270" s="203"/>
      <c r="R270" s="203"/>
      <c r="S270" s="205"/>
      <c r="T270" s="1190"/>
      <c r="U270" s="1191"/>
      <c r="V270" s="455"/>
    </row>
    <row r="271" spans="1:22" x14ac:dyDescent="0.25">
      <c r="A271" s="59"/>
      <c r="B271" s="59"/>
      <c r="C271" s="60"/>
      <c r="D271" s="183"/>
      <c r="E271" s="190"/>
      <c r="F271" s="217"/>
      <c r="G271" s="176"/>
      <c r="H271" s="177"/>
      <c r="I271" s="841"/>
      <c r="J271" s="205"/>
      <c r="K271" s="201"/>
      <c r="L271" s="202"/>
      <c r="M271" s="202"/>
      <c r="N271" s="202"/>
      <c r="O271" s="203"/>
      <c r="P271" s="204"/>
      <c r="Q271" s="203"/>
      <c r="R271" s="203"/>
      <c r="S271" s="205"/>
      <c r="T271" s="1190"/>
      <c r="U271" s="1191"/>
      <c r="V271" s="455"/>
    </row>
    <row r="272" spans="1:22" x14ac:dyDescent="0.25">
      <c r="A272" s="59"/>
      <c r="B272" s="59"/>
      <c r="C272" s="60"/>
      <c r="D272" s="183"/>
      <c r="E272" s="190"/>
      <c r="F272" s="217"/>
      <c r="G272" s="176"/>
      <c r="H272" s="177"/>
      <c r="I272" s="841"/>
      <c r="J272" s="205"/>
      <c r="K272" s="201"/>
      <c r="L272" s="202"/>
      <c r="M272" s="202"/>
      <c r="N272" s="202"/>
      <c r="O272" s="203"/>
      <c r="P272" s="204"/>
      <c r="Q272" s="203"/>
      <c r="R272" s="203"/>
      <c r="S272" s="205"/>
      <c r="T272" s="1190"/>
      <c r="U272" s="1191"/>
      <c r="V272" s="455"/>
    </row>
    <row r="273" spans="1:22" x14ac:dyDescent="0.25">
      <c r="A273" s="59"/>
      <c r="B273" s="59"/>
      <c r="C273" s="60"/>
      <c r="D273" s="183"/>
      <c r="E273" s="190"/>
      <c r="F273" s="217"/>
      <c r="G273" s="176"/>
      <c r="H273" s="177"/>
      <c r="I273" s="841"/>
      <c r="J273" s="205"/>
      <c r="K273" s="201"/>
      <c r="L273" s="202"/>
      <c r="M273" s="202"/>
      <c r="N273" s="202"/>
      <c r="O273" s="203"/>
      <c r="P273" s="204"/>
      <c r="Q273" s="203"/>
      <c r="R273" s="203"/>
      <c r="S273" s="205"/>
      <c r="T273" s="1190"/>
      <c r="U273" s="1191"/>
      <c r="V273" s="455"/>
    </row>
    <row r="274" spans="1:22" x14ac:dyDescent="0.25">
      <c r="A274" s="59"/>
      <c r="B274" s="59"/>
      <c r="C274" s="60"/>
      <c r="D274" s="183"/>
      <c r="E274" s="190"/>
      <c r="F274" s="217"/>
      <c r="G274" s="176"/>
      <c r="H274" s="177"/>
      <c r="I274" s="841"/>
      <c r="J274" s="205"/>
      <c r="K274" s="201"/>
      <c r="L274" s="202"/>
      <c r="M274" s="202"/>
      <c r="N274" s="202"/>
      <c r="O274" s="203"/>
      <c r="P274" s="204"/>
      <c r="Q274" s="203"/>
      <c r="R274" s="203"/>
      <c r="S274" s="205"/>
      <c r="T274" s="1190"/>
      <c r="U274" s="1191"/>
      <c r="V274" s="455"/>
    </row>
    <row r="275" spans="1:22" x14ac:dyDescent="0.25">
      <c r="A275" s="59"/>
      <c r="B275" s="59"/>
      <c r="C275" s="60"/>
      <c r="D275" s="183"/>
      <c r="E275" s="190"/>
      <c r="F275" s="217"/>
      <c r="G275" s="176"/>
      <c r="H275" s="177"/>
      <c r="I275" s="841"/>
      <c r="J275" s="205"/>
      <c r="K275" s="201"/>
      <c r="L275" s="202"/>
      <c r="M275" s="202"/>
      <c r="N275" s="202"/>
      <c r="O275" s="203"/>
      <c r="P275" s="204"/>
      <c r="Q275" s="203"/>
      <c r="R275" s="203"/>
      <c r="S275" s="205"/>
      <c r="T275" s="1190"/>
      <c r="U275" s="1191"/>
      <c r="V275" s="455"/>
    </row>
    <row r="276" spans="1:22" x14ac:dyDescent="0.25">
      <c r="A276" s="59"/>
      <c r="B276" s="59"/>
      <c r="C276" s="60"/>
      <c r="D276" s="183"/>
      <c r="E276" s="190"/>
      <c r="F276" s="217"/>
      <c r="G276" s="176"/>
      <c r="H276" s="177"/>
      <c r="I276" s="841"/>
      <c r="J276" s="205"/>
      <c r="K276" s="201"/>
      <c r="L276" s="202"/>
      <c r="M276" s="202"/>
      <c r="N276" s="202"/>
      <c r="O276" s="203"/>
      <c r="P276" s="204"/>
      <c r="Q276" s="203"/>
      <c r="R276" s="203"/>
      <c r="S276" s="205"/>
      <c r="T276" s="1190"/>
      <c r="U276" s="1191"/>
      <c r="V276" s="455"/>
    </row>
    <row r="277" spans="1:22" x14ac:dyDescent="0.25">
      <c r="A277" s="59"/>
      <c r="B277" s="59"/>
      <c r="C277" s="60"/>
      <c r="D277" s="183"/>
      <c r="E277" s="190"/>
      <c r="F277" s="217"/>
      <c r="G277" s="176"/>
      <c r="H277" s="177"/>
      <c r="I277" s="841"/>
      <c r="J277" s="205"/>
      <c r="K277" s="201"/>
      <c r="L277" s="202"/>
      <c r="M277" s="202"/>
      <c r="N277" s="202"/>
      <c r="O277" s="203"/>
      <c r="P277" s="204"/>
      <c r="Q277" s="203"/>
      <c r="R277" s="203"/>
      <c r="S277" s="205"/>
      <c r="T277" s="1190"/>
      <c r="U277" s="1191"/>
      <c r="V277" s="455"/>
    </row>
    <row r="278" spans="1:22" x14ac:dyDescent="0.25">
      <c r="A278" s="59"/>
      <c r="B278" s="59"/>
      <c r="C278" s="60"/>
      <c r="D278" s="183"/>
      <c r="E278" s="190"/>
      <c r="F278" s="217"/>
      <c r="G278" s="176"/>
      <c r="H278" s="177"/>
      <c r="I278" s="841"/>
      <c r="J278" s="205"/>
      <c r="K278" s="201"/>
      <c r="L278" s="202"/>
      <c r="M278" s="202"/>
      <c r="N278" s="202"/>
      <c r="O278" s="203"/>
      <c r="P278" s="204"/>
      <c r="Q278" s="203"/>
      <c r="R278" s="203"/>
      <c r="S278" s="205"/>
      <c r="T278" s="1190"/>
      <c r="U278" s="1191"/>
      <c r="V278" s="455"/>
    </row>
    <row r="279" spans="1:22" x14ac:dyDescent="0.25">
      <c r="A279" s="59"/>
      <c r="B279" s="59"/>
      <c r="C279" s="60"/>
      <c r="D279" s="183"/>
      <c r="E279" s="190"/>
      <c r="F279" s="217"/>
      <c r="G279" s="176"/>
      <c r="H279" s="177"/>
      <c r="I279" s="841"/>
      <c r="J279" s="205"/>
      <c r="K279" s="201"/>
      <c r="L279" s="202"/>
      <c r="M279" s="202"/>
      <c r="N279" s="202"/>
      <c r="O279" s="203"/>
      <c r="P279" s="204"/>
      <c r="Q279" s="203"/>
      <c r="R279" s="203"/>
      <c r="S279" s="205"/>
      <c r="T279" s="1190"/>
      <c r="U279" s="1191"/>
      <c r="V279" s="455"/>
    </row>
    <row r="280" spans="1:22" x14ac:dyDescent="0.25">
      <c r="A280" s="59"/>
      <c r="B280" s="59"/>
      <c r="C280" s="60"/>
      <c r="D280" s="183"/>
      <c r="E280" s="190"/>
      <c r="F280" s="217"/>
      <c r="G280" s="176"/>
      <c r="H280" s="177"/>
      <c r="I280" s="841"/>
      <c r="J280" s="205"/>
      <c r="K280" s="201"/>
      <c r="L280" s="202"/>
      <c r="M280" s="202"/>
      <c r="N280" s="202"/>
      <c r="O280" s="203"/>
      <c r="P280" s="204"/>
      <c r="Q280" s="203"/>
      <c r="R280" s="203"/>
      <c r="S280" s="205"/>
      <c r="T280" s="1190"/>
      <c r="U280" s="1191"/>
      <c r="V280" s="455"/>
    </row>
    <row r="281" spans="1:22" x14ac:dyDescent="0.25">
      <c r="A281" s="59"/>
      <c r="B281" s="59"/>
      <c r="C281" s="60"/>
      <c r="D281" s="183"/>
      <c r="E281" s="190"/>
      <c r="F281" s="217"/>
      <c r="G281" s="176"/>
      <c r="H281" s="177"/>
      <c r="I281" s="841"/>
      <c r="J281" s="205"/>
      <c r="K281" s="201"/>
      <c r="L281" s="202"/>
      <c r="M281" s="202"/>
      <c r="N281" s="202"/>
      <c r="O281" s="203"/>
      <c r="P281" s="204"/>
      <c r="Q281" s="203"/>
      <c r="R281" s="203"/>
      <c r="S281" s="205"/>
      <c r="T281" s="1190"/>
      <c r="U281" s="1191"/>
      <c r="V281" s="455"/>
    </row>
    <row r="282" spans="1:22" x14ac:dyDescent="0.25">
      <c r="A282" s="59"/>
      <c r="B282" s="59"/>
      <c r="C282" s="60"/>
      <c r="D282" s="183"/>
      <c r="E282" s="190"/>
      <c r="F282" s="217"/>
      <c r="G282" s="176"/>
      <c r="H282" s="177"/>
      <c r="I282" s="841"/>
      <c r="J282" s="205"/>
      <c r="K282" s="201"/>
      <c r="L282" s="202"/>
      <c r="M282" s="202"/>
      <c r="N282" s="202"/>
      <c r="O282" s="203"/>
      <c r="P282" s="204"/>
      <c r="Q282" s="203"/>
      <c r="R282" s="203"/>
      <c r="S282" s="205"/>
      <c r="T282" s="1190"/>
      <c r="U282" s="1191"/>
      <c r="V282" s="455"/>
    </row>
    <row r="283" spans="1:22" x14ac:dyDescent="0.25">
      <c r="A283" s="59"/>
      <c r="B283" s="59"/>
      <c r="C283" s="60"/>
      <c r="D283" s="183"/>
      <c r="E283" s="190"/>
      <c r="F283" s="217"/>
      <c r="G283" s="176"/>
      <c r="H283" s="177"/>
      <c r="I283" s="841"/>
      <c r="J283" s="205"/>
      <c r="K283" s="201"/>
      <c r="L283" s="202"/>
      <c r="M283" s="202"/>
      <c r="N283" s="202"/>
      <c r="O283" s="203"/>
      <c r="P283" s="204"/>
      <c r="Q283" s="203"/>
      <c r="R283" s="203"/>
      <c r="S283" s="205"/>
      <c r="T283" s="1190"/>
      <c r="U283" s="1191"/>
      <c r="V283" s="455"/>
    </row>
    <row r="284" spans="1:22" x14ac:dyDescent="0.25">
      <c r="A284" s="59"/>
      <c r="B284" s="59"/>
      <c r="C284" s="60"/>
      <c r="D284" s="183"/>
      <c r="E284" s="190"/>
      <c r="F284" s="217"/>
      <c r="G284" s="176"/>
      <c r="H284" s="177"/>
      <c r="I284" s="841"/>
      <c r="J284" s="205"/>
      <c r="K284" s="201"/>
      <c r="L284" s="202"/>
      <c r="M284" s="202"/>
      <c r="N284" s="202"/>
      <c r="O284" s="203"/>
      <c r="P284" s="204"/>
      <c r="Q284" s="203"/>
      <c r="R284" s="203"/>
      <c r="S284" s="205"/>
      <c r="T284" s="1190"/>
      <c r="U284" s="1191"/>
      <c r="V284" s="455"/>
    </row>
    <row r="285" spans="1:22" x14ac:dyDescent="0.25">
      <c r="A285" s="59"/>
      <c r="B285" s="59"/>
      <c r="C285" s="60"/>
      <c r="D285" s="183"/>
      <c r="E285" s="190"/>
      <c r="F285" s="217"/>
      <c r="G285" s="176"/>
      <c r="H285" s="177"/>
      <c r="I285" s="841"/>
      <c r="J285" s="205"/>
      <c r="K285" s="201"/>
      <c r="L285" s="202"/>
      <c r="M285" s="202"/>
      <c r="N285" s="202"/>
      <c r="O285" s="203"/>
      <c r="P285" s="204"/>
      <c r="Q285" s="203"/>
      <c r="R285" s="203"/>
      <c r="S285" s="205"/>
      <c r="T285" s="1190"/>
      <c r="U285" s="1191"/>
      <c r="V285" s="455"/>
    </row>
    <row r="286" spans="1:22" x14ac:dyDescent="0.25">
      <c r="A286" s="59"/>
      <c r="B286" s="59"/>
      <c r="C286" s="60"/>
      <c r="D286" s="183"/>
      <c r="E286" s="190"/>
      <c r="F286" s="217"/>
      <c r="G286" s="176"/>
      <c r="H286" s="177"/>
      <c r="I286" s="841"/>
      <c r="J286" s="205"/>
      <c r="K286" s="201"/>
      <c r="L286" s="202"/>
      <c r="M286" s="202"/>
      <c r="N286" s="202"/>
      <c r="O286" s="203"/>
      <c r="P286" s="204"/>
      <c r="Q286" s="203"/>
      <c r="R286" s="203"/>
      <c r="S286" s="205"/>
      <c r="T286" s="1190"/>
      <c r="U286" s="1191"/>
      <c r="V286" s="455"/>
    </row>
    <row r="287" spans="1:22" x14ac:dyDescent="0.25">
      <c r="A287" s="59"/>
      <c r="B287" s="59"/>
      <c r="C287" s="60"/>
      <c r="D287" s="183"/>
      <c r="E287" s="190"/>
      <c r="F287" s="217"/>
      <c r="G287" s="176"/>
      <c r="H287" s="177"/>
      <c r="I287" s="841"/>
      <c r="J287" s="205"/>
      <c r="K287" s="201"/>
      <c r="L287" s="202"/>
      <c r="M287" s="202"/>
      <c r="N287" s="202"/>
      <c r="O287" s="203"/>
      <c r="P287" s="204"/>
      <c r="Q287" s="203"/>
      <c r="R287" s="203"/>
      <c r="S287" s="205"/>
      <c r="T287" s="1190"/>
      <c r="U287" s="1191"/>
      <c r="V287" s="455"/>
    </row>
    <row r="288" spans="1:22" x14ac:dyDescent="0.25">
      <c r="A288" s="59"/>
      <c r="B288" s="59"/>
      <c r="C288" s="60"/>
      <c r="D288" s="183"/>
      <c r="E288" s="190"/>
      <c r="F288" s="217"/>
      <c r="G288" s="176"/>
      <c r="H288" s="177"/>
      <c r="I288" s="841"/>
      <c r="J288" s="205"/>
      <c r="K288" s="201"/>
      <c r="L288" s="202"/>
      <c r="M288" s="202"/>
      <c r="N288" s="202"/>
      <c r="O288" s="203"/>
      <c r="P288" s="204"/>
      <c r="Q288" s="203"/>
      <c r="R288" s="203"/>
      <c r="S288" s="205"/>
      <c r="T288" s="1190"/>
      <c r="U288" s="1191"/>
      <c r="V288" s="455"/>
    </row>
    <row r="289" spans="1:22" x14ac:dyDescent="0.25">
      <c r="A289" s="59"/>
      <c r="B289" s="59"/>
      <c r="C289" s="60"/>
      <c r="D289" s="183"/>
      <c r="E289" s="190"/>
      <c r="F289" s="217"/>
      <c r="G289" s="176"/>
      <c r="H289" s="177"/>
      <c r="I289" s="841"/>
      <c r="J289" s="205"/>
      <c r="K289" s="201"/>
      <c r="L289" s="202"/>
      <c r="M289" s="202"/>
      <c r="N289" s="202"/>
      <c r="O289" s="203"/>
      <c r="P289" s="204"/>
      <c r="Q289" s="203"/>
      <c r="R289" s="203"/>
      <c r="S289" s="205"/>
      <c r="T289" s="1190"/>
      <c r="U289" s="1191"/>
      <c r="V289" s="455"/>
    </row>
    <row r="290" spans="1:22" x14ac:dyDescent="0.25">
      <c r="A290" s="59"/>
      <c r="B290" s="59"/>
      <c r="C290" s="60"/>
      <c r="D290" s="183"/>
      <c r="E290" s="190"/>
      <c r="F290" s="217"/>
      <c r="G290" s="176"/>
      <c r="H290" s="177"/>
      <c r="I290" s="841"/>
      <c r="J290" s="205"/>
      <c r="K290" s="201"/>
      <c r="L290" s="202"/>
      <c r="M290" s="202"/>
      <c r="N290" s="202"/>
      <c r="O290" s="203"/>
      <c r="P290" s="204"/>
      <c r="Q290" s="203"/>
      <c r="R290" s="203"/>
      <c r="S290" s="205"/>
      <c r="T290" s="1190"/>
      <c r="U290" s="1191"/>
      <c r="V290" s="455"/>
    </row>
    <row r="291" spans="1:22" x14ac:dyDescent="0.25">
      <c r="A291" s="59"/>
      <c r="B291" s="59"/>
      <c r="C291" s="60"/>
      <c r="D291" s="183"/>
      <c r="E291" s="190"/>
      <c r="F291" s="217"/>
      <c r="G291" s="176"/>
      <c r="H291" s="177"/>
      <c r="I291" s="841"/>
      <c r="J291" s="205"/>
      <c r="K291" s="201"/>
      <c r="L291" s="202"/>
      <c r="M291" s="202"/>
      <c r="N291" s="202"/>
      <c r="O291" s="203"/>
      <c r="P291" s="204"/>
      <c r="Q291" s="203"/>
      <c r="R291" s="203"/>
      <c r="S291" s="205"/>
      <c r="T291" s="1190"/>
      <c r="U291" s="1191"/>
      <c r="V291" s="455"/>
    </row>
    <row r="292" spans="1:22" x14ac:dyDescent="0.25">
      <c r="A292" s="59"/>
      <c r="B292" s="59"/>
      <c r="C292" s="60"/>
      <c r="D292" s="183"/>
      <c r="E292" s="190"/>
      <c r="F292" s="217"/>
      <c r="G292" s="176"/>
      <c r="H292" s="177"/>
      <c r="I292" s="841"/>
      <c r="J292" s="205"/>
      <c r="K292" s="201"/>
      <c r="L292" s="202"/>
      <c r="M292" s="202"/>
      <c r="N292" s="202"/>
      <c r="O292" s="203"/>
      <c r="P292" s="204"/>
      <c r="Q292" s="203"/>
      <c r="R292" s="203"/>
      <c r="S292" s="205"/>
      <c r="T292" s="1190"/>
      <c r="U292" s="1191"/>
      <c r="V292" s="455"/>
    </row>
    <row r="293" spans="1:22" x14ac:dyDescent="0.25">
      <c r="A293" s="59"/>
      <c r="B293" s="59"/>
      <c r="C293" s="60"/>
      <c r="D293" s="183"/>
      <c r="E293" s="190"/>
      <c r="F293" s="217"/>
      <c r="G293" s="176"/>
      <c r="H293" s="177"/>
      <c r="I293" s="841"/>
      <c r="J293" s="205"/>
      <c r="K293" s="201"/>
      <c r="L293" s="202"/>
      <c r="M293" s="202"/>
      <c r="N293" s="202"/>
      <c r="O293" s="203"/>
      <c r="P293" s="204"/>
      <c r="Q293" s="203"/>
      <c r="R293" s="203"/>
      <c r="S293" s="205"/>
      <c r="T293" s="1190"/>
      <c r="U293" s="1191"/>
      <c r="V293" s="455"/>
    </row>
    <row r="294" spans="1:22" x14ac:dyDescent="0.25">
      <c r="A294" s="59"/>
      <c r="B294" s="59"/>
      <c r="C294" s="60"/>
      <c r="D294" s="183"/>
      <c r="E294" s="190"/>
      <c r="F294" s="217"/>
      <c r="G294" s="176"/>
      <c r="H294" s="177"/>
      <c r="I294" s="841"/>
      <c r="J294" s="205"/>
      <c r="K294" s="201"/>
      <c r="L294" s="202"/>
      <c r="M294" s="202"/>
      <c r="N294" s="202"/>
      <c r="O294" s="203"/>
      <c r="P294" s="204"/>
      <c r="Q294" s="203"/>
      <c r="R294" s="203"/>
      <c r="S294" s="205"/>
      <c r="T294" s="1190"/>
      <c r="U294" s="1191"/>
      <c r="V294" s="455"/>
    </row>
    <row r="295" spans="1:22" x14ac:dyDescent="0.25">
      <c r="A295" s="59"/>
      <c r="B295" s="59"/>
      <c r="C295" s="60"/>
      <c r="D295" s="183"/>
      <c r="E295" s="190"/>
      <c r="F295" s="217"/>
      <c r="G295" s="176"/>
      <c r="H295" s="177"/>
      <c r="I295" s="841"/>
      <c r="J295" s="205"/>
      <c r="K295" s="201"/>
      <c r="L295" s="202"/>
      <c r="M295" s="202"/>
      <c r="N295" s="202"/>
      <c r="O295" s="203"/>
      <c r="P295" s="204"/>
      <c r="Q295" s="203"/>
      <c r="R295" s="203"/>
      <c r="S295" s="205"/>
      <c r="T295" s="1190"/>
      <c r="U295" s="1191"/>
      <c r="V295" s="455"/>
    </row>
    <row r="296" spans="1:22" x14ac:dyDescent="0.25">
      <c r="A296" s="59"/>
      <c r="B296" s="59"/>
      <c r="C296" s="60"/>
      <c r="D296" s="183"/>
      <c r="E296" s="190"/>
      <c r="F296" s="217"/>
      <c r="G296" s="176"/>
      <c r="H296" s="177"/>
      <c r="I296" s="841"/>
      <c r="J296" s="205"/>
      <c r="K296" s="201"/>
      <c r="L296" s="202"/>
      <c r="M296" s="202"/>
      <c r="N296" s="202"/>
      <c r="O296" s="203"/>
      <c r="P296" s="204"/>
      <c r="Q296" s="203"/>
      <c r="R296" s="203"/>
      <c r="S296" s="205"/>
      <c r="T296" s="1190"/>
      <c r="U296" s="1191"/>
      <c r="V296" s="455"/>
    </row>
    <row r="297" spans="1:22" x14ac:dyDescent="0.25">
      <c r="A297" s="59"/>
      <c r="B297" s="59"/>
      <c r="C297" s="60"/>
      <c r="D297" s="183"/>
      <c r="E297" s="190"/>
      <c r="F297" s="217"/>
      <c r="G297" s="176"/>
      <c r="H297" s="177"/>
      <c r="I297" s="841"/>
      <c r="J297" s="205"/>
      <c r="K297" s="201"/>
      <c r="L297" s="202"/>
      <c r="M297" s="202"/>
      <c r="N297" s="202"/>
      <c r="O297" s="203"/>
      <c r="P297" s="204"/>
      <c r="Q297" s="203"/>
      <c r="R297" s="203"/>
      <c r="S297" s="205"/>
      <c r="T297" s="1190"/>
      <c r="U297" s="1191"/>
      <c r="V297" s="455"/>
    </row>
    <row r="298" spans="1:22" x14ac:dyDescent="0.25">
      <c r="A298" s="59"/>
      <c r="B298" s="59"/>
      <c r="C298" s="60"/>
      <c r="D298" s="183"/>
      <c r="E298" s="190"/>
      <c r="F298" s="217"/>
      <c r="G298" s="176"/>
      <c r="H298" s="177"/>
      <c r="I298" s="841"/>
      <c r="J298" s="205"/>
      <c r="K298" s="201"/>
      <c r="L298" s="202"/>
      <c r="M298" s="202"/>
      <c r="N298" s="202"/>
      <c r="O298" s="203"/>
      <c r="P298" s="204"/>
      <c r="Q298" s="203"/>
      <c r="R298" s="203"/>
      <c r="S298" s="205"/>
      <c r="T298" s="1190"/>
      <c r="U298" s="1191"/>
      <c r="V298" s="455"/>
    </row>
    <row r="299" spans="1:22" x14ac:dyDescent="0.25">
      <c r="A299" s="59"/>
      <c r="B299" s="59"/>
      <c r="C299" s="60"/>
      <c r="D299" s="183"/>
      <c r="E299" s="190"/>
      <c r="F299" s="217"/>
      <c r="G299" s="176"/>
      <c r="H299" s="177"/>
      <c r="I299" s="841"/>
      <c r="J299" s="205"/>
      <c r="K299" s="201"/>
      <c r="L299" s="202"/>
      <c r="M299" s="202"/>
      <c r="N299" s="202"/>
      <c r="O299" s="203"/>
      <c r="P299" s="204"/>
      <c r="Q299" s="203"/>
      <c r="R299" s="203"/>
      <c r="S299" s="205"/>
      <c r="T299" s="1190"/>
      <c r="U299" s="1191"/>
      <c r="V299" s="455"/>
    </row>
    <row r="300" spans="1:22" x14ac:dyDescent="0.25">
      <c r="A300" s="59"/>
      <c r="B300" s="59"/>
      <c r="C300" s="60"/>
      <c r="D300" s="183"/>
      <c r="E300" s="190"/>
      <c r="F300" s="217"/>
      <c r="G300" s="176"/>
      <c r="H300" s="177"/>
      <c r="I300" s="841"/>
      <c r="J300" s="205"/>
      <c r="K300" s="201"/>
      <c r="L300" s="202"/>
      <c r="M300" s="202"/>
      <c r="N300" s="202"/>
      <c r="O300" s="203"/>
      <c r="P300" s="204"/>
      <c r="Q300" s="203"/>
      <c r="R300" s="203"/>
      <c r="S300" s="205"/>
      <c r="T300" s="1190"/>
      <c r="U300" s="1191"/>
      <c r="V300" s="455"/>
    </row>
    <row r="301" spans="1:22" x14ac:dyDescent="0.25">
      <c r="A301" s="59"/>
      <c r="B301" s="59"/>
      <c r="C301" s="60"/>
      <c r="D301" s="183"/>
      <c r="E301" s="190"/>
      <c r="F301" s="217"/>
      <c r="G301" s="176"/>
      <c r="H301" s="177"/>
      <c r="I301" s="841"/>
      <c r="J301" s="205"/>
      <c r="K301" s="201"/>
      <c r="L301" s="202"/>
      <c r="M301" s="202"/>
      <c r="N301" s="202"/>
      <c r="O301" s="203"/>
      <c r="P301" s="204"/>
      <c r="Q301" s="203"/>
      <c r="R301" s="203"/>
      <c r="S301" s="205"/>
      <c r="T301" s="1190"/>
      <c r="U301" s="1191"/>
      <c r="V301" s="455"/>
    </row>
    <row r="302" spans="1:22" x14ac:dyDescent="0.25">
      <c r="A302" s="59"/>
      <c r="B302" s="59"/>
      <c r="C302" s="60"/>
      <c r="D302" s="183"/>
      <c r="E302" s="190"/>
      <c r="F302" s="217"/>
      <c r="G302" s="176"/>
      <c r="H302" s="177"/>
      <c r="I302" s="841"/>
      <c r="J302" s="205"/>
      <c r="K302" s="201"/>
      <c r="L302" s="202"/>
      <c r="M302" s="202"/>
      <c r="N302" s="202"/>
      <c r="O302" s="203"/>
      <c r="P302" s="204"/>
      <c r="Q302" s="203"/>
      <c r="R302" s="203"/>
      <c r="S302" s="205"/>
      <c r="T302" s="1190"/>
      <c r="U302" s="1191"/>
      <c r="V302" s="455"/>
    </row>
    <row r="303" spans="1:22" x14ac:dyDescent="0.25">
      <c r="A303" s="59"/>
      <c r="B303" s="59"/>
      <c r="C303" s="60"/>
      <c r="D303" s="183"/>
      <c r="E303" s="190"/>
      <c r="F303" s="217"/>
      <c r="G303" s="176"/>
      <c r="H303" s="177"/>
      <c r="I303" s="841"/>
      <c r="J303" s="205"/>
      <c r="K303" s="201"/>
      <c r="L303" s="202"/>
      <c r="M303" s="202"/>
      <c r="N303" s="202"/>
      <c r="O303" s="203"/>
      <c r="P303" s="204"/>
      <c r="Q303" s="203"/>
      <c r="R303" s="203"/>
      <c r="S303" s="205"/>
      <c r="T303" s="1190"/>
      <c r="U303" s="1191"/>
      <c r="V303" s="455"/>
    </row>
    <row r="304" spans="1:22" x14ac:dyDescent="0.25">
      <c r="A304" s="59"/>
      <c r="B304" s="59"/>
      <c r="C304" s="60"/>
      <c r="D304" s="183"/>
      <c r="E304" s="190"/>
      <c r="F304" s="217"/>
      <c r="G304" s="176"/>
      <c r="H304" s="177"/>
      <c r="I304" s="841"/>
      <c r="J304" s="205"/>
      <c r="K304" s="201"/>
      <c r="L304" s="202"/>
      <c r="M304" s="202"/>
      <c r="N304" s="202"/>
      <c r="O304" s="203"/>
      <c r="P304" s="204"/>
      <c r="Q304" s="203"/>
      <c r="R304" s="203"/>
      <c r="S304" s="205"/>
      <c r="T304" s="1190"/>
      <c r="U304" s="1191"/>
      <c r="V304" s="455"/>
    </row>
    <row r="305" spans="1:22" x14ac:dyDescent="0.25">
      <c r="A305" s="59"/>
      <c r="B305" s="59"/>
      <c r="C305" s="60"/>
      <c r="D305" s="183"/>
      <c r="E305" s="190"/>
      <c r="F305" s="217"/>
      <c r="G305" s="176"/>
      <c r="H305" s="177"/>
      <c r="I305" s="841"/>
      <c r="J305" s="205"/>
      <c r="K305" s="201"/>
      <c r="L305" s="202"/>
      <c r="M305" s="202"/>
      <c r="N305" s="202"/>
      <c r="O305" s="203"/>
      <c r="P305" s="204"/>
      <c r="Q305" s="203"/>
      <c r="R305" s="203"/>
      <c r="S305" s="205"/>
      <c r="T305" s="1190"/>
      <c r="U305" s="1191"/>
      <c r="V305" s="455"/>
    </row>
    <row r="306" spans="1:22" x14ac:dyDescent="0.25">
      <c r="A306" s="59"/>
      <c r="B306" s="59"/>
      <c r="C306" s="60"/>
      <c r="D306" s="183"/>
      <c r="E306" s="190"/>
      <c r="F306" s="217"/>
      <c r="G306" s="176"/>
      <c r="H306" s="177"/>
      <c r="I306" s="841"/>
      <c r="J306" s="205"/>
      <c r="K306" s="201"/>
      <c r="L306" s="202"/>
      <c r="M306" s="202"/>
      <c r="N306" s="202"/>
      <c r="O306" s="203"/>
      <c r="P306" s="204"/>
      <c r="Q306" s="203"/>
      <c r="R306" s="203"/>
      <c r="S306" s="205"/>
      <c r="T306" s="1190"/>
      <c r="U306" s="1191"/>
      <c r="V306" s="455"/>
    </row>
    <row r="307" spans="1:22" x14ac:dyDescent="0.25">
      <c r="A307" s="59"/>
      <c r="B307" s="59"/>
      <c r="C307" s="60"/>
      <c r="D307" s="183"/>
      <c r="E307" s="190"/>
      <c r="F307" s="217"/>
      <c r="G307" s="176"/>
      <c r="H307" s="177"/>
      <c r="I307" s="841"/>
      <c r="J307" s="205"/>
      <c r="K307" s="201"/>
      <c r="L307" s="202"/>
      <c r="M307" s="202"/>
      <c r="N307" s="202"/>
      <c r="O307" s="203"/>
      <c r="P307" s="204"/>
      <c r="Q307" s="203"/>
      <c r="R307" s="203"/>
      <c r="S307" s="205"/>
      <c r="T307" s="1190"/>
      <c r="U307" s="1191"/>
      <c r="V307" s="455"/>
    </row>
    <row r="308" spans="1:22" x14ac:dyDescent="0.25">
      <c r="A308" s="59"/>
      <c r="B308" s="59"/>
      <c r="C308" s="60"/>
      <c r="D308" s="183"/>
      <c r="E308" s="190"/>
      <c r="F308" s="217"/>
      <c r="G308" s="176"/>
      <c r="H308" s="177"/>
      <c r="I308" s="841"/>
      <c r="J308" s="205"/>
      <c r="K308" s="201"/>
      <c r="L308" s="202"/>
      <c r="M308" s="202"/>
      <c r="N308" s="202"/>
      <c r="O308" s="203"/>
      <c r="P308" s="204"/>
      <c r="Q308" s="203"/>
      <c r="R308" s="203"/>
      <c r="S308" s="205"/>
      <c r="T308" s="1190"/>
      <c r="U308" s="1191"/>
      <c r="V308" s="455"/>
    </row>
    <row r="309" spans="1:22" x14ac:dyDescent="0.25">
      <c r="A309" s="59"/>
      <c r="B309" s="59"/>
      <c r="C309" s="60"/>
      <c r="D309" s="183"/>
      <c r="E309" s="190"/>
      <c r="F309" s="217"/>
      <c r="G309" s="176"/>
      <c r="H309" s="177"/>
      <c r="I309" s="841"/>
      <c r="J309" s="205"/>
      <c r="K309" s="201"/>
      <c r="L309" s="202"/>
      <c r="M309" s="202"/>
      <c r="N309" s="202"/>
      <c r="O309" s="203"/>
      <c r="P309" s="204"/>
      <c r="Q309" s="203"/>
      <c r="R309" s="203"/>
      <c r="S309" s="205"/>
      <c r="T309" s="1190"/>
      <c r="U309" s="1191"/>
      <c r="V309" s="455"/>
    </row>
    <row r="310" spans="1:22" x14ac:dyDescent="0.25">
      <c r="A310" s="59"/>
      <c r="B310" s="59"/>
      <c r="C310" s="60"/>
      <c r="D310" s="183"/>
      <c r="E310" s="190"/>
      <c r="F310" s="217"/>
      <c r="G310" s="176"/>
      <c r="H310" s="177"/>
      <c r="I310" s="841"/>
      <c r="J310" s="205"/>
      <c r="K310" s="201"/>
      <c r="L310" s="202"/>
      <c r="M310" s="202"/>
      <c r="N310" s="202"/>
      <c r="O310" s="203"/>
      <c r="P310" s="204"/>
      <c r="Q310" s="203"/>
      <c r="R310" s="203"/>
      <c r="S310" s="205"/>
      <c r="T310" s="1190"/>
      <c r="U310" s="1191"/>
      <c r="V310" s="455"/>
    </row>
    <row r="311" spans="1:22" x14ac:dyDescent="0.25">
      <c r="A311" s="59"/>
      <c r="B311" s="59"/>
      <c r="C311" s="60"/>
      <c r="D311" s="183"/>
      <c r="E311" s="190"/>
      <c r="F311" s="217"/>
      <c r="G311" s="176"/>
      <c r="H311" s="177"/>
      <c r="I311" s="841"/>
      <c r="J311" s="205"/>
      <c r="K311" s="201"/>
      <c r="L311" s="202"/>
      <c r="M311" s="202"/>
      <c r="N311" s="202"/>
      <c r="O311" s="203"/>
      <c r="P311" s="204"/>
      <c r="Q311" s="203"/>
      <c r="R311" s="203"/>
      <c r="S311" s="205"/>
      <c r="T311" s="1190"/>
      <c r="U311" s="1191"/>
      <c r="V311" s="455"/>
    </row>
    <row r="312" spans="1:22" x14ac:dyDescent="0.25">
      <c r="A312" s="59"/>
      <c r="B312" s="59"/>
      <c r="C312" s="60"/>
      <c r="D312" s="183"/>
      <c r="E312" s="190"/>
      <c r="F312" s="217"/>
      <c r="G312" s="176"/>
      <c r="H312" s="177"/>
      <c r="I312" s="841"/>
      <c r="J312" s="205"/>
      <c r="K312" s="201"/>
      <c r="L312" s="202"/>
      <c r="M312" s="202"/>
      <c r="N312" s="202"/>
      <c r="O312" s="203"/>
      <c r="P312" s="204"/>
      <c r="Q312" s="203"/>
      <c r="R312" s="203"/>
      <c r="S312" s="205"/>
      <c r="T312" s="1190"/>
      <c r="U312" s="1191"/>
      <c r="V312" s="455"/>
    </row>
    <row r="313" spans="1:22" x14ac:dyDescent="0.25">
      <c r="A313" s="59"/>
      <c r="B313" s="59"/>
      <c r="C313" s="60"/>
      <c r="D313" s="183"/>
      <c r="E313" s="190"/>
      <c r="F313" s="217"/>
      <c r="G313" s="176"/>
      <c r="H313" s="177"/>
      <c r="I313" s="841"/>
      <c r="J313" s="205"/>
      <c r="K313" s="201"/>
      <c r="L313" s="202"/>
      <c r="M313" s="202"/>
      <c r="N313" s="202"/>
      <c r="O313" s="203"/>
      <c r="P313" s="204"/>
      <c r="Q313" s="203"/>
      <c r="R313" s="203"/>
      <c r="S313" s="205"/>
      <c r="T313" s="1190"/>
      <c r="U313" s="1191"/>
      <c r="V313" s="455"/>
    </row>
    <row r="314" spans="1:22" x14ac:dyDescent="0.25">
      <c r="A314" s="59"/>
      <c r="B314" s="59"/>
      <c r="C314" s="60"/>
      <c r="D314" s="183"/>
      <c r="E314" s="190"/>
      <c r="F314" s="217"/>
      <c r="G314" s="176"/>
      <c r="H314" s="177"/>
      <c r="I314" s="841"/>
      <c r="J314" s="205"/>
      <c r="K314" s="201"/>
      <c r="L314" s="202"/>
      <c r="M314" s="202"/>
      <c r="N314" s="202"/>
      <c r="O314" s="203"/>
      <c r="P314" s="204"/>
      <c r="Q314" s="203"/>
      <c r="R314" s="203"/>
      <c r="S314" s="205"/>
      <c r="T314" s="1190"/>
      <c r="U314" s="1191"/>
      <c r="V314" s="455"/>
    </row>
    <row r="315" spans="1:22" x14ac:dyDescent="0.25">
      <c r="A315" s="59"/>
      <c r="B315" s="59"/>
      <c r="C315" s="60"/>
      <c r="D315" s="183"/>
      <c r="E315" s="190"/>
      <c r="F315" s="217"/>
      <c r="G315" s="176"/>
      <c r="H315" s="177"/>
      <c r="I315" s="841"/>
      <c r="J315" s="205"/>
      <c r="K315" s="201"/>
      <c r="L315" s="202"/>
      <c r="M315" s="202"/>
      <c r="N315" s="202"/>
      <c r="O315" s="203"/>
      <c r="P315" s="204"/>
      <c r="Q315" s="203"/>
      <c r="R315" s="203"/>
      <c r="S315" s="205"/>
      <c r="T315" s="1190"/>
      <c r="U315" s="1191"/>
      <c r="V315" s="455"/>
    </row>
    <row r="316" spans="1:22" x14ac:dyDescent="0.25">
      <c r="A316" s="59"/>
      <c r="B316" s="59"/>
      <c r="C316" s="60"/>
      <c r="D316" s="183"/>
      <c r="E316" s="190"/>
      <c r="F316" s="217"/>
      <c r="G316" s="176"/>
      <c r="H316" s="177"/>
      <c r="I316" s="841"/>
      <c r="J316" s="205"/>
      <c r="K316" s="201"/>
      <c r="L316" s="202"/>
      <c r="M316" s="202"/>
      <c r="N316" s="202"/>
      <c r="O316" s="203"/>
      <c r="P316" s="204"/>
      <c r="Q316" s="203"/>
      <c r="R316" s="203"/>
      <c r="S316" s="205"/>
      <c r="T316" s="1190"/>
      <c r="U316" s="1191"/>
      <c r="V316" s="455"/>
    </row>
    <row r="317" spans="1:22" x14ac:dyDescent="0.25">
      <c r="A317" s="59"/>
      <c r="B317" s="59"/>
      <c r="C317" s="60"/>
      <c r="D317" s="183"/>
      <c r="E317" s="190"/>
      <c r="F317" s="217"/>
      <c r="G317" s="176"/>
      <c r="H317" s="177"/>
      <c r="I317" s="841"/>
      <c r="J317" s="205"/>
      <c r="K317" s="201"/>
      <c r="L317" s="202"/>
      <c r="M317" s="202"/>
      <c r="N317" s="202"/>
      <c r="O317" s="203"/>
      <c r="P317" s="204"/>
      <c r="Q317" s="203"/>
      <c r="R317" s="203"/>
      <c r="S317" s="205"/>
      <c r="T317" s="1190"/>
      <c r="U317" s="1191"/>
      <c r="V317" s="455"/>
    </row>
    <row r="318" spans="1:22" x14ac:dyDescent="0.25">
      <c r="A318" s="59"/>
      <c r="B318" s="59"/>
      <c r="C318" s="60"/>
      <c r="D318" s="183"/>
      <c r="E318" s="190"/>
      <c r="F318" s="217"/>
      <c r="G318" s="176"/>
      <c r="H318" s="177"/>
      <c r="I318" s="841"/>
      <c r="J318" s="205"/>
      <c r="K318" s="201"/>
      <c r="L318" s="202"/>
      <c r="M318" s="202"/>
      <c r="N318" s="202"/>
      <c r="O318" s="203"/>
      <c r="P318" s="204"/>
      <c r="Q318" s="203"/>
      <c r="R318" s="203"/>
      <c r="S318" s="205"/>
      <c r="T318" s="1190"/>
      <c r="U318" s="1191"/>
      <c r="V318" s="455"/>
    </row>
    <row r="319" spans="1:22" x14ac:dyDescent="0.25">
      <c r="A319" s="59"/>
      <c r="B319" s="59"/>
      <c r="C319" s="60"/>
      <c r="D319" s="183"/>
      <c r="E319" s="190"/>
      <c r="F319" s="217"/>
      <c r="G319" s="176"/>
      <c r="H319" s="177"/>
      <c r="I319" s="841"/>
      <c r="J319" s="205"/>
      <c r="K319" s="201"/>
      <c r="L319" s="202"/>
      <c r="M319" s="202"/>
      <c r="N319" s="202"/>
      <c r="O319" s="203"/>
      <c r="P319" s="204"/>
      <c r="Q319" s="203"/>
      <c r="R319" s="203"/>
      <c r="S319" s="205"/>
      <c r="T319" s="1190"/>
      <c r="U319" s="1191"/>
      <c r="V319" s="455"/>
    </row>
    <row r="320" spans="1:22" x14ac:dyDescent="0.25">
      <c r="A320" s="59"/>
      <c r="B320" s="59"/>
      <c r="C320" s="60"/>
      <c r="D320" s="183"/>
      <c r="E320" s="190"/>
      <c r="F320" s="217"/>
      <c r="G320" s="176"/>
      <c r="H320" s="177"/>
      <c r="I320" s="841"/>
      <c r="J320" s="205"/>
      <c r="K320" s="201"/>
      <c r="L320" s="202"/>
      <c r="M320" s="202"/>
      <c r="N320" s="202"/>
      <c r="O320" s="203"/>
      <c r="P320" s="204"/>
      <c r="Q320" s="203"/>
      <c r="R320" s="203"/>
      <c r="S320" s="205"/>
      <c r="T320" s="1190"/>
      <c r="U320" s="1191"/>
      <c r="V320" s="455"/>
    </row>
    <row r="321" spans="1:22" x14ac:dyDescent="0.25">
      <c r="A321" s="59"/>
      <c r="B321" s="59"/>
      <c r="C321" s="60"/>
      <c r="D321" s="183"/>
      <c r="E321" s="190"/>
      <c r="F321" s="217"/>
      <c r="G321" s="176"/>
      <c r="H321" s="177"/>
      <c r="I321" s="841"/>
      <c r="J321" s="205"/>
      <c r="K321" s="201"/>
      <c r="L321" s="202"/>
      <c r="M321" s="202"/>
      <c r="N321" s="202"/>
      <c r="O321" s="203"/>
      <c r="P321" s="204"/>
      <c r="Q321" s="203"/>
      <c r="R321" s="203"/>
      <c r="S321" s="205"/>
      <c r="T321" s="1190"/>
      <c r="U321" s="1191"/>
      <c r="V321" s="455"/>
    </row>
    <row r="322" spans="1:22" x14ac:dyDescent="0.25">
      <c r="A322" s="59"/>
      <c r="B322" s="59"/>
      <c r="C322" s="60"/>
      <c r="D322" s="183"/>
      <c r="E322" s="190"/>
      <c r="F322" s="217"/>
      <c r="G322" s="176"/>
      <c r="H322" s="177"/>
      <c r="I322" s="841"/>
      <c r="J322" s="205"/>
      <c r="K322" s="201"/>
      <c r="L322" s="202"/>
      <c r="M322" s="202"/>
      <c r="N322" s="202"/>
      <c r="O322" s="203"/>
      <c r="P322" s="204"/>
      <c r="Q322" s="203"/>
      <c r="R322" s="203"/>
      <c r="S322" s="205"/>
      <c r="T322" s="1190"/>
      <c r="U322" s="1191"/>
      <c r="V322" s="455"/>
    </row>
    <row r="323" spans="1:22" x14ac:dyDescent="0.25">
      <c r="A323" s="59"/>
      <c r="B323" s="59"/>
      <c r="C323" s="60"/>
      <c r="D323" s="183"/>
      <c r="E323" s="190"/>
      <c r="F323" s="217"/>
      <c r="G323" s="176"/>
      <c r="H323" s="177"/>
      <c r="I323" s="841"/>
      <c r="J323" s="205"/>
      <c r="K323" s="201"/>
      <c r="L323" s="202"/>
      <c r="M323" s="202"/>
      <c r="N323" s="202"/>
      <c r="O323" s="203"/>
      <c r="P323" s="204"/>
      <c r="Q323" s="203"/>
      <c r="R323" s="203"/>
      <c r="S323" s="205"/>
      <c r="T323" s="1190"/>
      <c r="U323" s="1191"/>
      <c r="V323" s="455"/>
    </row>
    <row r="324" spans="1:22" x14ac:dyDescent="0.25">
      <c r="A324" s="59"/>
      <c r="B324" s="59"/>
      <c r="C324" s="60"/>
      <c r="D324" s="183"/>
      <c r="E324" s="190"/>
      <c r="F324" s="217"/>
      <c r="G324" s="176"/>
      <c r="H324" s="177"/>
      <c r="I324" s="841"/>
      <c r="J324" s="205"/>
      <c r="K324" s="201"/>
      <c r="L324" s="202"/>
      <c r="M324" s="202"/>
      <c r="N324" s="202"/>
      <c r="O324" s="203"/>
      <c r="P324" s="204"/>
      <c r="Q324" s="203"/>
      <c r="R324" s="203"/>
      <c r="S324" s="205"/>
      <c r="T324" s="1190"/>
      <c r="U324" s="1191"/>
      <c r="V324" s="455"/>
    </row>
    <row r="325" spans="1:22" x14ac:dyDescent="0.25">
      <c r="A325" s="59"/>
      <c r="B325" s="59"/>
      <c r="C325" s="60"/>
      <c r="D325" s="183"/>
      <c r="E325" s="190"/>
      <c r="F325" s="217"/>
      <c r="G325" s="176"/>
      <c r="H325" s="177"/>
      <c r="I325" s="841"/>
      <c r="J325" s="205"/>
      <c r="K325" s="201"/>
      <c r="L325" s="202"/>
      <c r="M325" s="202"/>
      <c r="N325" s="202"/>
      <c r="O325" s="203"/>
      <c r="P325" s="204"/>
      <c r="Q325" s="203"/>
      <c r="R325" s="203"/>
      <c r="S325" s="205"/>
      <c r="T325" s="1190"/>
      <c r="U325" s="1191"/>
      <c r="V325" s="455"/>
    </row>
    <row r="326" spans="1:22" x14ac:dyDescent="0.25">
      <c r="A326" s="59"/>
      <c r="B326" s="59"/>
      <c r="C326" s="60"/>
      <c r="D326" s="183"/>
      <c r="E326" s="190"/>
      <c r="F326" s="217"/>
      <c r="G326" s="176"/>
      <c r="H326" s="177"/>
      <c r="I326" s="841"/>
      <c r="J326" s="205"/>
      <c r="K326" s="201"/>
      <c r="L326" s="202"/>
      <c r="M326" s="202"/>
      <c r="N326" s="202"/>
      <c r="O326" s="203"/>
      <c r="P326" s="204"/>
      <c r="Q326" s="203"/>
      <c r="R326" s="203"/>
      <c r="S326" s="205"/>
      <c r="T326" s="1190"/>
      <c r="U326" s="1191"/>
      <c r="V326" s="455"/>
    </row>
    <row r="327" spans="1:22" x14ac:dyDescent="0.25">
      <c r="A327" s="59"/>
      <c r="B327" s="59"/>
      <c r="C327" s="60"/>
      <c r="D327" s="183"/>
      <c r="E327" s="190"/>
      <c r="F327" s="217"/>
      <c r="G327" s="176"/>
      <c r="H327" s="177"/>
      <c r="I327" s="841"/>
      <c r="J327" s="205"/>
      <c r="K327" s="201"/>
      <c r="L327" s="202"/>
      <c r="M327" s="202"/>
      <c r="N327" s="202"/>
      <c r="O327" s="203"/>
      <c r="P327" s="204"/>
      <c r="Q327" s="203"/>
      <c r="R327" s="203"/>
      <c r="S327" s="205"/>
      <c r="T327" s="1190"/>
      <c r="U327" s="1191"/>
      <c r="V327" s="455"/>
    </row>
    <row r="328" spans="1:22" x14ac:dyDescent="0.25">
      <c r="A328" s="59"/>
      <c r="B328" s="59"/>
      <c r="C328" s="60"/>
      <c r="D328" s="183"/>
      <c r="E328" s="190"/>
      <c r="F328" s="217"/>
      <c r="G328" s="176"/>
      <c r="H328" s="177"/>
      <c r="I328" s="841"/>
      <c r="J328" s="205"/>
      <c r="K328" s="201"/>
      <c r="L328" s="202"/>
      <c r="M328" s="202"/>
      <c r="N328" s="202"/>
      <c r="O328" s="203"/>
      <c r="P328" s="204"/>
      <c r="Q328" s="203"/>
      <c r="R328" s="203"/>
      <c r="S328" s="205"/>
      <c r="T328" s="1190"/>
      <c r="U328" s="1191"/>
      <c r="V328" s="455"/>
    </row>
    <row r="329" spans="1:22" x14ac:dyDescent="0.25">
      <c r="A329" s="59"/>
      <c r="B329" s="59"/>
      <c r="C329" s="60"/>
      <c r="D329" s="183"/>
      <c r="E329" s="190"/>
      <c r="F329" s="217"/>
      <c r="G329" s="176"/>
      <c r="H329" s="177"/>
      <c r="I329" s="841"/>
      <c r="J329" s="205"/>
      <c r="K329" s="201"/>
      <c r="L329" s="202"/>
      <c r="M329" s="202"/>
      <c r="N329" s="202"/>
      <c r="O329" s="203"/>
      <c r="P329" s="204"/>
      <c r="Q329" s="203"/>
      <c r="R329" s="203"/>
      <c r="S329" s="205"/>
      <c r="T329" s="1190"/>
      <c r="U329" s="1191"/>
      <c r="V329" s="455"/>
    </row>
    <row r="330" spans="1:22" x14ac:dyDescent="0.25">
      <c r="A330" s="59"/>
      <c r="B330" s="59"/>
      <c r="C330" s="60"/>
      <c r="D330" s="183"/>
      <c r="E330" s="190"/>
      <c r="F330" s="217"/>
      <c r="G330" s="176"/>
      <c r="H330" s="177"/>
      <c r="I330" s="841"/>
      <c r="J330" s="205"/>
      <c r="K330" s="201"/>
      <c r="L330" s="202"/>
      <c r="M330" s="202"/>
      <c r="N330" s="202"/>
      <c r="O330" s="203"/>
      <c r="P330" s="204"/>
      <c r="Q330" s="203"/>
      <c r="R330" s="203"/>
      <c r="S330" s="205"/>
      <c r="T330" s="1190"/>
      <c r="U330" s="1191"/>
      <c r="V330" s="455"/>
    </row>
    <row r="331" spans="1:22" x14ac:dyDescent="0.25">
      <c r="A331" s="59"/>
      <c r="B331" s="59"/>
      <c r="C331" s="60"/>
      <c r="D331" s="183"/>
      <c r="E331" s="190"/>
      <c r="F331" s="217"/>
      <c r="G331" s="176"/>
      <c r="H331" s="177"/>
      <c r="I331" s="841"/>
      <c r="J331" s="205"/>
      <c r="K331" s="201"/>
      <c r="L331" s="202"/>
      <c r="M331" s="202"/>
      <c r="N331" s="202"/>
      <c r="O331" s="203"/>
      <c r="P331" s="204"/>
      <c r="Q331" s="203"/>
      <c r="R331" s="203"/>
      <c r="S331" s="205"/>
      <c r="T331" s="1190"/>
      <c r="U331" s="1191"/>
      <c r="V331" s="455"/>
    </row>
    <row r="332" spans="1:22" x14ac:dyDescent="0.25">
      <c r="A332" s="59"/>
      <c r="B332" s="59"/>
      <c r="C332" s="60"/>
      <c r="D332" s="183"/>
      <c r="E332" s="190"/>
      <c r="F332" s="217"/>
      <c r="G332" s="176"/>
      <c r="H332" s="177"/>
      <c r="I332" s="841"/>
      <c r="J332" s="205"/>
      <c r="K332" s="201"/>
      <c r="L332" s="202"/>
      <c r="M332" s="202"/>
      <c r="N332" s="202"/>
      <c r="O332" s="203"/>
      <c r="P332" s="204"/>
      <c r="Q332" s="203"/>
      <c r="R332" s="203"/>
      <c r="S332" s="205"/>
      <c r="T332" s="1190"/>
      <c r="U332" s="1191"/>
      <c r="V332" s="455"/>
    </row>
    <row r="333" spans="1:22" x14ac:dyDescent="0.25">
      <c r="A333" s="59"/>
      <c r="B333" s="59"/>
      <c r="C333" s="60"/>
      <c r="D333" s="183"/>
      <c r="E333" s="190"/>
      <c r="F333" s="217"/>
      <c r="G333" s="176"/>
      <c r="H333" s="177"/>
      <c r="I333" s="841"/>
      <c r="J333" s="205"/>
      <c r="K333" s="201"/>
      <c r="L333" s="202"/>
      <c r="M333" s="202"/>
      <c r="N333" s="202"/>
      <c r="O333" s="203"/>
      <c r="P333" s="204"/>
      <c r="Q333" s="203"/>
      <c r="R333" s="203"/>
      <c r="S333" s="205"/>
      <c r="T333" s="1190"/>
      <c r="U333" s="1191"/>
      <c r="V333" s="455"/>
    </row>
    <row r="334" spans="1:22" x14ac:dyDescent="0.25">
      <c r="A334" s="59"/>
      <c r="B334" s="59"/>
      <c r="C334" s="60"/>
      <c r="D334" s="183"/>
      <c r="E334" s="190"/>
      <c r="F334" s="217"/>
      <c r="G334" s="176"/>
      <c r="H334" s="177"/>
      <c r="I334" s="841"/>
      <c r="J334" s="205"/>
      <c r="K334" s="201"/>
      <c r="L334" s="202"/>
      <c r="M334" s="202"/>
      <c r="N334" s="202"/>
      <c r="O334" s="203"/>
      <c r="P334" s="204"/>
      <c r="Q334" s="203"/>
      <c r="R334" s="203"/>
      <c r="S334" s="205"/>
      <c r="T334" s="1190"/>
      <c r="U334" s="1191"/>
      <c r="V334" s="455"/>
    </row>
    <row r="335" spans="1:22" x14ac:dyDescent="0.25">
      <c r="A335" s="59"/>
      <c r="B335" s="59"/>
      <c r="C335" s="60"/>
      <c r="D335" s="183"/>
      <c r="E335" s="190"/>
      <c r="F335" s="217"/>
      <c r="G335" s="176"/>
      <c r="H335" s="177"/>
      <c r="I335" s="841"/>
      <c r="J335" s="205"/>
      <c r="K335" s="201"/>
      <c r="L335" s="202"/>
      <c r="M335" s="202"/>
      <c r="N335" s="202"/>
      <c r="O335" s="203"/>
      <c r="P335" s="204"/>
      <c r="Q335" s="203"/>
      <c r="R335" s="203"/>
      <c r="S335" s="205"/>
      <c r="T335" s="1190"/>
      <c r="U335" s="1191"/>
      <c r="V335" s="455"/>
    </row>
    <row r="336" spans="1:22" x14ac:dyDescent="0.25">
      <c r="A336" s="59"/>
      <c r="B336" s="59"/>
      <c r="C336" s="60"/>
      <c r="D336" s="183"/>
      <c r="E336" s="190"/>
      <c r="F336" s="217"/>
      <c r="G336" s="176"/>
      <c r="H336" s="177"/>
      <c r="I336" s="841"/>
      <c r="J336" s="205"/>
      <c r="K336" s="201"/>
      <c r="L336" s="202"/>
      <c r="M336" s="202"/>
      <c r="N336" s="202"/>
      <c r="O336" s="203"/>
      <c r="P336" s="204"/>
      <c r="Q336" s="203"/>
      <c r="R336" s="203"/>
      <c r="S336" s="205"/>
      <c r="T336" s="1190"/>
      <c r="U336" s="1191"/>
      <c r="V336" s="455"/>
    </row>
    <row r="337" spans="1:22" x14ac:dyDescent="0.25">
      <c r="A337" s="59"/>
      <c r="B337" s="59"/>
      <c r="C337" s="60"/>
      <c r="D337" s="183"/>
      <c r="E337" s="190"/>
      <c r="F337" s="217"/>
      <c r="G337" s="176"/>
      <c r="H337" s="177"/>
      <c r="I337" s="841"/>
      <c r="J337" s="205"/>
      <c r="K337" s="201"/>
      <c r="L337" s="202"/>
      <c r="M337" s="202"/>
      <c r="N337" s="202"/>
      <c r="O337" s="203"/>
      <c r="P337" s="204"/>
      <c r="Q337" s="203"/>
      <c r="R337" s="203"/>
      <c r="S337" s="205"/>
      <c r="T337" s="1190"/>
      <c r="U337" s="1191"/>
      <c r="V337" s="455"/>
    </row>
    <row r="338" spans="1:22" x14ac:dyDescent="0.25">
      <c r="A338" s="59"/>
      <c r="B338" s="59"/>
      <c r="C338" s="60"/>
      <c r="D338" s="183"/>
      <c r="E338" s="190"/>
      <c r="F338" s="217"/>
      <c r="G338" s="176"/>
      <c r="H338" s="177"/>
      <c r="I338" s="841"/>
      <c r="J338" s="205"/>
      <c r="K338" s="201"/>
      <c r="L338" s="202"/>
      <c r="M338" s="202"/>
      <c r="N338" s="202"/>
      <c r="O338" s="203"/>
      <c r="P338" s="204"/>
      <c r="Q338" s="203"/>
      <c r="R338" s="203"/>
      <c r="S338" s="205"/>
      <c r="T338" s="1190"/>
      <c r="U338" s="1191"/>
      <c r="V338" s="455"/>
    </row>
    <row r="339" spans="1:22" x14ac:dyDescent="0.25">
      <c r="A339" s="59"/>
      <c r="B339" s="59"/>
      <c r="C339" s="60"/>
      <c r="D339" s="183"/>
      <c r="E339" s="190"/>
      <c r="F339" s="217"/>
      <c r="G339" s="176"/>
      <c r="H339" s="177"/>
      <c r="I339" s="841"/>
      <c r="J339" s="205"/>
      <c r="K339" s="201"/>
      <c r="L339" s="202"/>
      <c r="M339" s="202"/>
      <c r="N339" s="202"/>
      <c r="O339" s="203"/>
      <c r="P339" s="204"/>
      <c r="Q339" s="203"/>
      <c r="R339" s="203"/>
      <c r="S339" s="205"/>
      <c r="T339" s="1190"/>
      <c r="U339" s="1191"/>
      <c r="V339" s="455"/>
    </row>
    <row r="340" spans="1:22" x14ac:dyDescent="0.25">
      <c r="A340" s="59"/>
      <c r="B340" s="59"/>
      <c r="C340" s="60"/>
      <c r="D340" s="183"/>
      <c r="E340" s="190"/>
      <c r="F340" s="217"/>
      <c r="G340" s="176"/>
      <c r="H340" s="177"/>
      <c r="I340" s="841"/>
      <c r="J340" s="205"/>
      <c r="K340" s="201"/>
      <c r="L340" s="202"/>
      <c r="M340" s="202"/>
      <c r="N340" s="202"/>
      <c r="O340" s="203"/>
      <c r="P340" s="204"/>
      <c r="Q340" s="203"/>
      <c r="R340" s="203"/>
      <c r="S340" s="205"/>
      <c r="T340" s="1190"/>
      <c r="U340" s="1191"/>
      <c r="V340" s="455"/>
    </row>
    <row r="341" spans="1:22" x14ac:dyDescent="0.25">
      <c r="A341" s="59"/>
      <c r="B341" s="59"/>
      <c r="C341" s="60"/>
      <c r="D341" s="183"/>
      <c r="E341" s="190"/>
      <c r="F341" s="217"/>
      <c r="G341" s="176"/>
      <c r="H341" s="177"/>
      <c r="I341" s="841"/>
      <c r="J341" s="205"/>
      <c r="K341" s="201"/>
      <c r="L341" s="202"/>
      <c r="M341" s="202"/>
      <c r="N341" s="202"/>
      <c r="O341" s="203"/>
      <c r="P341" s="204"/>
      <c r="Q341" s="203"/>
      <c r="R341" s="203"/>
      <c r="S341" s="205"/>
      <c r="T341" s="1190"/>
      <c r="U341" s="1191"/>
      <c r="V341" s="455"/>
    </row>
    <row r="342" spans="1:22" x14ac:dyDescent="0.25">
      <c r="A342" s="59"/>
      <c r="B342" s="59"/>
      <c r="C342" s="60"/>
      <c r="D342" s="183"/>
      <c r="E342" s="190"/>
      <c r="F342" s="217"/>
      <c r="G342" s="176"/>
      <c r="H342" s="177"/>
      <c r="I342" s="841"/>
      <c r="J342" s="205"/>
      <c r="K342" s="201"/>
      <c r="L342" s="202"/>
      <c r="M342" s="202"/>
      <c r="N342" s="202"/>
      <c r="O342" s="203"/>
      <c r="P342" s="204"/>
      <c r="Q342" s="203"/>
      <c r="R342" s="203"/>
      <c r="S342" s="205"/>
      <c r="T342" s="1190"/>
      <c r="U342" s="1191"/>
      <c r="V342" s="455"/>
    </row>
    <row r="343" spans="1:22" x14ac:dyDescent="0.25">
      <c r="A343" s="59"/>
      <c r="B343" s="59"/>
      <c r="C343" s="60"/>
      <c r="D343" s="183"/>
      <c r="E343" s="190"/>
      <c r="F343" s="217"/>
      <c r="G343" s="176"/>
      <c r="H343" s="177"/>
      <c r="I343" s="841"/>
      <c r="J343" s="205"/>
      <c r="K343" s="201"/>
      <c r="L343" s="202"/>
      <c r="M343" s="202"/>
      <c r="N343" s="202"/>
      <c r="O343" s="203"/>
      <c r="P343" s="204"/>
      <c r="Q343" s="203"/>
      <c r="R343" s="203"/>
      <c r="S343" s="205"/>
      <c r="T343" s="1190"/>
      <c r="U343" s="1191"/>
      <c r="V343" s="455"/>
    </row>
    <row r="344" spans="1:22" x14ac:dyDescent="0.25">
      <c r="A344" s="59"/>
      <c r="B344" s="59"/>
      <c r="C344" s="60"/>
      <c r="D344" s="183"/>
      <c r="E344" s="190"/>
      <c r="F344" s="217"/>
      <c r="G344" s="176"/>
      <c r="H344" s="177"/>
      <c r="I344" s="841"/>
      <c r="J344" s="205"/>
      <c r="K344" s="201"/>
      <c r="L344" s="202"/>
      <c r="M344" s="202"/>
      <c r="N344" s="202"/>
      <c r="O344" s="203"/>
      <c r="P344" s="204"/>
      <c r="Q344" s="203"/>
      <c r="R344" s="203"/>
      <c r="S344" s="205"/>
      <c r="T344" s="1190"/>
      <c r="U344" s="1191"/>
      <c r="V344" s="455"/>
    </row>
    <row r="345" spans="1:22" x14ac:dyDescent="0.25">
      <c r="A345" s="59"/>
      <c r="B345" s="59"/>
      <c r="C345" s="60"/>
      <c r="D345" s="183"/>
      <c r="E345" s="190"/>
      <c r="F345" s="217"/>
      <c r="G345" s="176"/>
      <c r="H345" s="177"/>
      <c r="I345" s="841"/>
      <c r="J345" s="205"/>
      <c r="K345" s="201"/>
      <c r="L345" s="202"/>
      <c r="M345" s="202"/>
      <c r="N345" s="202"/>
      <c r="O345" s="203"/>
      <c r="P345" s="204"/>
      <c r="Q345" s="203"/>
      <c r="R345" s="203"/>
      <c r="S345" s="205"/>
      <c r="T345" s="1190"/>
      <c r="U345" s="1191"/>
      <c r="V345" s="455"/>
    </row>
    <row r="346" spans="1:22" x14ac:dyDescent="0.25">
      <c r="A346" s="59"/>
      <c r="B346" s="59"/>
      <c r="C346" s="60"/>
      <c r="D346" s="183"/>
      <c r="E346" s="190"/>
      <c r="F346" s="217"/>
      <c r="G346" s="176"/>
      <c r="H346" s="177"/>
      <c r="I346" s="841"/>
      <c r="J346" s="205"/>
      <c r="K346" s="201"/>
      <c r="L346" s="202"/>
      <c r="M346" s="202"/>
      <c r="N346" s="202"/>
      <c r="O346" s="203"/>
      <c r="P346" s="204"/>
      <c r="Q346" s="203"/>
      <c r="R346" s="203"/>
      <c r="S346" s="205"/>
      <c r="T346" s="1190"/>
      <c r="U346" s="1191"/>
      <c r="V346" s="455"/>
    </row>
    <row r="347" spans="1:22" x14ac:dyDescent="0.25">
      <c r="A347" s="59"/>
      <c r="B347" s="59"/>
      <c r="C347" s="60"/>
      <c r="D347" s="183"/>
      <c r="E347" s="190"/>
      <c r="F347" s="217"/>
      <c r="G347" s="176"/>
      <c r="H347" s="177"/>
      <c r="I347" s="841"/>
      <c r="J347" s="205"/>
      <c r="K347" s="201"/>
      <c r="L347" s="202"/>
      <c r="M347" s="202"/>
      <c r="N347" s="202"/>
      <c r="O347" s="203"/>
      <c r="P347" s="204"/>
      <c r="Q347" s="203"/>
      <c r="R347" s="203"/>
      <c r="S347" s="205"/>
      <c r="T347" s="1190"/>
      <c r="U347" s="1191"/>
      <c r="V347" s="455"/>
    </row>
    <row r="348" spans="1:22" x14ac:dyDescent="0.25">
      <c r="A348" s="59"/>
      <c r="B348" s="59"/>
      <c r="C348" s="60"/>
      <c r="D348" s="183"/>
      <c r="E348" s="190"/>
      <c r="F348" s="217"/>
      <c r="G348" s="176"/>
      <c r="H348" s="177"/>
      <c r="I348" s="841"/>
      <c r="J348" s="205"/>
      <c r="K348" s="201"/>
      <c r="L348" s="202"/>
      <c r="M348" s="202"/>
      <c r="N348" s="202"/>
      <c r="O348" s="203"/>
      <c r="P348" s="204"/>
      <c r="Q348" s="203"/>
      <c r="R348" s="203"/>
      <c r="S348" s="205"/>
      <c r="T348" s="1190"/>
      <c r="U348" s="1191"/>
      <c r="V348" s="455"/>
    </row>
    <row r="349" spans="1:22" x14ac:dyDescent="0.25">
      <c r="A349" s="59"/>
      <c r="B349" s="59"/>
      <c r="C349" s="60"/>
      <c r="D349" s="183"/>
      <c r="E349" s="190"/>
      <c r="F349" s="217"/>
      <c r="G349" s="176"/>
      <c r="H349" s="177"/>
      <c r="I349" s="841"/>
      <c r="J349" s="205"/>
      <c r="K349" s="201"/>
      <c r="L349" s="202"/>
      <c r="M349" s="202"/>
      <c r="N349" s="202"/>
      <c r="O349" s="203"/>
      <c r="P349" s="204"/>
      <c r="Q349" s="203"/>
      <c r="R349" s="203"/>
      <c r="S349" s="205"/>
      <c r="T349" s="1190"/>
      <c r="U349" s="1191"/>
      <c r="V349" s="455"/>
    </row>
    <row r="350" spans="1:22" ht="15.75" thickBot="1" x14ac:dyDescent="0.3">
      <c r="A350" s="61"/>
      <c r="B350" s="61"/>
      <c r="C350" s="62"/>
      <c r="D350" s="184"/>
      <c r="E350" s="192"/>
      <c r="F350" s="220"/>
      <c r="G350" s="178"/>
      <c r="H350" s="179"/>
      <c r="I350" s="842"/>
      <c r="J350" s="211"/>
      <c r="K350" s="207"/>
      <c r="L350" s="208"/>
      <c r="M350" s="208"/>
      <c r="N350" s="208"/>
      <c r="O350" s="209"/>
      <c r="P350" s="210"/>
      <c r="Q350" s="209"/>
      <c r="R350" s="209"/>
      <c r="S350" s="211"/>
      <c r="T350" s="1194"/>
      <c r="U350" s="1195"/>
      <c r="V350" s="456"/>
    </row>
  </sheetData>
  <sheetProtection algorithmName="SHA-512" hashValue="CkC6vnTblnfGnXad14Z35G+LC3cfrNR6WcJ8CUBCRdIfAXOcLXCnd8iyjCz3ursb+ikD9WqJiBcIVhRLjZGYTA==" saltValue="59zvuS8vVhXj07VGfkKy5A==" spinCount="100000" sheet="1" objects="1" scenarios="1"/>
  <mergeCells count="358">
    <mergeCell ref="T347:U347"/>
    <mergeCell ref="T348:U348"/>
    <mergeCell ref="T349:U349"/>
    <mergeCell ref="T350:U350"/>
    <mergeCell ref="V13:V15"/>
    <mergeCell ref="T342:U342"/>
    <mergeCell ref="T343:U343"/>
    <mergeCell ref="T344:U344"/>
    <mergeCell ref="T345:U345"/>
    <mergeCell ref="T346:U346"/>
    <mergeCell ref="T337:U337"/>
    <mergeCell ref="T338:U338"/>
    <mergeCell ref="T339:U339"/>
    <mergeCell ref="T340:U340"/>
    <mergeCell ref="T341:U341"/>
    <mergeCell ref="T332:U332"/>
    <mergeCell ref="T333:U333"/>
    <mergeCell ref="T334:U334"/>
    <mergeCell ref="T335:U335"/>
    <mergeCell ref="T336:U336"/>
    <mergeCell ref="T327:U327"/>
    <mergeCell ref="T328:U328"/>
    <mergeCell ref="T329:U329"/>
    <mergeCell ref="T330:U330"/>
    <mergeCell ref="T331:U331"/>
    <mergeCell ref="T322:U322"/>
    <mergeCell ref="T323:U323"/>
    <mergeCell ref="T324:U324"/>
    <mergeCell ref="T325:U325"/>
    <mergeCell ref="T326:U326"/>
    <mergeCell ref="T317:U317"/>
    <mergeCell ref="T318:U318"/>
    <mergeCell ref="T319:U319"/>
    <mergeCell ref="T320:U320"/>
    <mergeCell ref="T321:U321"/>
    <mergeCell ref="T312:U312"/>
    <mergeCell ref="T313:U313"/>
    <mergeCell ref="T314:U314"/>
    <mergeCell ref="T315:U315"/>
    <mergeCell ref="T316:U316"/>
    <mergeCell ref="T307:U307"/>
    <mergeCell ref="T308:U308"/>
    <mergeCell ref="T309:U309"/>
    <mergeCell ref="T310:U310"/>
    <mergeCell ref="T311:U311"/>
    <mergeCell ref="T302:U302"/>
    <mergeCell ref="T303:U303"/>
    <mergeCell ref="T304:U304"/>
    <mergeCell ref="T305:U305"/>
    <mergeCell ref="T306:U306"/>
    <mergeCell ref="T297:U297"/>
    <mergeCell ref="T298:U298"/>
    <mergeCell ref="T299:U299"/>
    <mergeCell ref="T300:U300"/>
    <mergeCell ref="T301:U301"/>
    <mergeCell ref="T292:U292"/>
    <mergeCell ref="T293:U293"/>
    <mergeCell ref="T294:U294"/>
    <mergeCell ref="T295:U295"/>
    <mergeCell ref="T296:U296"/>
    <mergeCell ref="T287:U287"/>
    <mergeCell ref="T288:U288"/>
    <mergeCell ref="T289:U289"/>
    <mergeCell ref="T290:U290"/>
    <mergeCell ref="T291:U291"/>
    <mergeCell ref="T282:U282"/>
    <mergeCell ref="T283:U283"/>
    <mergeCell ref="T284:U284"/>
    <mergeCell ref="T285:U285"/>
    <mergeCell ref="T286:U286"/>
    <mergeCell ref="T277:U277"/>
    <mergeCell ref="T278:U278"/>
    <mergeCell ref="T279:U279"/>
    <mergeCell ref="T280:U280"/>
    <mergeCell ref="T281:U281"/>
    <mergeCell ref="T272:U272"/>
    <mergeCell ref="T273:U273"/>
    <mergeCell ref="T274:U274"/>
    <mergeCell ref="T275:U275"/>
    <mergeCell ref="T276:U276"/>
    <mergeCell ref="T267:U267"/>
    <mergeCell ref="T268:U268"/>
    <mergeCell ref="T269:U269"/>
    <mergeCell ref="T270:U270"/>
    <mergeCell ref="T271:U271"/>
    <mergeCell ref="T262:U262"/>
    <mergeCell ref="T263:U263"/>
    <mergeCell ref="T264:U264"/>
    <mergeCell ref="T265:U265"/>
    <mergeCell ref="T266:U266"/>
    <mergeCell ref="T257:U257"/>
    <mergeCell ref="T258:U258"/>
    <mergeCell ref="T259:U259"/>
    <mergeCell ref="T260:U260"/>
    <mergeCell ref="T261:U261"/>
    <mergeCell ref="T252:U252"/>
    <mergeCell ref="T253:U253"/>
    <mergeCell ref="T254:U254"/>
    <mergeCell ref="T255:U255"/>
    <mergeCell ref="T256:U256"/>
    <mergeCell ref="T247:U247"/>
    <mergeCell ref="T248:U248"/>
    <mergeCell ref="T249:U249"/>
    <mergeCell ref="T250:U250"/>
    <mergeCell ref="T251:U251"/>
    <mergeCell ref="T242:U242"/>
    <mergeCell ref="T243:U243"/>
    <mergeCell ref="T244:U244"/>
    <mergeCell ref="T245:U245"/>
    <mergeCell ref="T246:U246"/>
    <mergeCell ref="T237:U237"/>
    <mergeCell ref="T238:U238"/>
    <mergeCell ref="T239:U239"/>
    <mergeCell ref="T240:U240"/>
    <mergeCell ref="T241:U241"/>
    <mergeCell ref="T232:U232"/>
    <mergeCell ref="T233:U233"/>
    <mergeCell ref="T234:U234"/>
    <mergeCell ref="T235:U235"/>
    <mergeCell ref="T236:U236"/>
    <mergeCell ref="T227:U227"/>
    <mergeCell ref="T228:U228"/>
    <mergeCell ref="T229:U229"/>
    <mergeCell ref="T230:U230"/>
    <mergeCell ref="T231:U231"/>
    <mergeCell ref="T222:U222"/>
    <mergeCell ref="T223:U223"/>
    <mergeCell ref="T224:U224"/>
    <mergeCell ref="T225:U225"/>
    <mergeCell ref="T226:U226"/>
    <mergeCell ref="T217:U217"/>
    <mergeCell ref="T218:U218"/>
    <mergeCell ref="T219:U219"/>
    <mergeCell ref="T220:U220"/>
    <mergeCell ref="T221:U221"/>
    <mergeCell ref="T212:U212"/>
    <mergeCell ref="T213:U213"/>
    <mergeCell ref="T214:U214"/>
    <mergeCell ref="T215:U215"/>
    <mergeCell ref="T216:U216"/>
    <mergeCell ref="T207:U207"/>
    <mergeCell ref="T208:U208"/>
    <mergeCell ref="T209:U209"/>
    <mergeCell ref="T210:U210"/>
    <mergeCell ref="T211:U211"/>
    <mergeCell ref="T202:U202"/>
    <mergeCell ref="T203:U203"/>
    <mergeCell ref="T204:U204"/>
    <mergeCell ref="T205:U205"/>
    <mergeCell ref="T206:U206"/>
    <mergeCell ref="T197:U197"/>
    <mergeCell ref="T198:U198"/>
    <mergeCell ref="T199:U199"/>
    <mergeCell ref="T200:U200"/>
    <mergeCell ref="T201:U201"/>
    <mergeCell ref="T192:U192"/>
    <mergeCell ref="T193:U193"/>
    <mergeCell ref="T194:U194"/>
    <mergeCell ref="T195:U195"/>
    <mergeCell ref="T196:U196"/>
    <mergeCell ref="T187:U187"/>
    <mergeCell ref="T188:U188"/>
    <mergeCell ref="T189:U189"/>
    <mergeCell ref="T190:U190"/>
    <mergeCell ref="T191:U191"/>
    <mergeCell ref="T182:U182"/>
    <mergeCell ref="T183:U183"/>
    <mergeCell ref="T184:U184"/>
    <mergeCell ref="T185:U185"/>
    <mergeCell ref="T186:U186"/>
    <mergeCell ref="T177:U177"/>
    <mergeCell ref="T178:U178"/>
    <mergeCell ref="T179:U179"/>
    <mergeCell ref="T180:U180"/>
    <mergeCell ref="T181:U181"/>
    <mergeCell ref="T172:U172"/>
    <mergeCell ref="T173:U173"/>
    <mergeCell ref="T174:U174"/>
    <mergeCell ref="T175:U175"/>
    <mergeCell ref="T176:U176"/>
    <mergeCell ref="T167:U167"/>
    <mergeCell ref="T168:U168"/>
    <mergeCell ref="T169:U169"/>
    <mergeCell ref="T170:U170"/>
    <mergeCell ref="T171:U171"/>
    <mergeCell ref="T162:U162"/>
    <mergeCell ref="T163:U163"/>
    <mergeCell ref="T164:U164"/>
    <mergeCell ref="T165:U165"/>
    <mergeCell ref="T166:U166"/>
    <mergeCell ref="T157:U157"/>
    <mergeCell ref="T158:U158"/>
    <mergeCell ref="T159:U159"/>
    <mergeCell ref="T160:U160"/>
    <mergeCell ref="T161:U161"/>
    <mergeCell ref="T152:U152"/>
    <mergeCell ref="T153:U153"/>
    <mergeCell ref="T154:U154"/>
    <mergeCell ref="T155:U155"/>
    <mergeCell ref="T156:U156"/>
    <mergeCell ref="T147:U147"/>
    <mergeCell ref="T148:U148"/>
    <mergeCell ref="T149:U149"/>
    <mergeCell ref="T150:U150"/>
    <mergeCell ref="T151:U151"/>
    <mergeCell ref="T142:U142"/>
    <mergeCell ref="T143:U143"/>
    <mergeCell ref="T144:U144"/>
    <mergeCell ref="T145:U145"/>
    <mergeCell ref="T146:U146"/>
    <mergeCell ref="T137:U137"/>
    <mergeCell ref="T138:U138"/>
    <mergeCell ref="T139:U139"/>
    <mergeCell ref="T140:U140"/>
    <mergeCell ref="T141:U141"/>
    <mergeCell ref="T132:U132"/>
    <mergeCell ref="T133:U133"/>
    <mergeCell ref="T134:U134"/>
    <mergeCell ref="T135:U135"/>
    <mergeCell ref="T136:U136"/>
    <mergeCell ref="T127:U127"/>
    <mergeCell ref="T128:U128"/>
    <mergeCell ref="T129:U129"/>
    <mergeCell ref="T130:U130"/>
    <mergeCell ref="T131:U131"/>
    <mergeCell ref="T122:U122"/>
    <mergeCell ref="T123:U123"/>
    <mergeCell ref="T124:U124"/>
    <mergeCell ref="T125:U125"/>
    <mergeCell ref="T126:U126"/>
    <mergeCell ref="T117:U117"/>
    <mergeCell ref="T118:U118"/>
    <mergeCell ref="T119:U119"/>
    <mergeCell ref="T120:U120"/>
    <mergeCell ref="T121:U121"/>
    <mergeCell ref="T112:U112"/>
    <mergeCell ref="T113:U113"/>
    <mergeCell ref="T114:U114"/>
    <mergeCell ref="T115:U115"/>
    <mergeCell ref="T116:U116"/>
    <mergeCell ref="T107:U107"/>
    <mergeCell ref="T108:U108"/>
    <mergeCell ref="T109:U109"/>
    <mergeCell ref="T110:U110"/>
    <mergeCell ref="T111:U111"/>
    <mergeCell ref="T102:U102"/>
    <mergeCell ref="T103:U103"/>
    <mergeCell ref="T104:U104"/>
    <mergeCell ref="T105:U105"/>
    <mergeCell ref="T106:U106"/>
    <mergeCell ref="T97:U97"/>
    <mergeCell ref="T98:U98"/>
    <mergeCell ref="T99:U99"/>
    <mergeCell ref="T100:U100"/>
    <mergeCell ref="T101:U101"/>
    <mergeCell ref="T92:U92"/>
    <mergeCell ref="T93:U93"/>
    <mergeCell ref="T94:U94"/>
    <mergeCell ref="T95:U95"/>
    <mergeCell ref="T96:U96"/>
    <mergeCell ref="T87:U87"/>
    <mergeCell ref="T88:U88"/>
    <mergeCell ref="T89:U89"/>
    <mergeCell ref="T90:U90"/>
    <mergeCell ref="T91:U91"/>
    <mergeCell ref="T82:U82"/>
    <mergeCell ref="T83:U83"/>
    <mergeCell ref="T84:U84"/>
    <mergeCell ref="T85:U85"/>
    <mergeCell ref="T86:U86"/>
    <mergeCell ref="T77:U77"/>
    <mergeCell ref="T78:U78"/>
    <mergeCell ref="T79:U79"/>
    <mergeCell ref="T80:U80"/>
    <mergeCell ref="T81:U81"/>
    <mergeCell ref="T72:U72"/>
    <mergeCell ref="T73:U73"/>
    <mergeCell ref="T74:U74"/>
    <mergeCell ref="T75:U75"/>
    <mergeCell ref="T76:U76"/>
    <mergeCell ref="T67:U67"/>
    <mergeCell ref="T68:U68"/>
    <mergeCell ref="T69:U69"/>
    <mergeCell ref="T70:U70"/>
    <mergeCell ref="T71:U71"/>
    <mergeCell ref="T62:U62"/>
    <mergeCell ref="T63:U63"/>
    <mergeCell ref="T64:U64"/>
    <mergeCell ref="T65:U65"/>
    <mergeCell ref="T66:U66"/>
    <mergeCell ref="T57:U57"/>
    <mergeCell ref="T58:U58"/>
    <mergeCell ref="T59:U59"/>
    <mergeCell ref="T60:U60"/>
    <mergeCell ref="T61:U61"/>
    <mergeCell ref="T52:U52"/>
    <mergeCell ref="T53:U53"/>
    <mergeCell ref="T54:U54"/>
    <mergeCell ref="T55:U55"/>
    <mergeCell ref="T56:U56"/>
    <mergeCell ref="T47:U47"/>
    <mergeCell ref="T48:U48"/>
    <mergeCell ref="T49:U49"/>
    <mergeCell ref="T50:U50"/>
    <mergeCell ref="T51:U51"/>
    <mergeCell ref="T42:U42"/>
    <mergeCell ref="T43:U43"/>
    <mergeCell ref="T44:U44"/>
    <mergeCell ref="T45:U45"/>
    <mergeCell ref="T46:U46"/>
    <mergeCell ref="T37:U37"/>
    <mergeCell ref="T38:U38"/>
    <mergeCell ref="T39:U39"/>
    <mergeCell ref="T40:U40"/>
    <mergeCell ref="T41:U41"/>
    <mergeCell ref="T32:U32"/>
    <mergeCell ref="T33:U33"/>
    <mergeCell ref="T34:U34"/>
    <mergeCell ref="T35:U35"/>
    <mergeCell ref="T36:U36"/>
    <mergeCell ref="T27:U27"/>
    <mergeCell ref="T28:U28"/>
    <mergeCell ref="T29:U29"/>
    <mergeCell ref="T30:U30"/>
    <mergeCell ref="T31:U31"/>
    <mergeCell ref="T22:U22"/>
    <mergeCell ref="T23:U23"/>
    <mergeCell ref="T24:U24"/>
    <mergeCell ref="T25:U25"/>
    <mergeCell ref="T26:U26"/>
    <mergeCell ref="T17:U17"/>
    <mergeCell ref="T18:U18"/>
    <mergeCell ref="T19:U19"/>
    <mergeCell ref="T20:U20"/>
    <mergeCell ref="T21:U21"/>
    <mergeCell ref="S13:S14"/>
    <mergeCell ref="P12:S12"/>
    <mergeCell ref="P13:P14"/>
    <mergeCell ref="Q13:Q14"/>
    <mergeCell ref="T12:V12"/>
    <mergeCell ref="T13:U16"/>
    <mergeCell ref="A9:H9"/>
    <mergeCell ref="A10:H10"/>
    <mergeCell ref="I12:O12"/>
    <mergeCell ref="K13:O13"/>
    <mergeCell ref="C12:C15"/>
    <mergeCell ref="D12:D15"/>
    <mergeCell ref="E12:H12"/>
    <mergeCell ref="E13:F13"/>
    <mergeCell ref="G13:H13"/>
    <mergeCell ref="A12:A15"/>
    <mergeCell ref="I9:M9"/>
    <mergeCell ref="I10:M10"/>
    <mergeCell ref="O9:R9"/>
    <mergeCell ref="O10:R10"/>
    <mergeCell ref="R13:R14"/>
    <mergeCell ref="I13:J13"/>
    <mergeCell ref="B12:B15"/>
  </mergeCells>
  <conditionalFormatting sqref="G17:H350">
    <cfRule type="expression" dxfId="170" priority="30">
      <formula>AND(E17&gt;0,ISBLANK(G17))</formula>
    </cfRule>
  </conditionalFormatting>
  <conditionalFormatting sqref="C17:C350">
    <cfRule type="expression" dxfId="169" priority="23">
      <formula>IF(AND(NOT(ISBLANK(A17)),ISBLANK(C17)),TRUE,FALSE)</formula>
    </cfRule>
  </conditionalFormatting>
  <conditionalFormatting sqref="D17:D350">
    <cfRule type="expression" dxfId="168" priority="22">
      <formula>IF(AND(NOT(ISBLANK(A17)),ISBLANK(D17)),TRUE,FALSE)</formula>
    </cfRule>
  </conditionalFormatting>
  <conditionalFormatting sqref="E17:E350">
    <cfRule type="expression" dxfId="167" priority="20">
      <formula>AND(G17&gt;0,E17="")</formula>
    </cfRule>
  </conditionalFormatting>
  <conditionalFormatting sqref="F17:F350">
    <cfRule type="expression" dxfId="166" priority="19">
      <formula>AND(H17&gt;0,ISBLANK(F17))</formula>
    </cfRule>
  </conditionalFormatting>
  <conditionalFormatting sqref="G197:H350">
    <cfRule type="expression" dxfId="165" priority="14">
      <formula>AND(E197&gt;0,ISBLANK(G197))</formula>
    </cfRule>
  </conditionalFormatting>
  <conditionalFormatting sqref="C197:C350">
    <cfRule type="expression" dxfId="164" priority="13">
      <formula>IF(AND(NOT(ISBLANK(A197)),ISBLANK(C197)),TRUE,FALSE)</formula>
    </cfRule>
  </conditionalFormatting>
  <conditionalFormatting sqref="D197:D350">
    <cfRule type="expression" dxfId="163" priority="12">
      <formula>IF(AND(NOT(ISBLANK(A197)),ISBLANK(D197)),TRUE,FALSE)</formula>
    </cfRule>
  </conditionalFormatting>
  <conditionalFormatting sqref="E197:E350">
    <cfRule type="expression" dxfId="162" priority="11">
      <formula>AND(G197&gt;0,E197="")</formula>
    </cfRule>
  </conditionalFormatting>
  <conditionalFormatting sqref="F197:F350">
    <cfRule type="expression" dxfId="161" priority="10">
      <formula>AND(H197&gt;0,ISBLANK(F197))</formula>
    </cfRule>
  </conditionalFormatting>
  <conditionalFormatting sqref="A197:B350">
    <cfRule type="expression" dxfId="160" priority="9">
      <formula>AND(OR(NOT(ISBLANK(C197)), NOT(ISBLANK(D197))), ISBLANK(A197))</formula>
    </cfRule>
  </conditionalFormatting>
  <conditionalFormatting sqref="H17:H350">
    <cfRule type="expression" dxfId="159" priority="8">
      <formula>AND(F17&gt;0,ISBLANK(H17))</formula>
    </cfRule>
  </conditionalFormatting>
  <conditionalFormatting sqref="B17:B350">
    <cfRule type="expression" dxfId="158" priority="7">
      <formula>IF(AND(NOT(ISBLANK(A17)),ISBLANK(B17)),TRUE,FALSE)</formula>
    </cfRule>
  </conditionalFormatting>
  <conditionalFormatting sqref="K1:O1048576 Q1:Q1048576">
    <cfRule type="expression" dxfId="157" priority="3">
      <formula>AND($F1&lt;&gt;"",$H1&lt;&gt;"",$K1="",$L1="",$M1="",$N1="",$O1="",$Q1="")</formula>
    </cfRule>
  </conditionalFormatting>
  <conditionalFormatting sqref="I17:J350 Q17:Q350">
    <cfRule type="expression" dxfId="156" priority="1">
      <formula>AND($E17&lt;&gt;"",$G17&lt;&gt;"",$I17="",$J17="",$Q17="")</formula>
    </cfRule>
  </conditionalFormatting>
  <dataValidations count="7">
    <dataValidation type="decimal" operator="greaterThanOrEqual" allowBlank="1" showInputMessage="1" showErrorMessage="1" error="Please enter a dollar amount greater than or equal to $0.00." sqref="G17:H350" xr:uid="{00000000-0002-0000-0900-000000000000}">
      <formula1>0</formula1>
    </dataValidation>
    <dataValidation type="decimal" operator="greaterThanOrEqual" allowBlank="1" showInputMessage="1" showErrorMessage="1" error="Please enter a number greater than or equal to 0.0." sqref="E17:F350" xr:uid="{00000000-0002-0000-0900-000001000000}">
      <formula1>0</formula1>
    </dataValidation>
    <dataValidation type="whole" operator="greaterThanOrEqual" allowBlank="1" showInputMessage="1" showErrorMessage="1" error="Please enter a whole number greater than or equal to 0." sqref="I17:S350" xr:uid="{00000000-0002-0000-0900-000002000000}">
      <formula1>0</formula1>
    </dataValidation>
    <dataValidation type="list" errorStyle="information" allowBlank="1" sqref="A17:A350" xr:uid="{00000000-0002-0000-0900-000003000000}">
      <formula1>ListNonUnion</formula1>
    </dataValidation>
    <dataValidation type="list" allowBlank="1" showInputMessage="1" showErrorMessage="1" error="Please choose an option from the drop-down list." sqref="D17:D350" xr:uid="{00000000-0002-0000-0900-000004000000}">
      <formula1>ListStandardHours</formula1>
    </dataValidation>
    <dataValidation type="list" allowBlank="1" showInputMessage="1" showErrorMessage="1" error="Please choose an option from the drop-down list." sqref="C17:C350" xr:uid="{00000000-0002-0000-0900-000005000000}">
      <formula1>ListEmploymentType</formula1>
    </dataValidation>
    <dataValidation type="decimal" operator="greaterThanOrEqual" allowBlank="1" showInputMessage="1" showErrorMessage="1" error="Please enter a percentage between 0.0% and 100.0%." sqref="V17:V350" xr:uid="{00000000-0002-0000-0900-000006000000}">
      <formula1>0</formula1>
    </dataValidation>
  </dataValidations>
  <pageMargins left="0.7" right="0.7" top="0.75" bottom="0.75" header="0.3" footer="0.3"/>
  <pageSetup paperSize="5" scale="59"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0EB0A9F7-168D-41E3-A1CB-1E3C6A24F4A7}">
            <xm:f>AND(   NOT(ISBLANK($B1)),   $B1&lt;&gt;"",   COUNTIF(Lists!$P$38:$P$42, $B1)&gt;0,   OR(     AND($E1="", $G1=""),     AND($E1=0, $G1=0)   ) )</xm:f>
            <x14:dxf>
              <fill>
                <patternFill>
                  <bgColor rgb="FFFF0000"/>
                </patternFill>
              </fill>
            </x14:dxf>
          </x14:cfRule>
          <xm:sqref>E1:E1048576 G1:G1048576</xm:sqref>
        </x14:conditionalFormatting>
        <x14:conditionalFormatting xmlns:xm="http://schemas.microsoft.com/office/excel/2006/main">
          <x14:cfRule type="expression" priority="244" id="{BEF9CF1B-37CD-4CC4-8683-DA8B32E2F611}">
            <xm:f>AND(   NOT(ISBLANK($B1)),   $B1&lt;&gt;"",   COUNTIF(Lists!$P$2:$P$37, $B1)&gt;0,   OR(     AND($F1="", $H1=""),     AND($F1=0, $H1=0)   ) )</xm:f>
            <x14:dxf>
              <fill>
                <patternFill>
                  <bgColor rgb="FFFF0000"/>
                </patternFill>
              </fill>
            </x14:dxf>
          </x14:cfRule>
          <xm:sqref>F1:F1048576 H1:H1048576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Please select a funder from the drop-down list" xr:uid="{37A61519-3813-4F35-BFD7-4BAAFC2C7B48}">
          <x14:formula1>
            <xm:f>Lists!$P$2:$P$42</xm:f>
          </x14:formula1>
          <xm:sqref>B17:B350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pageSetUpPr fitToPage="1"/>
  </sheetPr>
  <dimension ref="A1:AI196"/>
  <sheetViews>
    <sheetView workbookViewId="0">
      <selection activeCell="E25" sqref="E25"/>
    </sheetView>
  </sheetViews>
  <sheetFormatPr defaultColWidth="9.140625" defaultRowHeight="15" x14ac:dyDescent="0.25"/>
  <cols>
    <col min="1" max="2" width="45.7109375" style="79" customWidth="1"/>
    <col min="3" max="3" width="13.7109375" style="79" customWidth="1"/>
    <col min="4" max="20" width="10.7109375" style="79" customWidth="1"/>
    <col min="21" max="22" width="13.7109375" style="79" customWidth="1"/>
    <col min="23" max="24" width="13.7109375" style="87" customWidth="1"/>
    <col min="25" max="25" width="29.5703125" style="79" customWidth="1"/>
    <col min="26" max="26" width="13.7109375" style="79" customWidth="1"/>
    <col min="27" max="27" width="9.140625" style="79"/>
    <col min="28" max="28" width="9.140625" style="769" customWidth="1"/>
    <col min="29" max="33" width="9.140625" style="772" customWidth="1"/>
    <col min="34" max="34" width="9.140625" style="40" customWidth="1"/>
    <col min="35" max="35" width="9.140625" style="772" customWidth="1"/>
    <col min="36" max="16384" width="9.140625" style="79"/>
  </cols>
  <sheetData>
    <row r="1" spans="1:35" s="88" customFormat="1" ht="15" customHeight="1" x14ac:dyDescent="0.25">
      <c r="W1" s="85"/>
      <c r="X1" s="85"/>
      <c r="AB1" s="768"/>
      <c r="AC1" s="771"/>
      <c r="AD1" s="771"/>
      <c r="AE1" s="771"/>
      <c r="AF1" s="771"/>
      <c r="AG1" s="771"/>
      <c r="AH1" s="357"/>
      <c r="AI1" s="771"/>
    </row>
    <row r="2" spans="1:35" s="88" customFormat="1" ht="15" customHeight="1" x14ac:dyDescent="0.25">
      <c r="W2" s="85"/>
      <c r="X2" s="85"/>
      <c r="AB2" s="768"/>
      <c r="AC2" s="771"/>
      <c r="AD2" s="771"/>
      <c r="AE2" s="771"/>
      <c r="AF2" s="771"/>
      <c r="AG2" s="771"/>
      <c r="AH2" s="357"/>
      <c r="AI2" s="771"/>
    </row>
    <row r="3" spans="1:35" s="88" customFormat="1" ht="15" customHeight="1" x14ac:dyDescent="0.25">
      <c r="W3" s="85"/>
      <c r="X3" s="85"/>
      <c r="AB3" s="768"/>
      <c r="AC3" s="771"/>
      <c r="AD3" s="771"/>
      <c r="AE3" s="771"/>
      <c r="AF3" s="771"/>
      <c r="AG3" s="771"/>
      <c r="AH3" s="357"/>
      <c r="AI3" s="771"/>
    </row>
    <row r="4" spans="1:35" s="88" customFormat="1" ht="15" customHeight="1" x14ac:dyDescent="0.25">
      <c r="W4" s="85"/>
      <c r="X4" s="85"/>
      <c r="AB4" s="768"/>
      <c r="AC4" s="771"/>
      <c r="AD4" s="771"/>
      <c r="AE4" s="771"/>
      <c r="AF4" s="771"/>
      <c r="AG4" s="771"/>
      <c r="AH4" s="357"/>
      <c r="AI4" s="771"/>
    </row>
    <row r="5" spans="1:35" s="88" customFormat="1" ht="15" customHeight="1" x14ac:dyDescent="0.25">
      <c r="W5" s="85"/>
      <c r="X5" s="85"/>
      <c r="AB5" s="768"/>
      <c r="AC5" s="771"/>
      <c r="AD5" s="771"/>
      <c r="AE5" s="771"/>
      <c r="AF5" s="771"/>
      <c r="AG5" s="771"/>
      <c r="AH5" s="357"/>
      <c r="AI5" s="771"/>
    </row>
    <row r="6" spans="1:35" s="88" customFormat="1" ht="15" customHeight="1" x14ac:dyDescent="0.25">
      <c r="W6" s="85"/>
      <c r="X6" s="85"/>
      <c r="AB6" s="768"/>
      <c r="AC6" s="771"/>
      <c r="AD6" s="771"/>
      <c r="AE6" s="771"/>
      <c r="AF6" s="771"/>
      <c r="AG6" s="771"/>
      <c r="AH6" s="357"/>
      <c r="AI6" s="771"/>
    </row>
    <row r="7" spans="1:35" s="88" customFormat="1" ht="15" customHeight="1" x14ac:dyDescent="0.25">
      <c r="W7" s="85"/>
      <c r="X7" s="85"/>
      <c r="AB7" s="768"/>
      <c r="AC7" s="771"/>
      <c r="AD7" s="771"/>
      <c r="AE7" s="771"/>
      <c r="AF7" s="771"/>
      <c r="AG7" s="771"/>
      <c r="AH7" s="357"/>
      <c r="AI7" s="771"/>
    </row>
    <row r="8" spans="1:35" s="88" customFormat="1" ht="15" customHeight="1" thickBot="1" x14ac:dyDescent="0.3">
      <c r="W8" s="85"/>
      <c r="X8" s="85"/>
      <c r="AB8" s="768"/>
      <c r="AC8" s="771"/>
      <c r="AD8" s="771"/>
      <c r="AE8" s="771"/>
      <c r="AF8" s="771"/>
      <c r="AG8" s="771"/>
      <c r="AH8" s="357"/>
      <c r="AI8" s="771"/>
    </row>
    <row r="9" spans="1:35" ht="18.75" x14ac:dyDescent="0.25">
      <c r="A9" s="1198" t="s">
        <v>406</v>
      </c>
      <c r="B9" s="1198"/>
      <c r="C9" s="1198"/>
      <c r="D9" s="1198"/>
      <c r="E9" s="1198"/>
      <c r="F9" s="1198"/>
      <c r="G9" s="1198"/>
      <c r="H9" s="1198"/>
      <c r="I9" s="1198"/>
      <c r="J9" s="1198"/>
      <c r="K9" s="1198"/>
      <c r="L9" s="1198"/>
      <c r="M9" s="1198"/>
      <c r="N9" s="1110" t="s">
        <v>521</v>
      </c>
      <c r="O9" s="1111"/>
      <c r="P9" s="1111"/>
      <c r="Q9" s="1112"/>
      <c r="R9" s="629" t="str">
        <f>Home!J24</f>
        <v/>
      </c>
      <c r="S9" s="1095" t="s">
        <v>533</v>
      </c>
      <c r="T9" s="1189"/>
      <c r="U9" s="1189"/>
      <c r="V9" s="1189"/>
      <c r="W9" s="86"/>
      <c r="X9" s="566"/>
      <c r="Y9" s="89"/>
      <c r="Z9" s="89"/>
    </row>
    <row r="10" spans="1:35" ht="19.5" thickBot="1" x14ac:dyDescent="0.3">
      <c r="A10" s="1198" t="s">
        <v>21</v>
      </c>
      <c r="B10" s="1198"/>
      <c r="C10" s="1198"/>
      <c r="D10" s="1198"/>
      <c r="E10" s="1198"/>
      <c r="F10" s="1198"/>
      <c r="G10" s="1198"/>
      <c r="H10" s="1198"/>
      <c r="I10" s="1198"/>
      <c r="J10" s="1198"/>
      <c r="K10" s="1198"/>
      <c r="L10" s="1198"/>
      <c r="M10" s="1198"/>
      <c r="N10" s="1113" t="s">
        <v>522</v>
      </c>
      <c r="O10" s="1114"/>
      <c r="P10" s="1114"/>
      <c r="Q10" s="1115"/>
      <c r="R10" s="630" t="str">
        <f>Home!J25</f>
        <v/>
      </c>
      <c r="S10" s="1095" t="s">
        <v>533</v>
      </c>
      <c r="T10" s="1189"/>
      <c r="U10" s="1189"/>
      <c r="V10" s="1189"/>
      <c r="W10" s="86"/>
      <c r="X10" s="566"/>
      <c r="Y10" s="89"/>
      <c r="Z10" s="89"/>
    </row>
    <row r="11" spans="1:35" ht="15.75" customHeight="1" thickBot="1" x14ac:dyDescent="0.3">
      <c r="A11" s="89"/>
      <c r="B11" s="89"/>
      <c r="C11" s="89"/>
      <c r="D11" s="89"/>
      <c r="E11" s="89"/>
      <c r="F11" s="89"/>
      <c r="G11" s="89"/>
      <c r="H11" s="89"/>
      <c r="I11" s="89"/>
      <c r="J11" s="89"/>
      <c r="K11" s="89"/>
      <c r="L11" s="89"/>
      <c r="M11" s="89"/>
      <c r="N11" s="89"/>
      <c r="O11" s="89"/>
      <c r="P11" s="89"/>
      <c r="Q11" s="89"/>
      <c r="R11" s="89"/>
      <c r="S11" s="89"/>
      <c r="T11" s="89"/>
      <c r="U11" s="89"/>
      <c r="V11" s="89"/>
      <c r="W11" s="86"/>
      <c r="X11" s="566"/>
      <c r="Y11" s="89"/>
      <c r="Z11" s="89"/>
    </row>
    <row r="12" spans="1:35" ht="45.75" customHeight="1" thickBot="1" x14ac:dyDescent="0.3">
      <c r="A12" s="1219" t="s">
        <v>193</v>
      </c>
      <c r="B12" s="1124" t="s">
        <v>938</v>
      </c>
      <c r="C12" s="1214" t="s">
        <v>399</v>
      </c>
      <c r="D12" s="1183" t="s">
        <v>400</v>
      </c>
      <c r="E12" s="1222" t="s">
        <v>24</v>
      </c>
      <c r="F12" s="1199" t="s">
        <v>944</v>
      </c>
      <c r="G12" s="1200"/>
      <c r="H12" s="1200"/>
      <c r="I12" s="1200"/>
      <c r="J12" s="1200"/>
      <c r="K12" s="1200"/>
      <c r="L12" s="1200"/>
      <c r="M12" s="1200"/>
      <c r="N12" s="1199" t="s">
        <v>945</v>
      </c>
      <c r="O12" s="1200"/>
      <c r="P12" s="1200"/>
      <c r="Q12" s="1200"/>
      <c r="R12" s="1200"/>
      <c r="S12" s="1200"/>
      <c r="T12" s="1200"/>
      <c r="U12" s="1208" t="s">
        <v>503</v>
      </c>
      <c r="V12" s="1209"/>
      <c r="W12" s="1209"/>
      <c r="X12" s="1210"/>
      <c r="Y12" s="1101" t="s">
        <v>408</v>
      </c>
      <c r="Z12" s="1211"/>
    </row>
    <row r="13" spans="1:35" ht="15.75" customHeight="1" x14ac:dyDescent="0.25">
      <c r="A13" s="1220"/>
      <c r="B13" s="1125"/>
      <c r="C13" s="1215"/>
      <c r="D13" s="1184"/>
      <c r="E13" s="1223"/>
      <c r="F13" s="1217" t="s">
        <v>26</v>
      </c>
      <c r="G13" s="1218"/>
      <c r="H13" s="1203" t="s">
        <v>27</v>
      </c>
      <c r="I13" s="1204"/>
      <c r="J13" s="1204"/>
      <c r="K13" s="1204"/>
      <c r="L13" s="1204"/>
      <c r="M13" s="1204"/>
      <c r="N13" s="1201" t="s">
        <v>183</v>
      </c>
      <c r="O13" s="1203" t="s">
        <v>27</v>
      </c>
      <c r="P13" s="1204"/>
      <c r="Q13" s="1204"/>
      <c r="R13" s="1204"/>
      <c r="S13" s="1204"/>
      <c r="T13" s="1205"/>
      <c r="U13" s="1206" t="s">
        <v>293</v>
      </c>
      <c r="V13" s="1226" t="s">
        <v>292</v>
      </c>
      <c r="W13" s="1212" t="s">
        <v>553</v>
      </c>
      <c r="X13" s="1196" t="s">
        <v>554</v>
      </c>
      <c r="Y13" s="1127" t="s">
        <v>38</v>
      </c>
      <c r="Z13" s="1196" t="s">
        <v>943</v>
      </c>
    </row>
    <row r="14" spans="1:35" ht="51.75" customHeight="1" x14ac:dyDescent="0.25">
      <c r="A14" s="1220"/>
      <c r="B14" s="1125"/>
      <c r="C14" s="1215"/>
      <c r="D14" s="1184"/>
      <c r="E14" s="1223"/>
      <c r="F14" s="618" t="s">
        <v>32</v>
      </c>
      <c r="G14" s="619" t="s">
        <v>31</v>
      </c>
      <c r="H14" s="589" t="s">
        <v>37</v>
      </c>
      <c r="I14" s="590" t="s">
        <v>30</v>
      </c>
      <c r="J14" s="591" t="s">
        <v>33</v>
      </c>
      <c r="K14" s="591" t="s">
        <v>34</v>
      </c>
      <c r="L14" s="591" t="s">
        <v>35</v>
      </c>
      <c r="M14" s="592" t="s">
        <v>126</v>
      </c>
      <c r="N14" s="1202"/>
      <c r="O14" s="597" t="s">
        <v>179</v>
      </c>
      <c r="P14" s="821" t="s">
        <v>715</v>
      </c>
      <c r="Q14" s="598" t="s">
        <v>705</v>
      </c>
      <c r="R14" s="598" t="s">
        <v>180</v>
      </c>
      <c r="S14" s="598" t="s">
        <v>181</v>
      </c>
      <c r="T14" s="599" t="s">
        <v>182</v>
      </c>
      <c r="U14" s="1207"/>
      <c r="V14" s="1227"/>
      <c r="W14" s="1213"/>
      <c r="X14" s="1225"/>
      <c r="Y14" s="1128"/>
      <c r="Z14" s="1197"/>
    </row>
    <row r="15" spans="1:35" s="90" customFormat="1" ht="24" customHeight="1" thickBot="1" x14ac:dyDescent="0.3">
      <c r="A15" s="1221"/>
      <c r="B15" s="1126"/>
      <c r="C15" s="1216"/>
      <c r="D15" s="1185"/>
      <c r="E15" s="1224"/>
      <c r="F15" s="620" t="s">
        <v>28</v>
      </c>
      <c r="G15" s="621" t="s">
        <v>29</v>
      </c>
      <c r="H15" s="593" t="s">
        <v>28</v>
      </c>
      <c r="I15" s="594" t="s">
        <v>28</v>
      </c>
      <c r="J15" s="595" t="s">
        <v>28</v>
      </c>
      <c r="K15" s="595" t="s">
        <v>28</v>
      </c>
      <c r="L15" s="595" t="s">
        <v>28</v>
      </c>
      <c r="M15" s="596" t="s">
        <v>28</v>
      </c>
      <c r="N15" s="620" t="s">
        <v>178</v>
      </c>
      <c r="O15" s="594" t="s">
        <v>178</v>
      </c>
      <c r="P15" s="600" t="s">
        <v>178</v>
      </c>
      <c r="Q15" s="595" t="s">
        <v>178</v>
      </c>
      <c r="R15" s="595" t="s">
        <v>178</v>
      </c>
      <c r="S15" s="595" t="s">
        <v>178</v>
      </c>
      <c r="T15" s="601" t="s">
        <v>178</v>
      </c>
      <c r="U15" s="74" t="s">
        <v>178</v>
      </c>
      <c r="V15" s="145" t="s">
        <v>178</v>
      </c>
      <c r="W15" s="657" t="s">
        <v>178</v>
      </c>
      <c r="X15" s="356" t="s">
        <v>178</v>
      </c>
      <c r="Y15" s="1129"/>
      <c r="Z15" s="356" t="s">
        <v>470</v>
      </c>
      <c r="AB15" s="770"/>
      <c r="AC15" s="773"/>
      <c r="AD15" s="773"/>
      <c r="AE15" s="773"/>
      <c r="AF15" s="773"/>
      <c r="AG15" s="773"/>
      <c r="AH15" s="39"/>
      <c r="AI15" s="773"/>
    </row>
    <row r="16" spans="1:35" ht="15.75" customHeight="1" thickBot="1" x14ac:dyDescent="0.3">
      <c r="A16" s="787"/>
      <c r="B16" s="787"/>
      <c r="C16" s="229"/>
      <c r="D16" s="788"/>
      <c r="E16" s="230" t="s">
        <v>174</v>
      </c>
      <c r="F16" s="789">
        <f>SUM(F17:F196)</f>
        <v>0</v>
      </c>
      <c r="G16" s="790"/>
      <c r="H16" s="789">
        <f t="shared" ref="H16:Y16" si="0">SUM(H17:H196)</f>
        <v>0</v>
      </c>
      <c r="I16" s="789">
        <f t="shared" si="0"/>
        <v>0</v>
      </c>
      <c r="J16" s="789">
        <f t="shared" si="0"/>
        <v>0</v>
      </c>
      <c r="K16" s="789">
        <f t="shared" si="0"/>
        <v>0</v>
      </c>
      <c r="L16" s="789">
        <f t="shared" si="0"/>
        <v>0</v>
      </c>
      <c r="M16" s="789">
        <f t="shared" si="0"/>
        <v>0</v>
      </c>
      <c r="N16" s="791">
        <f t="shared" si="0"/>
        <v>0</v>
      </c>
      <c r="O16" s="791">
        <f t="shared" si="0"/>
        <v>0</v>
      </c>
      <c r="P16" s="791">
        <f t="shared" si="0"/>
        <v>0</v>
      </c>
      <c r="Q16" s="791">
        <f t="shared" si="0"/>
        <v>0</v>
      </c>
      <c r="R16" s="791">
        <f t="shared" si="0"/>
        <v>0</v>
      </c>
      <c r="S16" s="791">
        <f t="shared" si="0"/>
        <v>0</v>
      </c>
      <c r="T16" s="791">
        <f t="shared" si="0"/>
        <v>0</v>
      </c>
      <c r="U16" s="791">
        <f t="shared" si="0"/>
        <v>0</v>
      </c>
      <c r="V16" s="791">
        <f t="shared" si="0"/>
        <v>0</v>
      </c>
      <c r="W16" s="792">
        <f t="shared" si="0"/>
        <v>0</v>
      </c>
      <c r="X16" s="792">
        <f t="shared" si="0"/>
        <v>0</v>
      </c>
      <c r="Y16" s="793">
        <f t="shared" si="0"/>
        <v>0</v>
      </c>
      <c r="Z16" s="793"/>
      <c r="AB16" s="777" t="s">
        <v>624</v>
      </c>
      <c r="AC16" s="778" t="s">
        <v>30</v>
      </c>
      <c r="AD16" s="778" t="s">
        <v>33</v>
      </c>
      <c r="AE16" s="778" t="s">
        <v>34</v>
      </c>
      <c r="AF16" s="778" t="s">
        <v>35</v>
      </c>
      <c r="AG16" s="778" t="s">
        <v>126</v>
      </c>
      <c r="AH16" s="779" t="s">
        <v>625</v>
      </c>
      <c r="AI16" s="778" t="s">
        <v>626</v>
      </c>
    </row>
    <row r="17" spans="1:35" ht="15" customHeight="1" x14ac:dyDescent="0.25">
      <c r="A17" s="80"/>
      <c r="B17" s="80"/>
      <c r="C17" s="58"/>
      <c r="D17" s="182"/>
      <c r="E17" s="1015" t="str">
        <f>IF(ISBLANK(A17),"",AB17)</f>
        <v/>
      </c>
      <c r="F17" s="188"/>
      <c r="G17" s="231"/>
      <c r="H17" s="235" t="str">
        <f>IF(SUM(I17:M17)=0,"",SUM(I17:M17))</f>
        <v/>
      </c>
      <c r="I17" s="212"/>
      <c r="J17" s="213"/>
      <c r="K17" s="213"/>
      <c r="L17" s="213"/>
      <c r="M17" s="214"/>
      <c r="N17" s="194"/>
      <c r="O17" s="195"/>
      <c r="P17" s="196"/>
      <c r="Q17" s="196"/>
      <c r="R17" s="196"/>
      <c r="S17" s="196"/>
      <c r="T17" s="197"/>
      <c r="U17" s="198"/>
      <c r="V17" s="197"/>
      <c r="W17" s="197"/>
      <c r="X17" s="199"/>
      <c r="Y17" s="358" t="str">
        <f>IF(SUM(F17,I17:M17)=0,"",SUM(F17,I17:M17))</f>
        <v/>
      </c>
      <c r="Z17" s="454"/>
      <c r="AB17" s="774">
        <f>_xlfn.IFNA(INDEX('Delegated Wage Grid'!C$14:C$50,MATCH($A17,ListDelegated,0)),0)</f>
        <v>0</v>
      </c>
      <c r="AC17" s="342">
        <f>_xlfn.IFNA(INDEX('Delegated Wage Grid'!D$14:D$50,MATCH($A17,ListDelegated,0)),0)</f>
        <v>0</v>
      </c>
      <c r="AD17" s="342">
        <f>_xlfn.IFNA(INDEX('Delegated Wage Grid'!E$14:E$50,MATCH($A17,ListDelegated,0)),0)</f>
        <v>0</v>
      </c>
      <c r="AE17" s="342">
        <f>_xlfn.IFNA(INDEX('Delegated Wage Grid'!F$14:F$50,MATCH($A17,ListDelegated,0)),0)</f>
        <v>0</v>
      </c>
      <c r="AF17" s="342">
        <f>_xlfn.IFNA(INDEX('Delegated Wage Grid'!G$14:G$50,MATCH($A17,ListDelegated,0)),0)</f>
        <v>0</v>
      </c>
      <c r="AG17" s="342">
        <f>_xlfn.IFNA(INDEX('Delegated Wage Grid'!H$14:H$50,MATCH($A17,ListDelegated,0)),0)</f>
        <v>0</v>
      </c>
      <c r="AH17" s="342">
        <f>F17*G17</f>
        <v>0</v>
      </c>
      <c r="AI17" s="342">
        <f>SUM(I17*AC17,J17*AD17,K17*AE17,L17*AF17+M17*AG17)</f>
        <v>0</v>
      </c>
    </row>
    <row r="18" spans="1:35" x14ac:dyDescent="0.25">
      <c r="A18" s="81"/>
      <c r="B18" s="81"/>
      <c r="C18" s="60"/>
      <c r="D18" s="183"/>
      <c r="E18" s="1016" t="str">
        <f t="shared" ref="E18:E81" si="1">IF(ISBLANK(A18),"",AB18)</f>
        <v/>
      </c>
      <c r="F18" s="190"/>
      <c r="G18" s="232"/>
      <c r="H18" s="236" t="str">
        <f t="shared" ref="H18:H81" si="2">IF(SUM(I18:M18)=0,"",SUM(I18:M18))</f>
        <v/>
      </c>
      <c r="I18" s="215"/>
      <c r="J18" s="216"/>
      <c r="K18" s="216"/>
      <c r="L18" s="216"/>
      <c r="M18" s="217"/>
      <c r="N18" s="200"/>
      <c r="O18" s="201"/>
      <c r="P18" s="202"/>
      <c r="Q18" s="202"/>
      <c r="R18" s="202"/>
      <c r="S18" s="202"/>
      <c r="T18" s="203"/>
      <c r="U18" s="204"/>
      <c r="V18" s="203"/>
      <c r="W18" s="203"/>
      <c r="X18" s="205"/>
      <c r="Y18" s="359" t="str">
        <f t="shared" ref="Y18:Y81" si="3">IF(SUM(F18,I18:M18)=0,"",SUM(F18,I18:M18))</f>
        <v/>
      </c>
      <c r="Z18" s="455"/>
      <c r="AB18" s="774">
        <f>_xlfn.IFNA(INDEX('Delegated Wage Grid'!C$14:C$50,MATCH($A18,ListDelegated,0)),0)</f>
        <v>0</v>
      </c>
      <c r="AC18" s="342">
        <f>_xlfn.IFNA(INDEX('Delegated Wage Grid'!D$14:D$50,MATCH($A18,ListDelegated,0)),0)</f>
        <v>0</v>
      </c>
      <c r="AD18" s="342">
        <f>_xlfn.IFNA(INDEX('Delegated Wage Grid'!E$14:E$50,MATCH($A18,ListDelegated,0)),0)</f>
        <v>0</v>
      </c>
      <c r="AE18" s="342">
        <f>_xlfn.IFNA(INDEX('Delegated Wage Grid'!F$14:F$50,MATCH($A18,ListDelegated,0)),0)</f>
        <v>0</v>
      </c>
      <c r="AF18" s="342">
        <f>_xlfn.IFNA(INDEX('Delegated Wage Grid'!G$14:G$50,MATCH($A18,ListDelegated,0)),0)</f>
        <v>0</v>
      </c>
      <c r="AG18" s="342">
        <f>_xlfn.IFNA(INDEX('Delegated Wage Grid'!H$14:H$50,MATCH($A18,ListDelegated,0)),0)</f>
        <v>0</v>
      </c>
      <c r="AH18" s="342">
        <f t="shared" ref="AH18:AH81" si="4">F18*G18</f>
        <v>0</v>
      </c>
      <c r="AI18" s="342">
        <f t="shared" ref="AI18:AI81" si="5">SUM(I18*AC18,J18*AD18,K18*AE18,L18*AF18+M18*AG18)</f>
        <v>0</v>
      </c>
    </row>
    <row r="19" spans="1:35" x14ac:dyDescent="0.25">
      <c r="A19" s="81"/>
      <c r="B19" s="81"/>
      <c r="C19" s="60"/>
      <c r="D19" s="183"/>
      <c r="E19" s="1016" t="str">
        <f t="shared" si="1"/>
        <v/>
      </c>
      <c r="F19" s="190"/>
      <c r="G19" s="232"/>
      <c r="H19" s="236" t="str">
        <f t="shared" si="2"/>
        <v/>
      </c>
      <c r="I19" s="215"/>
      <c r="J19" s="216"/>
      <c r="K19" s="216"/>
      <c r="L19" s="216"/>
      <c r="M19" s="217"/>
      <c r="N19" s="200"/>
      <c r="O19" s="201"/>
      <c r="P19" s="202"/>
      <c r="Q19" s="202"/>
      <c r="R19" s="202"/>
      <c r="S19" s="202"/>
      <c r="T19" s="203"/>
      <c r="U19" s="204"/>
      <c r="V19" s="203"/>
      <c r="W19" s="203"/>
      <c r="X19" s="205"/>
      <c r="Y19" s="359" t="str">
        <f t="shared" si="3"/>
        <v/>
      </c>
      <c r="Z19" s="455"/>
      <c r="AB19" s="774">
        <f>_xlfn.IFNA(INDEX('Delegated Wage Grid'!C$14:C$50,MATCH($A19,ListDelegated,0)),0)</f>
        <v>0</v>
      </c>
      <c r="AC19" s="342">
        <f>_xlfn.IFNA(INDEX('Delegated Wage Grid'!D$14:D$50,MATCH($A19,ListDelegated,0)),0)</f>
        <v>0</v>
      </c>
      <c r="AD19" s="342">
        <f>_xlfn.IFNA(INDEX('Delegated Wage Grid'!E$14:E$50,MATCH($A19,ListDelegated,0)),0)</f>
        <v>0</v>
      </c>
      <c r="AE19" s="342">
        <f>_xlfn.IFNA(INDEX('Delegated Wage Grid'!F$14:F$50,MATCH($A19,ListDelegated,0)),0)</f>
        <v>0</v>
      </c>
      <c r="AF19" s="342">
        <f>_xlfn.IFNA(INDEX('Delegated Wage Grid'!G$14:G$50,MATCH($A19,ListDelegated,0)),0)</f>
        <v>0</v>
      </c>
      <c r="AG19" s="342">
        <f>_xlfn.IFNA(INDEX('Delegated Wage Grid'!H$14:H$50,MATCH($A19,ListDelegated,0)),0)</f>
        <v>0</v>
      </c>
      <c r="AH19" s="342">
        <f t="shared" si="4"/>
        <v>0</v>
      </c>
      <c r="AI19" s="342">
        <f t="shared" si="5"/>
        <v>0</v>
      </c>
    </row>
    <row r="20" spans="1:35" x14ac:dyDescent="0.25">
      <c r="A20" s="81"/>
      <c r="B20" s="81"/>
      <c r="C20" s="60"/>
      <c r="D20" s="183"/>
      <c r="E20" s="1016" t="str">
        <f t="shared" si="1"/>
        <v/>
      </c>
      <c r="F20" s="190"/>
      <c r="G20" s="232"/>
      <c r="H20" s="236" t="str">
        <f t="shared" si="2"/>
        <v/>
      </c>
      <c r="I20" s="215"/>
      <c r="J20" s="216"/>
      <c r="K20" s="216"/>
      <c r="L20" s="216"/>
      <c r="M20" s="217"/>
      <c r="N20" s="200"/>
      <c r="O20" s="201"/>
      <c r="P20" s="202"/>
      <c r="Q20" s="202"/>
      <c r="R20" s="202"/>
      <c r="S20" s="202"/>
      <c r="T20" s="203"/>
      <c r="U20" s="204"/>
      <c r="V20" s="203"/>
      <c r="W20" s="203"/>
      <c r="X20" s="205"/>
      <c r="Y20" s="359" t="str">
        <f t="shared" si="3"/>
        <v/>
      </c>
      <c r="Z20" s="455"/>
      <c r="AB20" s="774">
        <f>_xlfn.IFNA(INDEX('Delegated Wage Grid'!C$14:C$50,MATCH($A20,ListDelegated,0)),0)</f>
        <v>0</v>
      </c>
      <c r="AC20" s="342">
        <f>_xlfn.IFNA(INDEX('Delegated Wage Grid'!D$14:D$50,MATCH($A20,ListDelegated,0)),0)</f>
        <v>0</v>
      </c>
      <c r="AD20" s="342">
        <f>_xlfn.IFNA(INDEX('Delegated Wage Grid'!E$14:E$50,MATCH($A20,ListDelegated,0)),0)</f>
        <v>0</v>
      </c>
      <c r="AE20" s="342">
        <f>_xlfn.IFNA(INDEX('Delegated Wage Grid'!F$14:F$50,MATCH($A20,ListDelegated,0)),0)</f>
        <v>0</v>
      </c>
      <c r="AF20" s="342">
        <f>_xlfn.IFNA(INDEX('Delegated Wage Grid'!G$14:G$50,MATCH($A20,ListDelegated,0)),0)</f>
        <v>0</v>
      </c>
      <c r="AG20" s="342">
        <f>_xlfn.IFNA(INDEX('Delegated Wage Grid'!H$14:H$50,MATCH($A20,ListDelegated,0)),0)</f>
        <v>0</v>
      </c>
      <c r="AH20" s="342">
        <f t="shared" si="4"/>
        <v>0</v>
      </c>
      <c r="AI20" s="342">
        <f t="shared" si="5"/>
        <v>0</v>
      </c>
    </row>
    <row r="21" spans="1:35" x14ac:dyDescent="0.25">
      <c r="A21" s="81"/>
      <c r="B21" s="81"/>
      <c r="C21" s="60"/>
      <c r="D21" s="183"/>
      <c r="E21" s="1016" t="str">
        <f t="shared" si="1"/>
        <v/>
      </c>
      <c r="F21" s="190"/>
      <c r="G21" s="232"/>
      <c r="H21" s="236" t="str">
        <f t="shared" si="2"/>
        <v/>
      </c>
      <c r="I21" s="215"/>
      <c r="J21" s="216"/>
      <c r="K21" s="216"/>
      <c r="L21" s="216"/>
      <c r="M21" s="217"/>
      <c r="N21" s="200"/>
      <c r="O21" s="201"/>
      <c r="P21" s="202"/>
      <c r="Q21" s="202"/>
      <c r="R21" s="202"/>
      <c r="S21" s="202"/>
      <c r="T21" s="203"/>
      <c r="U21" s="204"/>
      <c r="V21" s="203"/>
      <c r="W21" s="203"/>
      <c r="X21" s="205"/>
      <c r="Y21" s="359" t="str">
        <f t="shared" si="3"/>
        <v/>
      </c>
      <c r="Z21" s="455"/>
      <c r="AB21" s="774">
        <f>_xlfn.IFNA(INDEX('Delegated Wage Grid'!C$14:C$50,MATCH($A21,ListDelegated,0)),0)</f>
        <v>0</v>
      </c>
      <c r="AC21" s="342">
        <f>_xlfn.IFNA(INDEX('Delegated Wage Grid'!D$14:D$50,MATCH($A21,ListDelegated,0)),0)</f>
        <v>0</v>
      </c>
      <c r="AD21" s="342">
        <f>_xlfn.IFNA(INDEX('Delegated Wage Grid'!E$14:E$50,MATCH($A21,ListDelegated,0)),0)</f>
        <v>0</v>
      </c>
      <c r="AE21" s="342">
        <f>_xlfn.IFNA(INDEX('Delegated Wage Grid'!F$14:F$50,MATCH($A21,ListDelegated,0)),0)</f>
        <v>0</v>
      </c>
      <c r="AF21" s="342">
        <f>_xlfn.IFNA(INDEX('Delegated Wage Grid'!G$14:G$50,MATCH($A21,ListDelegated,0)),0)</f>
        <v>0</v>
      </c>
      <c r="AG21" s="342">
        <f>_xlfn.IFNA(INDEX('Delegated Wage Grid'!H$14:H$50,MATCH($A21,ListDelegated,0)),0)</f>
        <v>0</v>
      </c>
      <c r="AH21" s="342">
        <f t="shared" si="4"/>
        <v>0</v>
      </c>
      <c r="AI21" s="342">
        <f t="shared" si="5"/>
        <v>0</v>
      </c>
    </row>
    <row r="22" spans="1:35" x14ac:dyDescent="0.25">
      <c r="A22" s="81"/>
      <c r="B22" s="81"/>
      <c r="C22" s="60"/>
      <c r="D22" s="183"/>
      <c r="E22" s="1016" t="str">
        <f t="shared" si="1"/>
        <v/>
      </c>
      <c r="F22" s="190"/>
      <c r="G22" s="232"/>
      <c r="H22" s="236" t="str">
        <f t="shared" si="2"/>
        <v/>
      </c>
      <c r="I22" s="215"/>
      <c r="J22" s="216"/>
      <c r="K22" s="216"/>
      <c r="L22" s="216"/>
      <c r="M22" s="217"/>
      <c r="N22" s="200"/>
      <c r="O22" s="201"/>
      <c r="P22" s="202"/>
      <c r="Q22" s="202"/>
      <c r="R22" s="202"/>
      <c r="S22" s="202"/>
      <c r="T22" s="203"/>
      <c r="U22" s="204"/>
      <c r="V22" s="203"/>
      <c r="W22" s="203"/>
      <c r="X22" s="205"/>
      <c r="Y22" s="359" t="str">
        <f t="shared" si="3"/>
        <v/>
      </c>
      <c r="Z22" s="455"/>
      <c r="AB22" s="774">
        <f>_xlfn.IFNA(INDEX('Delegated Wage Grid'!C$14:C$50,MATCH($A22,ListDelegated,0)),0)</f>
        <v>0</v>
      </c>
      <c r="AC22" s="342">
        <f>_xlfn.IFNA(INDEX('Delegated Wage Grid'!D$14:D$50,MATCH($A22,ListDelegated,0)),0)</f>
        <v>0</v>
      </c>
      <c r="AD22" s="342">
        <f>_xlfn.IFNA(INDEX('Delegated Wage Grid'!E$14:E$50,MATCH($A22,ListDelegated,0)),0)</f>
        <v>0</v>
      </c>
      <c r="AE22" s="342">
        <f>_xlfn.IFNA(INDEX('Delegated Wage Grid'!F$14:F$50,MATCH($A22,ListDelegated,0)),0)</f>
        <v>0</v>
      </c>
      <c r="AF22" s="342">
        <f>_xlfn.IFNA(INDEX('Delegated Wage Grid'!G$14:G$50,MATCH($A22,ListDelegated,0)),0)</f>
        <v>0</v>
      </c>
      <c r="AG22" s="342">
        <f>_xlfn.IFNA(INDEX('Delegated Wage Grid'!H$14:H$50,MATCH($A22,ListDelegated,0)),0)</f>
        <v>0</v>
      </c>
      <c r="AH22" s="342">
        <f t="shared" si="4"/>
        <v>0</v>
      </c>
      <c r="AI22" s="342">
        <f t="shared" si="5"/>
        <v>0</v>
      </c>
    </row>
    <row r="23" spans="1:35" x14ac:dyDescent="0.25">
      <c r="A23" s="81"/>
      <c r="B23" s="81"/>
      <c r="C23" s="60"/>
      <c r="D23" s="183"/>
      <c r="E23" s="1016" t="str">
        <f t="shared" si="1"/>
        <v/>
      </c>
      <c r="F23" s="190"/>
      <c r="G23" s="232"/>
      <c r="H23" s="236" t="str">
        <f t="shared" si="2"/>
        <v/>
      </c>
      <c r="I23" s="215"/>
      <c r="J23" s="216"/>
      <c r="K23" s="216"/>
      <c r="L23" s="216"/>
      <c r="M23" s="217"/>
      <c r="N23" s="200"/>
      <c r="O23" s="201"/>
      <c r="P23" s="202"/>
      <c r="Q23" s="202"/>
      <c r="R23" s="202"/>
      <c r="S23" s="202"/>
      <c r="T23" s="203"/>
      <c r="U23" s="204"/>
      <c r="V23" s="203"/>
      <c r="W23" s="203"/>
      <c r="X23" s="205"/>
      <c r="Y23" s="359" t="str">
        <f t="shared" si="3"/>
        <v/>
      </c>
      <c r="Z23" s="455"/>
      <c r="AB23" s="774">
        <f>_xlfn.IFNA(INDEX('Delegated Wage Grid'!C$14:C$50,MATCH($A23,ListDelegated,0)),0)</f>
        <v>0</v>
      </c>
      <c r="AC23" s="342">
        <f>_xlfn.IFNA(INDEX('Delegated Wage Grid'!D$14:D$50,MATCH($A23,ListDelegated,0)),0)</f>
        <v>0</v>
      </c>
      <c r="AD23" s="342">
        <f>_xlfn.IFNA(INDEX('Delegated Wage Grid'!E$14:E$50,MATCH($A23,ListDelegated,0)),0)</f>
        <v>0</v>
      </c>
      <c r="AE23" s="342">
        <f>_xlfn.IFNA(INDEX('Delegated Wage Grid'!F$14:F$50,MATCH($A23,ListDelegated,0)),0)</f>
        <v>0</v>
      </c>
      <c r="AF23" s="342">
        <f>_xlfn.IFNA(INDEX('Delegated Wage Grid'!G$14:G$50,MATCH($A23,ListDelegated,0)),0)</f>
        <v>0</v>
      </c>
      <c r="AG23" s="342">
        <f>_xlfn.IFNA(INDEX('Delegated Wage Grid'!H$14:H$50,MATCH($A23,ListDelegated,0)),0)</f>
        <v>0</v>
      </c>
      <c r="AH23" s="342">
        <f t="shared" si="4"/>
        <v>0</v>
      </c>
      <c r="AI23" s="342">
        <f t="shared" si="5"/>
        <v>0</v>
      </c>
    </row>
    <row r="24" spans="1:35" x14ac:dyDescent="0.25">
      <c r="A24" s="81"/>
      <c r="B24" s="81"/>
      <c r="C24" s="60"/>
      <c r="D24" s="183"/>
      <c r="E24" s="1016" t="str">
        <f t="shared" si="1"/>
        <v/>
      </c>
      <c r="F24" s="190"/>
      <c r="G24" s="232"/>
      <c r="H24" s="236" t="str">
        <f t="shared" si="2"/>
        <v/>
      </c>
      <c r="I24" s="215"/>
      <c r="J24" s="216"/>
      <c r="K24" s="216"/>
      <c r="L24" s="216"/>
      <c r="M24" s="217"/>
      <c r="N24" s="200"/>
      <c r="O24" s="201"/>
      <c r="P24" s="202"/>
      <c r="Q24" s="202"/>
      <c r="R24" s="202"/>
      <c r="S24" s="202"/>
      <c r="T24" s="203"/>
      <c r="U24" s="204"/>
      <c r="V24" s="203"/>
      <c r="W24" s="203"/>
      <c r="X24" s="205"/>
      <c r="Y24" s="359" t="str">
        <f t="shared" si="3"/>
        <v/>
      </c>
      <c r="Z24" s="455"/>
      <c r="AB24" s="774">
        <f>_xlfn.IFNA(INDEX('Delegated Wage Grid'!C$14:C$50,MATCH($A24,ListDelegated,0)),0)</f>
        <v>0</v>
      </c>
      <c r="AC24" s="342">
        <f>_xlfn.IFNA(INDEX('Delegated Wage Grid'!D$14:D$50,MATCH($A24,ListDelegated,0)),0)</f>
        <v>0</v>
      </c>
      <c r="AD24" s="342">
        <f>_xlfn.IFNA(INDEX('Delegated Wage Grid'!E$14:E$50,MATCH($A24,ListDelegated,0)),0)</f>
        <v>0</v>
      </c>
      <c r="AE24" s="342">
        <f>_xlfn.IFNA(INDEX('Delegated Wage Grid'!F$14:F$50,MATCH($A24,ListDelegated,0)),0)</f>
        <v>0</v>
      </c>
      <c r="AF24" s="342">
        <f>_xlfn.IFNA(INDEX('Delegated Wage Grid'!G$14:G$50,MATCH($A24,ListDelegated,0)),0)</f>
        <v>0</v>
      </c>
      <c r="AG24" s="342">
        <f>_xlfn.IFNA(INDEX('Delegated Wage Grid'!H$14:H$50,MATCH($A24,ListDelegated,0)),0)</f>
        <v>0</v>
      </c>
      <c r="AH24" s="342">
        <f t="shared" si="4"/>
        <v>0</v>
      </c>
      <c r="AI24" s="342">
        <f t="shared" si="5"/>
        <v>0</v>
      </c>
    </row>
    <row r="25" spans="1:35" x14ac:dyDescent="0.25">
      <c r="A25" s="81"/>
      <c r="B25" s="81"/>
      <c r="C25" s="60"/>
      <c r="D25" s="183"/>
      <c r="E25" s="1016" t="str">
        <f t="shared" si="1"/>
        <v/>
      </c>
      <c r="F25" s="190"/>
      <c r="G25" s="232"/>
      <c r="H25" s="236" t="str">
        <f t="shared" si="2"/>
        <v/>
      </c>
      <c r="I25" s="215"/>
      <c r="J25" s="216"/>
      <c r="K25" s="216"/>
      <c r="L25" s="216"/>
      <c r="M25" s="217"/>
      <c r="N25" s="200"/>
      <c r="O25" s="201"/>
      <c r="P25" s="202"/>
      <c r="Q25" s="202"/>
      <c r="R25" s="202"/>
      <c r="S25" s="202"/>
      <c r="T25" s="203"/>
      <c r="U25" s="204"/>
      <c r="V25" s="203"/>
      <c r="W25" s="203"/>
      <c r="X25" s="205"/>
      <c r="Y25" s="359" t="str">
        <f t="shared" si="3"/>
        <v/>
      </c>
      <c r="Z25" s="455"/>
      <c r="AB25" s="774">
        <f>_xlfn.IFNA(INDEX('Delegated Wage Grid'!C$14:C$50,MATCH($A25,ListDelegated,0)),0)</f>
        <v>0</v>
      </c>
      <c r="AC25" s="342">
        <f>_xlfn.IFNA(INDEX('Delegated Wage Grid'!D$14:D$50,MATCH($A25,ListDelegated,0)),0)</f>
        <v>0</v>
      </c>
      <c r="AD25" s="342">
        <f>_xlfn.IFNA(INDEX('Delegated Wage Grid'!E$14:E$50,MATCH($A25,ListDelegated,0)),0)</f>
        <v>0</v>
      </c>
      <c r="AE25" s="342">
        <f>_xlfn.IFNA(INDEX('Delegated Wage Grid'!F$14:F$50,MATCH($A25,ListDelegated,0)),0)</f>
        <v>0</v>
      </c>
      <c r="AF25" s="342">
        <f>_xlfn.IFNA(INDEX('Delegated Wage Grid'!G$14:G$50,MATCH($A25,ListDelegated,0)),0)</f>
        <v>0</v>
      </c>
      <c r="AG25" s="342">
        <f>_xlfn.IFNA(INDEX('Delegated Wage Grid'!H$14:H$50,MATCH($A25,ListDelegated,0)),0)</f>
        <v>0</v>
      </c>
      <c r="AH25" s="342">
        <f t="shared" si="4"/>
        <v>0</v>
      </c>
      <c r="AI25" s="342">
        <f t="shared" si="5"/>
        <v>0</v>
      </c>
    </row>
    <row r="26" spans="1:35" x14ac:dyDescent="0.25">
      <c r="A26" s="81"/>
      <c r="B26" s="81"/>
      <c r="C26" s="60"/>
      <c r="D26" s="183"/>
      <c r="E26" s="1016" t="str">
        <f t="shared" si="1"/>
        <v/>
      </c>
      <c r="F26" s="190"/>
      <c r="G26" s="232"/>
      <c r="H26" s="236" t="str">
        <f t="shared" si="2"/>
        <v/>
      </c>
      <c r="I26" s="215"/>
      <c r="J26" s="216"/>
      <c r="K26" s="216"/>
      <c r="L26" s="216"/>
      <c r="M26" s="217"/>
      <c r="N26" s="200"/>
      <c r="O26" s="201"/>
      <c r="P26" s="202"/>
      <c r="Q26" s="202"/>
      <c r="R26" s="202"/>
      <c r="S26" s="202"/>
      <c r="T26" s="203"/>
      <c r="U26" s="204"/>
      <c r="V26" s="203"/>
      <c r="W26" s="203"/>
      <c r="X26" s="205"/>
      <c r="Y26" s="359" t="str">
        <f t="shared" si="3"/>
        <v/>
      </c>
      <c r="Z26" s="455"/>
      <c r="AB26" s="774">
        <f>_xlfn.IFNA(INDEX('Delegated Wage Grid'!C$14:C$50,MATCH($A26,ListDelegated,0)),0)</f>
        <v>0</v>
      </c>
      <c r="AC26" s="342">
        <f>_xlfn.IFNA(INDEX('Delegated Wage Grid'!D$14:D$50,MATCH($A26,ListDelegated,0)),0)</f>
        <v>0</v>
      </c>
      <c r="AD26" s="342">
        <f>_xlfn.IFNA(INDEX('Delegated Wage Grid'!E$14:E$50,MATCH($A26,ListDelegated,0)),0)</f>
        <v>0</v>
      </c>
      <c r="AE26" s="342">
        <f>_xlfn.IFNA(INDEX('Delegated Wage Grid'!F$14:F$50,MATCH($A26,ListDelegated,0)),0)</f>
        <v>0</v>
      </c>
      <c r="AF26" s="342">
        <f>_xlfn.IFNA(INDEX('Delegated Wage Grid'!G$14:G$50,MATCH($A26,ListDelegated,0)),0)</f>
        <v>0</v>
      </c>
      <c r="AG26" s="342">
        <f>_xlfn.IFNA(INDEX('Delegated Wage Grid'!H$14:H$50,MATCH($A26,ListDelegated,0)),0)</f>
        <v>0</v>
      </c>
      <c r="AH26" s="342">
        <f t="shared" si="4"/>
        <v>0</v>
      </c>
      <c r="AI26" s="342">
        <f t="shared" si="5"/>
        <v>0</v>
      </c>
    </row>
    <row r="27" spans="1:35" x14ac:dyDescent="0.25">
      <c r="A27" s="81"/>
      <c r="B27" s="81"/>
      <c r="C27" s="60"/>
      <c r="D27" s="183"/>
      <c r="E27" s="1016" t="str">
        <f t="shared" si="1"/>
        <v/>
      </c>
      <c r="F27" s="190"/>
      <c r="G27" s="232"/>
      <c r="H27" s="236" t="str">
        <f t="shared" si="2"/>
        <v/>
      </c>
      <c r="I27" s="215"/>
      <c r="J27" s="216"/>
      <c r="K27" s="216"/>
      <c r="L27" s="216"/>
      <c r="M27" s="217"/>
      <c r="N27" s="200"/>
      <c r="O27" s="201"/>
      <c r="P27" s="202"/>
      <c r="Q27" s="202"/>
      <c r="R27" s="202"/>
      <c r="S27" s="202"/>
      <c r="T27" s="203"/>
      <c r="U27" s="204"/>
      <c r="V27" s="203"/>
      <c r="W27" s="203"/>
      <c r="X27" s="205"/>
      <c r="Y27" s="359" t="str">
        <f t="shared" si="3"/>
        <v/>
      </c>
      <c r="Z27" s="455"/>
      <c r="AB27" s="774">
        <f>_xlfn.IFNA(INDEX('Delegated Wage Grid'!C$14:C$50,MATCH($A27,ListDelegated,0)),0)</f>
        <v>0</v>
      </c>
      <c r="AC27" s="342">
        <f>_xlfn.IFNA(INDEX('Delegated Wage Grid'!D$14:D$50,MATCH($A27,ListDelegated,0)),0)</f>
        <v>0</v>
      </c>
      <c r="AD27" s="342">
        <f>_xlfn.IFNA(INDEX('Delegated Wage Grid'!E$14:E$50,MATCH($A27,ListDelegated,0)),0)</f>
        <v>0</v>
      </c>
      <c r="AE27" s="342">
        <f>_xlfn.IFNA(INDEX('Delegated Wage Grid'!F$14:F$50,MATCH($A27,ListDelegated,0)),0)</f>
        <v>0</v>
      </c>
      <c r="AF27" s="342">
        <f>_xlfn.IFNA(INDEX('Delegated Wage Grid'!G$14:G$50,MATCH($A27,ListDelegated,0)),0)</f>
        <v>0</v>
      </c>
      <c r="AG27" s="342">
        <f>_xlfn.IFNA(INDEX('Delegated Wage Grid'!H$14:H$50,MATCH($A27,ListDelegated,0)),0)</f>
        <v>0</v>
      </c>
      <c r="AH27" s="342">
        <f t="shared" si="4"/>
        <v>0</v>
      </c>
      <c r="AI27" s="342">
        <f t="shared" si="5"/>
        <v>0</v>
      </c>
    </row>
    <row r="28" spans="1:35" x14ac:dyDescent="0.25">
      <c r="A28" s="81"/>
      <c r="B28" s="81"/>
      <c r="C28" s="60"/>
      <c r="D28" s="183"/>
      <c r="E28" s="1016" t="str">
        <f t="shared" si="1"/>
        <v/>
      </c>
      <c r="F28" s="190"/>
      <c r="G28" s="232"/>
      <c r="H28" s="236" t="str">
        <f t="shared" si="2"/>
        <v/>
      </c>
      <c r="I28" s="215"/>
      <c r="J28" s="216"/>
      <c r="K28" s="216"/>
      <c r="L28" s="216"/>
      <c r="M28" s="217"/>
      <c r="N28" s="200"/>
      <c r="O28" s="201"/>
      <c r="P28" s="202"/>
      <c r="Q28" s="202"/>
      <c r="R28" s="202"/>
      <c r="S28" s="202"/>
      <c r="T28" s="203"/>
      <c r="U28" s="204"/>
      <c r="V28" s="203"/>
      <c r="W28" s="203"/>
      <c r="X28" s="205"/>
      <c r="Y28" s="359" t="str">
        <f t="shared" si="3"/>
        <v/>
      </c>
      <c r="Z28" s="455"/>
      <c r="AB28" s="774">
        <f>_xlfn.IFNA(INDEX('Delegated Wage Grid'!C$14:C$50,MATCH($A28,ListDelegated,0)),0)</f>
        <v>0</v>
      </c>
      <c r="AC28" s="342">
        <f>_xlfn.IFNA(INDEX('Delegated Wage Grid'!D$14:D$50,MATCH($A28,ListDelegated,0)),0)</f>
        <v>0</v>
      </c>
      <c r="AD28" s="342">
        <f>_xlfn.IFNA(INDEX('Delegated Wage Grid'!E$14:E$50,MATCH($A28,ListDelegated,0)),0)</f>
        <v>0</v>
      </c>
      <c r="AE28" s="342">
        <f>_xlfn.IFNA(INDEX('Delegated Wage Grid'!F$14:F$50,MATCH($A28,ListDelegated,0)),0)</f>
        <v>0</v>
      </c>
      <c r="AF28" s="342">
        <f>_xlfn.IFNA(INDEX('Delegated Wage Grid'!G$14:G$50,MATCH($A28,ListDelegated,0)),0)</f>
        <v>0</v>
      </c>
      <c r="AG28" s="342">
        <f>_xlfn.IFNA(INDEX('Delegated Wage Grid'!H$14:H$50,MATCH($A28,ListDelegated,0)),0)</f>
        <v>0</v>
      </c>
      <c r="AH28" s="342">
        <f t="shared" si="4"/>
        <v>0</v>
      </c>
      <c r="AI28" s="342">
        <f t="shared" si="5"/>
        <v>0</v>
      </c>
    </row>
    <row r="29" spans="1:35" x14ac:dyDescent="0.25">
      <c r="A29" s="81"/>
      <c r="B29" s="81"/>
      <c r="C29" s="60"/>
      <c r="D29" s="183"/>
      <c r="E29" s="1016" t="str">
        <f t="shared" si="1"/>
        <v/>
      </c>
      <c r="F29" s="190"/>
      <c r="G29" s="232"/>
      <c r="H29" s="236" t="str">
        <f t="shared" si="2"/>
        <v/>
      </c>
      <c r="I29" s="215"/>
      <c r="J29" s="216"/>
      <c r="K29" s="216"/>
      <c r="L29" s="216"/>
      <c r="M29" s="217"/>
      <c r="N29" s="200"/>
      <c r="O29" s="201"/>
      <c r="P29" s="202"/>
      <c r="Q29" s="202"/>
      <c r="R29" s="202"/>
      <c r="S29" s="202"/>
      <c r="T29" s="203"/>
      <c r="U29" s="204"/>
      <c r="V29" s="203"/>
      <c r="W29" s="203"/>
      <c r="X29" s="205"/>
      <c r="Y29" s="359" t="str">
        <f t="shared" si="3"/>
        <v/>
      </c>
      <c r="Z29" s="455"/>
      <c r="AB29" s="774">
        <f>_xlfn.IFNA(INDEX('Delegated Wage Grid'!C$14:C$50,MATCH($A29,ListDelegated,0)),0)</f>
        <v>0</v>
      </c>
      <c r="AC29" s="342">
        <f>_xlfn.IFNA(INDEX('Delegated Wage Grid'!D$14:D$50,MATCH($A29,ListDelegated,0)),0)</f>
        <v>0</v>
      </c>
      <c r="AD29" s="342">
        <f>_xlfn.IFNA(INDEX('Delegated Wage Grid'!E$14:E$50,MATCH($A29,ListDelegated,0)),0)</f>
        <v>0</v>
      </c>
      <c r="AE29" s="342">
        <f>_xlfn.IFNA(INDEX('Delegated Wage Grid'!F$14:F$50,MATCH($A29,ListDelegated,0)),0)</f>
        <v>0</v>
      </c>
      <c r="AF29" s="342">
        <f>_xlfn.IFNA(INDEX('Delegated Wage Grid'!G$14:G$50,MATCH($A29,ListDelegated,0)),0)</f>
        <v>0</v>
      </c>
      <c r="AG29" s="342">
        <f>_xlfn.IFNA(INDEX('Delegated Wage Grid'!H$14:H$50,MATCH($A29,ListDelegated,0)),0)</f>
        <v>0</v>
      </c>
      <c r="AH29" s="342">
        <f t="shared" si="4"/>
        <v>0</v>
      </c>
      <c r="AI29" s="342">
        <f t="shared" si="5"/>
        <v>0</v>
      </c>
    </row>
    <row r="30" spans="1:35" x14ac:dyDescent="0.25">
      <c r="A30" s="81"/>
      <c r="B30" s="81"/>
      <c r="C30" s="60"/>
      <c r="D30" s="183"/>
      <c r="E30" s="1016" t="str">
        <f t="shared" si="1"/>
        <v/>
      </c>
      <c r="F30" s="190"/>
      <c r="G30" s="232"/>
      <c r="H30" s="236" t="str">
        <f t="shared" si="2"/>
        <v/>
      </c>
      <c r="I30" s="215"/>
      <c r="J30" s="216"/>
      <c r="K30" s="216"/>
      <c r="L30" s="216"/>
      <c r="M30" s="217"/>
      <c r="N30" s="200"/>
      <c r="O30" s="201"/>
      <c r="P30" s="202"/>
      <c r="Q30" s="202"/>
      <c r="R30" s="202"/>
      <c r="S30" s="202"/>
      <c r="T30" s="203"/>
      <c r="U30" s="204"/>
      <c r="V30" s="203"/>
      <c r="W30" s="203"/>
      <c r="X30" s="205"/>
      <c r="Y30" s="359" t="str">
        <f t="shared" si="3"/>
        <v/>
      </c>
      <c r="Z30" s="455"/>
      <c r="AB30" s="774">
        <f>_xlfn.IFNA(INDEX('Delegated Wage Grid'!C$14:C$50,MATCH($A30,ListDelegated,0)),0)</f>
        <v>0</v>
      </c>
      <c r="AC30" s="342">
        <f>_xlfn.IFNA(INDEX('Delegated Wage Grid'!D$14:D$50,MATCH($A30,ListDelegated,0)),0)</f>
        <v>0</v>
      </c>
      <c r="AD30" s="342">
        <f>_xlfn.IFNA(INDEX('Delegated Wage Grid'!E$14:E$50,MATCH($A30,ListDelegated,0)),0)</f>
        <v>0</v>
      </c>
      <c r="AE30" s="342">
        <f>_xlfn.IFNA(INDEX('Delegated Wage Grid'!F$14:F$50,MATCH($A30,ListDelegated,0)),0)</f>
        <v>0</v>
      </c>
      <c r="AF30" s="342">
        <f>_xlfn.IFNA(INDEX('Delegated Wage Grid'!G$14:G$50,MATCH($A30,ListDelegated,0)),0)</f>
        <v>0</v>
      </c>
      <c r="AG30" s="342">
        <f>_xlfn.IFNA(INDEX('Delegated Wage Grid'!H$14:H$50,MATCH($A30,ListDelegated,0)),0)</f>
        <v>0</v>
      </c>
      <c r="AH30" s="342">
        <f t="shared" si="4"/>
        <v>0</v>
      </c>
      <c r="AI30" s="342">
        <f t="shared" si="5"/>
        <v>0</v>
      </c>
    </row>
    <row r="31" spans="1:35" x14ac:dyDescent="0.25">
      <c r="A31" s="81"/>
      <c r="B31" s="81"/>
      <c r="C31" s="60"/>
      <c r="D31" s="183"/>
      <c r="E31" s="1016" t="str">
        <f t="shared" si="1"/>
        <v/>
      </c>
      <c r="F31" s="190"/>
      <c r="G31" s="232"/>
      <c r="H31" s="236" t="str">
        <f t="shared" si="2"/>
        <v/>
      </c>
      <c r="I31" s="215"/>
      <c r="J31" s="216"/>
      <c r="K31" s="216"/>
      <c r="L31" s="216"/>
      <c r="M31" s="217"/>
      <c r="N31" s="200"/>
      <c r="O31" s="201"/>
      <c r="P31" s="202"/>
      <c r="Q31" s="202"/>
      <c r="R31" s="202"/>
      <c r="S31" s="202"/>
      <c r="T31" s="203"/>
      <c r="U31" s="204"/>
      <c r="V31" s="203"/>
      <c r="W31" s="203"/>
      <c r="X31" s="205"/>
      <c r="Y31" s="359" t="str">
        <f t="shared" si="3"/>
        <v/>
      </c>
      <c r="Z31" s="455"/>
      <c r="AB31" s="774">
        <f>_xlfn.IFNA(INDEX('Delegated Wage Grid'!C$14:C$50,MATCH($A31,ListDelegated,0)),0)</f>
        <v>0</v>
      </c>
      <c r="AC31" s="342">
        <f>_xlfn.IFNA(INDEX('Delegated Wage Grid'!D$14:D$50,MATCH($A31,ListDelegated,0)),0)</f>
        <v>0</v>
      </c>
      <c r="AD31" s="342">
        <f>_xlfn.IFNA(INDEX('Delegated Wage Grid'!E$14:E$50,MATCH($A31,ListDelegated,0)),0)</f>
        <v>0</v>
      </c>
      <c r="AE31" s="342">
        <f>_xlfn.IFNA(INDEX('Delegated Wage Grid'!F$14:F$50,MATCH($A31,ListDelegated,0)),0)</f>
        <v>0</v>
      </c>
      <c r="AF31" s="342">
        <f>_xlfn.IFNA(INDEX('Delegated Wage Grid'!G$14:G$50,MATCH($A31,ListDelegated,0)),0)</f>
        <v>0</v>
      </c>
      <c r="AG31" s="342">
        <f>_xlfn.IFNA(INDEX('Delegated Wage Grid'!H$14:H$50,MATCH($A31,ListDelegated,0)),0)</f>
        <v>0</v>
      </c>
      <c r="AH31" s="342">
        <f t="shared" si="4"/>
        <v>0</v>
      </c>
      <c r="AI31" s="342">
        <f t="shared" si="5"/>
        <v>0</v>
      </c>
    </row>
    <row r="32" spans="1:35" x14ac:dyDescent="0.25">
      <c r="A32" s="81"/>
      <c r="B32" s="81"/>
      <c r="C32" s="60"/>
      <c r="D32" s="183"/>
      <c r="E32" s="1016" t="str">
        <f t="shared" si="1"/>
        <v/>
      </c>
      <c r="F32" s="190"/>
      <c r="G32" s="232"/>
      <c r="H32" s="236" t="str">
        <f t="shared" si="2"/>
        <v/>
      </c>
      <c r="I32" s="215"/>
      <c r="J32" s="216"/>
      <c r="K32" s="216"/>
      <c r="L32" s="216"/>
      <c r="M32" s="217"/>
      <c r="N32" s="200"/>
      <c r="O32" s="201"/>
      <c r="P32" s="202"/>
      <c r="Q32" s="202"/>
      <c r="R32" s="202"/>
      <c r="S32" s="202"/>
      <c r="T32" s="203"/>
      <c r="U32" s="204"/>
      <c r="V32" s="203"/>
      <c r="W32" s="203"/>
      <c r="X32" s="205"/>
      <c r="Y32" s="359" t="str">
        <f t="shared" si="3"/>
        <v/>
      </c>
      <c r="Z32" s="455"/>
      <c r="AB32" s="774">
        <f>_xlfn.IFNA(INDEX('Delegated Wage Grid'!C$14:C$50,MATCH($A32,ListDelegated,0)),0)</f>
        <v>0</v>
      </c>
      <c r="AC32" s="342">
        <f>_xlfn.IFNA(INDEX('Delegated Wage Grid'!D$14:D$50,MATCH($A32,ListDelegated,0)),0)</f>
        <v>0</v>
      </c>
      <c r="AD32" s="342">
        <f>_xlfn.IFNA(INDEX('Delegated Wage Grid'!E$14:E$50,MATCH($A32,ListDelegated,0)),0)</f>
        <v>0</v>
      </c>
      <c r="AE32" s="342">
        <f>_xlfn.IFNA(INDEX('Delegated Wage Grid'!F$14:F$50,MATCH($A32,ListDelegated,0)),0)</f>
        <v>0</v>
      </c>
      <c r="AF32" s="342">
        <f>_xlfn.IFNA(INDEX('Delegated Wage Grid'!G$14:G$50,MATCH($A32,ListDelegated,0)),0)</f>
        <v>0</v>
      </c>
      <c r="AG32" s="342">
        <f>_xlfn.IFNA(INDEX('Delegated Wage Grid'!H$14:H$50,MATCH($A32,ListDelegated,0)),0)</f>
        <v>0</v>
      </c>
      <c r="AH32" s="342">
        <f t="shared" si="4"/>
        <v>0</v>
      </c>
      <c r="AI32" s="342">
        <f t="shared" si="5"/>
        <v>0</v>
      </c>
    </row>
    <row r="33" spans="1:35" x14ac:dyDescent="0.25">
      <c r="A33" s="81"/>
      <c r="B33" s="81"/>
      <c r="C33" s="60"/>
      <c r="D33" s="183"/>
      <c r="E33" s="1016" t="str">
        <f t="shared" si="1"/>
        <v/>
      </c>
      <c r="F33" s="190"/>
      <c r="G33" s="232"/>
      <c r="H33" s="236" t="str">
        <f t="shared" si="2"/>
        <v/>
      </c>
      <c r="I33" s="215"/>
      <c r="J33" s="216"/>
      <c r="K33" s="216"/>
      <c r="L33" s="216"/>
      <c r="M33" s="217"/>
      <c r="N33" s="200"/>
      <c r="O33" s="201"/>
      <c r="P33" s="202"/>
      <c r="Q33" s="202"/>
      <c r="R33" s="202"/>
      <c r="S33" s="202"/>
      <c r="T33" s="203"/>
      <c r="U33" s="204"/>
      <c r="V33" s="203"/>
      <c r="W33" s="203"/>
      <c r="X33" s="205"/>
      <c r="Y33" s="359" t="str">
        <f t="shared" si="3"/>
        <v/>
      </c>
      <c r="Z33" s="455"/>
      <c r="AB33" s="774">
        <f>_xlfn.IFNA(INDEX('Delegated Wage Grid'!C$14:C$50,MATCH($A33,ListDelegated,0)),0)</f>
        <v>0</v>
      </c>
      <c r="AC33" s="342">
        <f>_xlfn.IFNA(INDEX('Delegated Wage Grid'!D$14:D$50,MATCH($A33,ListDelegated,0)),0)</f>
        <v>0</v>
      </c>
      <c r="AD33" s="342">
        <f>_xlfn.IFNA(INDEX('Delegated Wage Grid'!E$14:E$50,MATCH($A33,ListDelegated,0)),0)</f>
        <v>0</v>
      </c>
      <c r="AE33" s="342">
        <f>_xlfn.IFNA(INDEX('Delegated Wage Grid'!F$14:F$50,MATCH($A33,ListDelegated,0)),0)</f>
        <v>0</v>
      </c>
      <c r="AF33" s="342">
        <f>_xlfn.IFNA(INDEX('Delegated Wage Grid'!G$14:G$50,MATCH($A33,ListDelegated,0)),0)</f>
        <v>0</v>
      </c>
      <c r="AG33" s="342">
        <f>_xlfn.IFNA(INDEX('Delegated Wage Grid'!H$14:H$50,MATCH($A33,ListDelegated,0)),0)</f>
        <v>0</v>
      </c>
      <c r="AH33" s="342">
        <f t="shared" si="4"/>
        <v>0</v>
      </c>
      <c r="AI33" s="342">
        <f t="shared" si="5"/>
        <v>0</v>
      </c>
    </row>
    <row r="34" spans="1:35" x14ac:dyDescent="0.25">
      <c r="A34" s="81"/>
      <c r="B34" s="81"/>
      <c r="C34" s="60"/>
      <c r="D34" s="183"/>
      <c r="E34" s="1016" t="str">
        <f t="shared" si="1"/>
        <v/>
      </c>
      <c r="F34" s="190"/>
      <c r="G34" s="232"/>
      <c r="H34" s="236" t="str">
        <f t="shared" si="2"/>
        <v/>
      </c>
      <c r="I34" s="215"/>
      <c r="J34" s="216"/>
      <c r="K34" s="216"/>
      <c r="L34" s="216"/>
      <c r="M34" s="217"/>
      <c r="N34" s="200"/>
      <c r="O34" s="201"/>
      <c r="P34" s="202"/>
      <c r="Q34" s="202"/>
      <c r="R34" s="202"/>
      <c r="S34" s="202"/>
      <c r="T34" s="203"/>
      <c r="U34" s="204"/>
      <c r="V34" s="203"/>
      <c r="W34" s="203"/>
      <c r="X34" s="205"/>
      <c r="Y34" s="359" t="str">
        <f t="shared" si="3"/>
        <v/>
      </c>
      <c r="Z34" s="455"/>
      <c r="AB34" s="774">
        <f>_xlfn.IFNA(INDEX('Delegated Wage Grid'!C$14:C$50,MATCH($A34,ListDelegated,0)),0)</f>
        <v>0</v>
      </c>
      <c r="AC34" s="342">
        <f>_xlfn.IFNA(INDEX('Delegated Wage Grid'!D$14:D$50,MATCH($A34,ListDelegated,0)),0)</f>
        <v>0</v>
      </c>
      <c r="AD34" s="342">
        <f>_xlfn.IFNA(INDEX('Delegated Wage Grid'!E$14:E$50,MATCH($A34,ListDelegated,0)),0)</f>
        <v>0</v>
      </c>
      <c r="AE34" s="342">
        <f>_xlfn.IFNA(INDEX('Delegated Wage Grid'!F$14:F$50,MATCH($A34,ListDelegated,0)),0)</f>
        <v>0</v>
      </c>
      <c r="AF34" s="342">
        <f>_xlfn.IFNA(INDEX('Delegated Wage Grid'!G$14:G$50,MATCH($A34,ListDelegated,0)),0)</f>
        <v>0</v>
      </c>
      <c r="AG34" s="342">
        <f>_xlfn.IFNA(INDEX('Delegated Wage Grid'!H$14:H$50,MATCH($A34,ListDelegated,0)),0)</f>
        <v>0</v>
      </c>
      <c r="AH34" s="342">
        <f t="shared" si="4"/>
        <v>0</v>
      </c>
      <c r="AI34" s="342">
        <f t="shared" si="5"/>
        <v>0</v>
      </c>
    </row>
    <row r="35" spans="1:35" x14ac:dyDescent="0.25">
      <c r="A35" s="81"/>
      <c r="B35" s="81"/>
      <c r="C35" s="60"/>
      <c r="D35" s="183"/>
      <c r="E35" s="1016" t="str">
        <f t="shared" si="1"/>
        <v/>
      </c>
      <c r="F35" s="190"/>
      <c r="G35" s="232"/>
      <c r="H35" s="236" t="str">
        <f t="shared" si="2"/>
        <v/>
      </c>
      <c r="I35" s="215"/>
      <c r="J35" s="216"/>
      <c r="K35" s="216"/>
      <c r="L35" s="216"/>
      <c r="M35" s="217"/>
      <c r="N35" s="200"/>
      <c r="O35" s="201"/>
      <c r="P35" s="202"/>
      <c r="Q35" s="202"/>
      <c r="R35" s="202"/>
      <c r="S35" s="202"/>
      <c r="T35" s="203"/>
      <c r="U35" s="204"/>
      <c r="V35" s="203"/>
      <c r="W35" s="203"/>
      <c r="X35" s="205"/>
      <c r="Y35" s="359" t="str">
        <f t="shared" si="3"/>
        <v/>
      </c>
      <c r="Z35" s="455"/>
      <c r="AB35" s="774">
        <f>_xlfn.IFNA(INDEX('Delegated Wage Grid'!C$14:C$50,MATCH($A35,ListDelegated,0)),0)</f>
        <v>0</v>
      </c>
      <c r="AC35" s="342">
        <f>_xlfn.IFNA(INDEX('Delegated Wage Grid'!D$14:D$50,MATCH($A35,ListDelegated,0)),0)</f>
        <v>0</v>
      </c>
      <c r="AD35" s="342">
        <f>_xlfn.IFNA(INDEX('Delegated Wage Grid'!E$14:E$50,MATCH($A35,ListDelegated,0)),0)</f>
        <v>0</v>
      </c>
      <c r="AE35" s="342">
        <f>_xlfn.IFNA(INDEX('Delegated Wage Grid'!F$14:F$50,MATCH($A35,ListDelegated,0)),0)</f>
        <v>0</v>
      </c>
      <c r="AF35" s="342">
        <f>_xlfn.IFNA(INDEX('Delegated Wage Grid'!G$14:G$50,MATCH($A35,ListDelegated,0)),0)</f>
        <v>0</v>
      </c>
      <c r="AG35" s="342">
        <f>_xlfn.IFNA(INDEX('Delegated Wage Grid'!H$14:H$50,MATCH($A35,ListDelegated,0)),0)</f>
        <v>0</v>
      </c>
      <c r="AH35" s="342">
        <f t="shared" si="4"/>
        <v>0</v>
      </c>
      <c r="AI35" s="342">
        <f t="shared" si="5"/>
        <v>0</v>
      </c>
    </row>
    <row r="36" spans="1:35" x14ac:dyDescent="0.25">
      <c r="A36" s="81"/>
      <c r="B36" s="81"/>
      <c r="C36" s="60"/>
      <c r="D36" s="183"/>
      <c r="E36" s="1016" t="str">
        <f t="shared" si="1"/>
        <v/>
      </c>
      <c r="F36" s="190"/>
      <c r="G36" s="232"/>
      <c r="H36" s="236" t="str">
        <f t="shared" si="2"/>
        <v/>
      </c>
      <c r="I36" s="215"/>
      <c r="J36" s="216"/>
      <c r="K36" s="216"/>
      <c r="L36" s="216"/>
      <c r="M36" s="217"/>
      <c r="N36" s="200"/>
      <c r="O36" s="201"/>
      <c r="P36" s="202"/>
      <c r="Q36" s="202"/>
      <c r="R36" s="202"/>
      <c r="S36" s="202"/>
      <c r="T36" s="203"/>
      <c r="U36" s="204"/>
      <c r="V36" s="203"/>
      <c r="W36" s="203"/>
      <c r="X36" s="205"/>
      <c r="Y36" s="359" t="str">
        <f t="shared" si="3"/>
        <v/>
      </c>
      <c r="Z36" s="455"/>
      <c r="AB36" s="774">
        <f>_xlfn.IFNA(INDEX('Delegated Wage Grid'!C$14:C$50,MATCH($A36,ListDelegated,0)),0)</f>
        <v>0</v>
      </c>
      <c r="AC36" s="342">
        <f>_xlfn.IFNA(INDEX('Delegated Wage Grid'!D$14:D$50,MATCH($A36,ListDelegated,0)),0)</f>
        <v>0</v>
      </c>
      <c r="AD36" s="342">
        <f>_xlfn.IFNA(INDEX('Delegated Wage Grid'!E$14:E$50,MATCH($A36,ListDelegated,0)),0)</f>
        <v>0</v>
      </c>
      <c r="AE36" s="342">
        <f>_xlfn.IFNA(INDEX('Delegated Wage Grid'!F$14:F$50,MATCH($A36,ListDelegated,0)),0)</f>
        <v>0</v>
      </c>
      <c r="AF36" s="342">
        <f>_xlfn.IFNA(INDEX('Delegated Wage Grid'!G$14:G$50,MATCH($A36,ListDelegated,0)),0)</f>
        <v>0</v>
      </c>
      <c r="AG36" s="342">
        <f>_xlfn.IFNA(INDEX('Delegated Wage Grid'!H$14:H$50,MATCH($A36,ListDelegated,0)),0)</f>
        <v>0</v>
      </c>
      <c r="AH36" s="342">
        <f t="shared" si="4"/>
        <v>0</v>
      </c>
      <c r="AI36" s="342">
        <f t="shared" si="5"/>
        <v>0</v>
      </c>
    </row>
    <row r="37" spans="1:35" x14ac:dyDescent="0.25">
      <c r="A37" s="81"/>
      <c r="B37" s="81"/>
      <c r="C37" s="60"/>
      <c r="D37" s="183"/>
      <c r="E37" s="1016" t="str">
        <f t="shared" si="1"/>
        <v/>
      </c>
      <c r="F37" s="190"/>
      <c r="G37" s="232"/>
      <c r="H37" s="236" t="str">
        <f t="shared" si="2"/>
        <v/>
      </c>
      <c r="I37" s="215"/>
      <c r="J37" s="216"/>
      <c r="K37" s="216"/>
      <c r="L37" s="216"/>
      <c r="M37" s="217"/>
      <c r="N37" s="200"/>
      <c r="O37" s="201"/>
      <c r="P37" s="202"/>
      <c r="Q37" s="202"/>
      <c r="R37" s="202"/>
      <c r="S37" s="202"/>
      <c r="T37" s="203"/>
      <c r="U37" s="204"/>
      <c r="V37" s="203"/>
      <c r="W37" s="203"/>
      <c r="X37" s="205"/>
      <c r="Y37" s="359" t="str">
        <f t="shared" si="3"/>
        <v/>
      </c>
      <c r="Z37" s="455"/>
      <c r="AB37" s="774">
        <f>_xlfn.IFNA(INDEX('Delegated Wage Grid'!C$14:C$50,MATCH($A37,ListDelegated,0)),0)</f>
        <v>0</v>
      </c>
      <c r="AC37" s="342">
        <f>_xlfn.IFNA(INDEX('Delegated Wage Grid'!D$14:D$50,MATCH($A37,ListDelegated,0)),0)</f>
        <v>0</v>
      </c>
      <c r="AD37" s="342">
        <f>_xlfn.IFNA(INDEX('Delegated Wage Grid'!E$14:E$50,MATCH($A37,ListDelegated,0)),0)</f>
        <v>0</v>
      </c>
      <c r="AE37" s="342">
        <f>_xlfn.IFNA(INDEX('Delegated Wage Grid'!F$14:F$50,MATCH($A37,ListDelegated,0)),0)</f>
        <v>0</v>
      </c>
      <c r="AF37" s="342">
        <f>_xlfn.IFNA(INDEX('Delegated Wage Grid'!G$14:G$50,MATCH($A37,ListDelegated,0)),0)</f>
        <v>0</v>
      </c>
      <c r="AG37" s="342">
        <f>_xlfn.IFNA(INDEX('Delegated Wage Grid'!H$14:H$50,MATCH($A37,ListDelegated,0)),0)</f>
        <v>0</v>
      </c>
      <c r="AH37" s="342">
        <f t="shared" si="4"/>
        <v>0</v>
      </c>
      <c r="AI37" s="342">
        <f t="shared" si="5"/>
        <v>0</v>
      </c>
    </row>
    <row r="38" spans="1:35" x14ac:dyDescent="0.25">
      <c r="A38" s="81"/>
      <c r="B38" s="81"/>
      <c r="C38" s="60"/>
      <c r="D38" s="183"/>
      <c r="E38" s="1016" t="str">
        <f t="shared" si="1"/>
        <v/>
      </c>
      <c r="F38" s="190"/>
      <c r="G38" s="232"/>
      <c r="H38" s="236" t="str">
        <f t="shared" si="2"/>
        <v/>
      </c>
      <c r="I38" s="215"/>
      <c r="J38" s="216"/>
      <c r="K38" s="216"/>
      <c r="L38" s="216"/>
      <c r="M38" s="217"/>
      <c r="N38" s="200"/>
      <c r="O38" s="201"/>
      <c r="P38" s="202"/>
      <c r="Q38" s="202"/>
      <c r="R38" s="202"/>
      <c r="S38" s="202"/>
      <c r="T38" s="203"/>
      <c r="U38" s="204"/>
      <c r="V38" s="203"/>
      <c r="W38" s="203"/>
      <c r="X38" s="205"/>
      <c r="Y38" s="359" t="str">
        <f t="shared" si="3"/>
        <v/>
      </c>
      <c r="Z38" s="455"/>
      <c r="AB38" s="774">
        <f>_xlfn.IFNA(INDEX('Delegated Wage Grid'!C$14:C$50,MATCH($A38,ListDelegated,0)),0)</f>
        <v>0</v>
      </c>
      <c r="AC38" s="342">
        <f>_xlfn.IFNA(INDEX('Delegated Wage Grid'!D$14:D$50,MATCH($A38,ListDelegated,0)),0)</f>
        <v>0</v>
      </c>
      <c r="AD38" s="342">
        <f>_xlfn.IFNA(INDEX('Delegated Wage Grid'!E$14:E$50,MATCH($A38,ListDelegated,0)),0)</f>
        <v>0</v>
      </c>
      <c r="AE38" s="342">
        <f>_xlfn.IFNA(INDEX('Delegated Wage Grid'!F$14:F$50,MATCH($A38,ListDelegated,0)),0)</f>
        <v>0</v>
      </c>
      <c r="AF38" s="342">
        <f>_xlfn.IFNA(INDEX('Delegated Wage Grid'!G$14:G$50,MATCH($A38,ListDelegated,0)),0)</f>
        <v>0</v>
      </c>
      <c r="AG38" s="342">
        <f>_xlfn.IFNA(INDEX('Delegated Wage Grid'!H$14:H$50,MATCH($A38,ListDelegated,0)),0)</f>
        <v>0</v>
      </c>
      <c r="AH38" s="342">
        <f t="shared" si="4"/>
        <v>0</v>
      </c>
      <c r="AI38" s="342">
        <f t="shared" si="5"/>
        <v>0</v>
      </c>
    </row>
    <row r="39" spans="1:35" x14ac:dyDescent="0.25">
      <c r="A39" s="81"/>
      <c r="B39" s="81"/>
      <c r="C39" s="60"/>
      <c r="D39" s="183"/>
      <c r="E39" s="1016" t="str">
        <f t="shared" si="1"/>
        <v/>
      </c>
      <c r="F39" s="190"/>
      <c r="G39" s="232"/>
      <c r="H39" s="236" t="str">
        <f t="shared" si="2"/>
        <v/>
      </c>
      <c r="I39" s="215"/>
      <c r="J39" s="216"/>
      <c r="K39" s="216"/>
      <c r="L39" s="216"/>
      <c r="M39" s="217"/>
      <c r="N39" s="200"/>
      <c r="O39" s="201"/>
      <c r="P39" s="202"/>
      <c r="Q39" s="202"/>
      <c r="R39" s="202"/>
      <c r="S39" s="202"/>
      <c r="T39" s="203"/>
      <c r="U39" s="204"/>
      <c r="V39" s="203"/>
      <c r="W39" s="203"/>
      <c r="X39" s="205"/>
      <c r="Y39" s="359" t="str">
        <f t="shared" si="3"/>
        <v/>
      </c>
      <c r="Z39" s="455"/>
      <c r="AB39" s="774">
        <f>_xlfn.IFNA(INDEX('Delegated Wage Grid'!C$14:C$50,MATCH($A39,ListDelegated,0)),0)</f>
        <v>0</v>
      </c>
      <c r="AC39" s="342">
        <f>_xlfn.IFNA(INDEX('Delegated Wage Grid'!D$14:D$50,MATCH($A39,ListDelegated,0)),0)</f>
        <v>0</v>
      </c>
      <c r="AD39" s="342">
        <f>_xlfn.IFNA(INDEX('Delegated Wage Grid'!E$14:E$50,MATCH($A39,ListDelegated,0)),0)</f>
        <v>0</v>
      </c>
      <c r="AE39" s="342">
        <f>_xlfn.IFNA(INDEX('Delegated Wage Grid'!F$14:F$50,MATCH($A39,ListDelegated,0)),0)</f>
        <v>0</v>
      </c>
      <c r="AF39" s="342">
        <f>_xlfn.IFNA(INDEX('Delegated Wage Grid'!G$14:G$50,MATCH($A39,ListDelegated,0)),0)</f>
        <v>0</v>
      </c>
      <c r="AG39" s="342">
        <f>_xlfn.IFNA(INDEX('Delegated Wage Grid'!H$14:H$50,MATCH($A39,ListDelegated,0)),0)</f>
        <v>0</v>
      </c>
      <c r="AH39" s="342">
        <f t="shared" si="4"/>
        <v>0</v>
      </c>
      <c r="AI39" s="342">
        <f t="shared" si="5"/>
        <v>0</v>
      </c>
    </row>
    <row r="40" spans="1:35" x14ac:dyDescent="0.25">
      <c r="A40" s="81"/>
      <c r="B40" s="81"/>
      <c r="C40" s="60"/>
      <c r="D40" s="183"/>
      <c r="E40" s="1016" t="str">
        <f t="shared" si="1"/>
        <v/>
      </c>
      <c r="F40" s="190"/>
      <c r="G40" s="232"/>
      <c r="H40" s="236" t="str">
        <f t="shared" si="2"/>
        <v/>
      </c>
      <c r="I40" s="215"/>
      <c r="J40" s="216"/>
      <c r="K40" s="216"/>
      <c r="L40" s="216"/>
      <c r="M40" s="217"/>
      <c r="N40" s="200"/>
      <c r="O40" s="201"/>
      <c r="P40" s="202"/>
      <c r="Q40" s="202"/>
      <c r="R40" s="202"/>
      <c r="S40" s="202"/>
      <c r="T40" s="203"/>
      <c r="U40" s="204"/>
      <c r="V40" s="203"/>
      <c r="W40" s="203"/>
      <c r="X40" s="205"/>
      <c r="Y40" s="359" t="str">
        <f t="shared" si="3"/>
        <v/>
      </c>
      <c r="Z40" s="455"/>
      <c r="AB40" s="774">
        <f>_xlfn.IFNA(INDEX('Delegated Wage Grid'!C$14:C$50,MATCH($A40,ListDelegated,0)),0)</f>
        <v>0</v>
      </c>
      <c r="AC40" s="342">
        <f>_xlfn.IFNA(INDEX('Delegated Wage Grid'!D$14:D$50,MATCH($A40,ListDelegated,0)),0)</f>
        <v>0</v>
      </c>
      <c r="AD40" s="342">
        <f>_xlfn.IFNA(INDEX('Delegated Wage Grid'!E$14:E$50,MATCH($A40,ListDelegated,0)),0)</f>
        <v>0</v>
      </c>
      <c r="AE40" s="342">
        <f>_xlfn.IFNA(INDEX('Delegated Wage Grid'!F$14:F$50,MATCH($A40,ListDelegated,0)),0)</f>
        <v>0</v>
      </c>
      <c r="AF40" s="342">
        <f>_xlfn.IFNA(INDEX('Delegated Wage Grid'!G$14:G$50,MATCH($A40,ListDelegated,0)),0)</f>
        <v>0</v>
      </c>
      <c r="AG40" s="342">
        <f>_xlfn.IFNA(INDEX('Delegated Wage Grid'!H$14:H$50,MATCH($A40,ListDelegated,0)),0)</f>
        <v>0</v>
      </c>
      <c r="AH40" s="342">
        <f t="shared" si="4"/>
        <v>0</v>
      </c>
      <c r="AI40" s="342">
        <f t="shared" si="5"/>
        <v>0</v>
      </c>
    </row>
    <row r="41" spans="1:35" x14ac:dyDescent="0.25">
      <c r="A41" s="81"/>
      <c r="B41" s="81"/>
      <c r="C41" s="60"/>
      <c r="D41" s="183"/>
      <c r="E41" s="1016" t="str">
        <f t="shared" si="1"/>
        <v/>
      </c>
      <c r="F41" s="190"/>
      <c r="G41" s="232"/>
      <c r="H41" s="236" t="str">
        <f t="shared" si="2"/>
        <v/>
      </c>
      <c r="I41" s="215"/>
      <c r="J41" s="216"/>
      <c r="K41" s="216"/>
      <c r="L41" s="216"/>
      <c r="M41" s="217"/>
      <c r="N41" s="200"/>
      <c r="O41" s="201"/>
      <c r="P41" s="202"/>
      <c r="Q41" s="202"/>
      <c r="R41" s="202"/>
      <c r="S41" s="202"/>
      <c r="T41" s="203"/>
      <c r="U41" s="204"/>
      <c r="V41" s="203"/>
      <c r="W41" s="203"/>
      <c r="X41" s="205"/>
      <c r="Y41" s="359" t="str">
        <f t="shared" si="3"/>
        <v/>
      </c>
      <c r="Z41" s="455"/>
      <c r="AB41" s="774">
        <f>_xlfn.IFNA(INDEX('Delegated Wage Grid'!C$14:C$50,MATCH($A41,ListDelegated,0)),0)</f>
        <v>0</v>
      </c>
      <c r="AC41" s="342">
        <f>_xlfn.IFNA(INDEX('Delegated Wage Grid'!D$14:D$50,MATCH($A41,ListDelegated,0)),0)</f>
        <v>0</v>
      </c>
      <c r="AD41" s="342">
        <f>_xlfn.IFNA(INDEX('Delegated Wage Grid'!E$14:E$50,MATCH($A41,ListDelegated,0)),0)</f>
        <v>0</v>
      </c>
      <c r="AE41" s="342">
        <f>_xlfn.IFNA(INDEX('Delegated Wage Grid'!F$14:F$50,MATCH($A41,ListDelegated,0)),0)</f>
        <v>0</v>
      </c>
      <c r="AF41" s="342">
        <f>_xlfn.IFNA(INDEX('Delegated Wage Grid'!G$14:G$50,MATCH($A41,ListDelegated,0)),0)</f>
        <v>0</v>
      </c>
      <c r="AG41" s="342">
        <f>_xlfn.IFNA(INDEX('Delegated Wage Grid'!H$14:H$50,MATCH($A41,ListDelegated,0)),0)</f>
        <v>0</v>
      </c>
      <c r="AH41" s="342">
        <f t="shared" si="4"/>
        <v>0</v>
      </c>
      <c r="AI41" s="342">
        <f t="shared" si="5"/>
        <v>0</v>
      </c>
    </row>
    <row r="42" spans="1:35" x14ac:dyDescent="0.25">
      <c r="A42" s="81"/>
      <c r="B42" s="81"/>
      <c r="C42" s="60"/>
      <c r="D42" s="183"/>
      <c r="E42" s="1016" t="str">
        <f t="shared" si="1"/>
        <v/>
      </c>
      <c r="F42" s="190"/>
      <c r="G42" s="232"/>
      <c r="H42" s="236" t="str">
        <f t="shared" si="2"/>
        <v/>
      </c>
      <c r="I42" s="215"/>
      <c r="J42" s="216"/>
      <c r="K42" s="216"/>
      <c r="L42" s="216"/>
      <c r="M42" s="217"/>
      <c r="N42" s="200"/>
      <c r="O42" s="201"/>
      <c r="P42" s="202"/>
      <c r="Q42" s="202"/>
      <c r="R42" s="202"/>
      <c r="S42" s="202"/>
      <c r="T42" s="203"/>
      <c r="U42" s="204"/>
      <c r="V42" s="203"/>
      <c r="W42" s="203"/>
      <c r="X42" s="205"/>
      <c r="Y42" s="359" t="str">
        <f t="shared" si="3"/>
        <v/>
      </c>
      <c r="Z42" s="455"/>
      <c r="AB42" s="774">
        <f>_xlfn.IFNA(INDEX('Delegated Wage Grid'!C$14:C$50,MATCH($A42,ListDelegated,0)),0)</f>
        <v>0</v>
      </c>
      <c r="AC42" s="342">
        <f>_xlfn.IFNA(INDEX('Delegated Wage Grid'!D$14:D$50,MATCH($A42,ListDelegated,0)),0)</f>
        <v>0</v>
      </c>
      <c r="AD42" s="342">
        <f>_xlfn.IFNA(INDEX('Delegated Wage Grid'!E$14:E$50,MATCH($A42,ListDelegated,0)),0)</f>
        <v>0</v>
      </c>
      <c r="AE42" s="342">
        <f>_xlfn.IFNA(INDEX('Delegated Wage Grid'!F$14:F$50,MATCH($A42,ListDelegated,0)),0)</f>
        <v>0</v>
      </c>
      <c r="AF42" s="342">
        <f>_xlfn.IFNA(INDEX('Delegated Wage Grid'!G$14:G$50,MATCH($A42,ListDelegated,0)),0)</f>
        <v>0</v>
      </c>
      <c r="AG42" s="342">
        <f>_xlfn.IFNA(INDEX('Delegated Wage Grid'!H$14:H$50,MATCH($A42,ListDelegated,0)),0)</f>
        <v>0</v>
      </c>
      <c r="AH42" s="342">
        <f t="shared" si="4"/>
        <v>0</v>
      </c>
      <c r="AI42" s="342">
        <f t="shared" si="5"/>
        <v>0</v>
      </c>
    </row>
    <row r="43" spans="1:35" x14ac:dyDescent="0.25">
      <c r="A43" s="81"/>
      <c r="B43" s="81"/>
      <c r="C43" s="60"/>
      <c r="D43" s="183"/>
      <c r="E43" s="1016" t="str">
        <f t="shared" si="1"/>
        <v/>
      </c>
      <c r="F43" s="190"/>
      <c r="G43" s="232"/>
      <c r="H43" s="236" t="str">
        <f t="shared" si="2"/>
        <v/>
      </c>
      <c r="I43" s="215"/>
      <c r="J43" s="216"/>
      <c r="K43" s="216"/>
      <c r="L43" s="216"/>
      <c r="M43" s="217"/>
      <c r="N43" s="200"/>
      <c r="O43" s="201"/>
      <c r="P43" s="202"/>
      <c r="Q43" s="202"/>
      <c r="R43" s="202"/>
      <c r="S43" s="202"/>
      <c r="T43" s="203"/>
      <c r="U43" s="204"/>
      <c r="V43" s="203"/>
      <c r="W43" s="203"/>
      <c r="X43" s="205"/>
      <c r="Y43" s="359" t="str">
        <f t="shared" si="3"/>
        <v/>
      </c>
      <c r="Z43" s="455"/>
      <c r="AB43" s="774">
        <f>_xlfn.IFNA(INDEX('Delegated Wage Grid'!C$14:C$50,MATCH($A43,ListDelegated,0)),0)</f>
        <v>0</v>
      </c>
      <c r="AC43" s="342">
        <f>_xlfn.IFNA(INDEX('Delegated Wage Grid'!D$14:D$50,MATCH($A43,ListDelegated,0)),0)</f>
        <v>0</v>
      </c>
      <c r="AD43" s="342">
        <f>_xlfn.IFNA(INDEX('Delegated Wage Grid'!E$14:E$50,MATCH($A43,ListDelegated,0)),0)</f>
        <v>0</v>
      </c>
      <c r="AE43" s="342">
        <f>_xlfn.IFNA(INDEX('Delegated Wage Grid'!F$14:F$50,MATCH($A43,ListDelegated,0)),0)</f>
        <v>0</v>
      </c>
      <c r="AF43" s="342">
        <f>_xlfn.IFNA(INDEX('Delegated Wage Grid'!G$14:G$50,MATCH($A43,ListDelegated,0)),0)</f>
        <v>0</v>
      </c>
      <c r="AG43" s="342">
        <f>_xlfn.IFNA(INDEX('Delegated Wage Grid'!H$14:H$50,MATCH($A43,ListDelegated,0)),0)</f>
        <v>0</v>
      </c>
      <c r="AH43" s="342">
        <f t="shared" si="4"/>
        <v>0</v>
      </c>
      <c r="AI43" s="342">
        <f t="shared" si="5"/>
        <v>0</v>
      </c>
    </row>
    <row r="44" spans="1:35" x14ac:dyDescent="0.25">
      <c r="A44" s="81"/>
      <c r="B44" s="81"/>
      <c r="C44" s="60"/>
      <c r="D44" s="183"/>
      <c r="E44" s="1016" t="str">
        <f t="shared" si="1"/>
        <v/>
      </c>
      <c r="F44" s="190"/>
      <c r="G44" s="232"/>
      <c r="H44" s="236" t="str">
        <f t="shared" si="2"/>
        <v/>
      </c>
      <c r="I44" s="215"/>
      <c r="J44" s="216"/>
      <c r="K44" s="216"/>
      <c r="L44" s="216"/>
      <c r="M44" s="217"/>
      <c r="N44" s="200"/>
      <c r="O44" s="201"/>
      <c r="P44" s="202"/>
      <c r="Q44" s="202"/>
      <c r="R44" s="202"/>
      <c r="S44" s="202"/>
      <c r="T44" s="203"/>
      <c r="U44" s="204"/>
      <c r="V44" s="203"/>
      <c r="W44" s="203"/>
      <c r="X44" s="205"/>
      <c r="Y44" s="359" t="str">
        <f t="shared" si="3"/>
        <v/>
      </c>
      <c r="Z44" s="455"/>
      <c r="AB44" s="774">
        <f>_xlfn.IFNA(INDEX('Delegated Wage Grid'!C$14:C$50,MATCH($A44,ListDelegated,0)),0)</f>
        <v>0</v>
      </c>
      <c r="AC44" s="342">
        <f>_xlfn.IFNA(INDEX('Delegated Wage Grid'!D$14:D$50,MATCH($A44,ListDelegated,0)),0)</f>
        <v>0</v>
      </c>
      <c r="AD44" s="342">
        <f>_xlfn.IFNA(INDEX('Delegated Wage Grid'!E$14:E$50,MATCH($A44,ListDelegated,0)),0)</f>
        <v>0</v>
      </c>
      <c r="AE44" s="342">
        <f>_xlfn.IFNA(INDEX('Delegated Wage Grid'!F$14:F$50,MATCH($A44,ListDelegated,0)),0)</f>
        <v>0</v>
      </c>
      <c r="AF44" s="342">
        <f>_xlfn.IFNA(INDEX('Delegated Wage Grid'!G$14:G$50,MATCH($A44,ListDelegated,0)),0)</f>
        <v>0</v>
      </c>
      <c r="AG44" s="342">
        <f>_xlfn.IFNA(INDEX('Delegated Wage Grid'!H$14:H$50,MATCH($A44,ListDelegated,0)),0)</f>
        <v>0</v>
      </c>
      <c r="AH44" s="342">
        <f t="shared" si="4"/>
        <v>0</v>
      </c>
      <c r="AI44" s="342">
        <f t="shared" si="5"/>
        <v>0</v>
      </c>
    </row>
    <row r="45" spans="1:35" x14ac:dyDescent="0.25">
      <c r="A45" s="81"/>
      <c r="B45" s="81"/>
      <c r="C45" s="60"/>
      <c r="D45" s="183"/>
      <c r="E45" s="1016" t="str">
        <f t="shared" si="1"/>
        <v/>
      </c>
      <c r="F45" s="190"/>
      <c r="G45" s="232"/>
      <c r="H45" s="236" t="str">
        <f t="shared" si="2"/>
        <v/>
      </c>
      <c r="I45" s="215"/>
      <c r="J45" s="216"/>
      <c r="K45" s="216"/>
      <c r="L45" s="216"/>
      <c r="M45" s="217"/>
      <c r="N45" s="200"/>
      <c r="O45" s="201"/>
      <c r="P45" s="202"/>
      <c r="Q45" s="202"/>
      <c r="R45" s="202"/>
      <c r="S45" s="202"/>
      <c r="T45" s="203"/>
      <c r="U45" s="204"/>
      <c r="V45" s="203"/>
      <c r="W45" s="203"/>
      <c r="X45" s="205"/>
      <c r="Y45" s="359" t="str">
        <f t="shared" si="3"/>
        <v/>
      </c>
      <c r="Z45" s="455"/>
      <c r="AB45" s="774">
        <f>_xlfn.IFNA(INDEX('Delegated Wage Grid'!C$14:C$50,MATCH($A45,ListDelegated,0)),0)</f>
        <v>0</v>
      </c>
      <c r="AC45" s="342">
        <f>_xlfn.IFNA(INDEX('Delegated Wage Grid'!D$14:D$50,MATCH($A45,ListDelegated,0)),0)</f>
        <v>0</v>
      </c>
      <c r="AD45" s="342">
        <f>_xlfn.IFNA(INDEX('Delegated Wage Grid'!E$14:E$50,MATCH($A45,ListDelegated,0)),0)</f>
        <v>0</v>
      </c>
      <c r="AE45" s="342">
        <f>_xlfn.IFNA(INDEX('Delegated Wage Grid'!F$14:F$50,MATCH($A45,ListDelegated,0)),0)</f>
        <v>0</v>
      </c>
      <c r="AF45" s="342">
        <f>_xlfn.IFNA(INDEX('Delegated Wage Grid'!G$14:G$50,MATCH($A45,ListDelegated,0)),0)</f>
        <v>0</v>
      </c>
      <c r="AG45" s="342">
        <f>_xlfn.IFNA(INDEX('Delegated Wage Grid'!H$14:H$50,MATCH($A45,ListDelegated,0)),0)</f>
        <v>0</v>
      </c>
      <c r="AH45" s="342">
        <f t="shared" si="4"/>
        <v>0</v>
      </c>
      <c r="AI45" s="342">
        <f t="shared" si="5"/>
        <v>0</v>
      </c>
    </row>
    <row r="46" spans="1:35" x14ac:dyDescent="0.25">
      <c r="A46" s="81"/>
      <c r="B46" s="81"/>
      <c r="C46" s="60"/>
      <c r="D46" s="183"/>
      <c r="E46" s="1016" t="str">
        <f t="shared" si="1"/>
        <v/>
      </c>
      <c r="F46" s="190"/>
      <c r="G46" s="232"/>
      <c r="H46" s="236" t="str">
        <f t="shared" si="2"/>
        <v/>
      </c>
      <c r="I46" s="215"/>
      <c r="J46" s="216"/>
      <c r="K46" s="216"/>
      <c r="L46" s="216"/>
      <c r="M46" s="217"/>
      <c r="N46" s="200"/>
      <c r="O46" s="201"/>
      <c r="P46" s="202"/>
      <c r="Q46" s="202"/>
      <c r="R46" s="202"/>
      <c r="S46" s="202"/>
      <c r="T46" s="203"/>
      <c r="U46" s="204"/>
      <c r="V46" s="203"/>
      <c r="W46" s="203"/>
      <c r="X46" s="205"/>
      <c r="Y46" s="359" t="str">
        <f t="shared" si="3"/>
        <v/>
      </c>
      <c r="Z46" s="455"/>
      <c r="AB46" s="774">
        <f>_xlfn.IFNA(INDEX('Delegated Wage Grid'!C$14:C$50,MATCH($A46,ListDelegated,0)),0)</f>
        <v>0</v>
      </c>
      <c r="AC46" s="342">
        <f>_xlfn.IFNA(INDEX('Delegated Wage Grid'!D$14:D$50,MATCH($A46,ListDelegated,0)),0)</f>
        <v>0</v>
      </c>
      <c r="AD46" s="342">
        <f>_xlfn.IFNA(INDEX('Delegated Wage Grid'!E$14:E$50,MATCH($A46,ListDelegated,0)),0)</f>
        <v>0</v>
      </c>
      <c r="AE46" s="342">
        <f>_xlfn.IFNA(INDEX('Delegated Wage Grid'!F$14:F$50,MATCH($A46,ListDelegated,0)),0)</f>
        <v>0</v>
      </c>
      <c r="AF46" s="342">
        <f>_xlfn.IFNA(INDEX('Delegated Wage Grid'!G$14:G$50,MATCH($A46,ListDelegated,0)),0)</f>
        <v>0</v>
      </c>
      <c r="AG46" s="342">
        <f>_xlfn.IFNA(INDEX('Delegated Wage Grid'!H$14:H$50,MATCH($A46,ListDelegated,0)),0)</f>
        <v>0</v>
      </c>
      <c r="AH46" s="342">
        <f t="shared" si="4"/>
        <v>0</v>
      </c>
      <c r="AI46" s="342">
        <f t="shared" si="5"/>
        <v>0</v>
      </c>
    </row>
    <row r="47" spans="1:35" x14ac:dyDescent="0.25">
      <c r="A47" s="81"/>
      <c r="B47" s="81"/>
      <c r="C47" s="60"/>
      <c r="D47" s="183"/>
      <c r="E47" s="1016" t="str">
        <f t="shared" si="1"/>
        <v/>
      </c>
      <c r="F47" s="190"/>
      <c r="G47" s="232"/>
      <c r="H47" s="236" t="str">
        <f t="shared" si="2"/>
        <v/>
      </c>
      <c r="I47" s="215"/>
      <c r="J47" s="216"/>
      <c r="K47" s="216"/>
      <c r="L47" s="216"/>
      <c r="M47" s="217"/>
      <c r="N47" s="200"/>
      <c r="O47" s="201"/>
      <c r="P47" s="202"/>
      <c r="Q47" s="202"/>
      <c r="R47" s="202"/>
      <c r="S47" s="202"/>
      <c r="T47" s="203"/>
      <c r="U47" s="204"/>
      <c r="V47" s="203"/>
      <c r="W47" s="203"/>
      <c r="X47" s="205"/>
      <c r="Y47" s="359" t="str">
        <f t="shared" si="3"/>
        <v/>
      </c>
      <c r="Z47" s="455"/>
      <c r="AB47" s="774">
        <f>_xlfn.IFNA(INDEX('Delegated Wage Grid'!C$14:C$50,MATCH($A47,ListDelegated,0)),0)</f>
        <v>0</v>
      </c>
      <c r="AC47" s="342">
        <f>_xlfn.IFNA(INDEX('Delegated Wage Grid'!D$14:D$50,MATCH($A47,ListDelegated,0)),0)</f>
        <v>0</v>
      </c>
      <c r="AD47" s="342">
        <f>_xlfn.IFNA(INDEX('Delegated Wage Grid'!E$14:E$50,MATCH($A47,ListDelegated,0)),0)</f>
        <v>0</v>
      </c>
      <c r="AE47" s="342">
        <f>_xlfn.IFNA(INDEX('Delegated Wage Grid'!F$14:F$50,MATCH($A47,ListDelegated,0)),0)</f>
        <v>0</v>
      </c>
      <c r="AF47" s="342">
        <f>_xlfn.IFNA(INDEX('Delegated Wage Grid'!G$14:G$50,MATCH($A47,ListDelegated,0)),0)</f>
        <v>0</v>
      </c>
      <c r="AG47" s="342">
        <f>_xlfn.IFNA(INDEX('Delegated Wage Grid'!H$14:H$50,MATCH($A47,ListDelegated,0)),0)</f>
        <v>0</v>
      </c>
      <c r="AH47" s="342">
        <f t="shared" si="4"/>
        <v>0</v>
      </c>
      <c r="AI47" s="342">
        <f t="shared" si="5"/>
        <v>0</v>
      </c>
    </row>
    <row r="48" spans="1:35" x14ac:dyDescent="0.25">
      <c r="A48" s="81"/>
      <c r="B48" s="81"/>
      <c r="C48" s="60"/>
      <c r="D48" s="183"/>
      <c r="E48" s="1016" t="str">
        <f t="shared" si="1"/>
        <v/>
      </c>
      <c r="F48" s="190"/>
      <c r="G48" s="232"/>
      <c r="H48" s="236" t="str">
        <f t="shared" si="2"/>
        <v/>
      </c>
      <c r="I48" s="215"/>
      <c r="J48" s="216"/>
      <c r="K48" s="216"/>
      <c r="L48" s="216"/>
      <c r="M48" s="217"/>
      <c r="N48" s="200"/>
      <c r="O48" s="201"/>
      <c r="P48" s="202"/>
      <c r="Q48" s="202"/>
      <c r="R48" s="202"/>
      <c r="S48" s="202"/>
      <c r="T48" s="203"/>
      <c r="U48" s="204"/>
      <c r="V48" s="203"/>
      <c r="W48" s="203"/>
      <c r="X48" s="205"/>
      <c r="Y48" s="359" t="str">
        <f t="shared" si="3"/>
        <v/>
      </c>
      <c r="Z48" s="455"/>
      <c r="AB48" s="774">
        <f>_xlfn.IFNA(INDEX('Delegated Wage Grid'!C$14:C$50,MATCH($A48,ListDelegated,0)),0)</f>
        <v>0</v>
      </c>
      <c r="AC48" s="342">
        <f>_xlfn.IFNA(INDEX('Delegated Wage Grid'!D$14:D$50,MATCH($A48,ListDelegated,0)),0)</f>
        <v>0</v>
      </c>
      <c r="AD48" s="342">
        <f>_xlfn.IFNA(INDEX('Delegated Wage Grid'!E$14:E$50,MATCH($A48,ListDelegated,0)),0)</f>
        <v>0</v>
      </c>
      <c r="AE48" s="342">
        <f>_xlfn.IFNA(INDEX('Delegated Wage Grid'!F$14:F$50,MATCH($A48,ListDelegated,0)),0)</f>
        <v>0</v>
      </c>
      <c r="AF48" s="342">
        <f>_xlfn.IFNA(INDEX('Delegated Wage Grid'!G$14:G$50,MATCH($A48,ListDelegated,0)),0)</f>
        <v>0</v>
      </c>
      <c r="AG48" s="342">
        <f>_xlfn.IFNA(INDEX('Delegated Wage Grid'!H$14:H$50,MATCH($A48,ListDelegated,0)),0)</f>
        <v>0</v>
      </c>
      <c r="AH48" s="342">
        <f t="shared" si="4"/>
        <v>0</v>
      </c>
      <c r="AI48" s="342">
        <f t="shared" si="5"/>
        <v>0</v>
      </c>
    </row>
    <row r="49" spans="1:35" x14ac:dyDescent="0.25">
      <c r="A49" s="81"/>
      <c r="B49" s="81"/>
      <c r="C49" s="60"/>
      <c r="D49" s="183"/>
      <c r="E49" s="1016" t="str">
        <f t="shared" si="1"/>
        <v/>
      </c>
      <c r="F49" s="190"/>
      <c r="G49" s="232"/>
      <c r="H49" s="236" t="str">
        <f t="shared" si="2"/>
        <v/>
      </c>
      <c r="I49" s="215"/>
      <c r="J49" s="216"/>
      <c r="K49" s="216"/>
      <c r="L49" s="216"/>
      <c r="M49" s="217"/>
      <c r="N49" s="200"/>
      <c r="O49" s="201"/>
      <c r="P49" s="202"/>
      <c r="Q49" s="202"/>
      <c r="R49" s="202"/>
      <c r="S49" s="202"/>
      <c r="T49" s="203"/>
      <c r="U49" s="204"/>
      <c r="V49" s="203"/>
      <c r="W49" s="203"/>
      <c r="X49" s="205"/>
      <c r="Y49" s="359" t="str">
        <f t="shared" si="3"/>
        <v/>
      </c>
      <c r="Z49" s="455"/>
      <c r="AB49" s="774">
        <f>_xlfn.IFNA(INDEX('Delegated Wage Grid'!C$14:C$50,MATCH($A49,ListDelegated,0)),0)</f>
        <v>0</v>
      </c>
      <c r="AC49" s="342">
        <f>_xlfn.IFNA(INDEX('Delegated Wage Grid'!D$14:D$50,MATCH($A49,ListDelegated,0)),0)</f>
        <v>0</v>
      </c>
      <c r="AD49" s="342">
        <f>_xlfn.IFNA(INDEX('Delegated Wage Grid'!E$14:E$50,MATCH($A49,ListDelegated,0)),0)</f>
        <v>0</v>
      </c>
      <c r="AE49" s="342">
        <f>_xlfn.IFNA(INDEX('Delegated Wage Grid'!F$14:F$50,MATCH($A49,ListDelegated,0)),0)</f>
        <v>0</v>
      </c>
      <c r="AF49" s="342">
        <f>_xlfn.IFNA(INDEX('Delegated Wage Grid'!G$14:G$50,MATCH($A49,ListDelegated,0)),0)</f>
        <v>0</v>
      </c>
      <c r="AG49" s="342">
        <f>_xlfn.IFNA(INDEX('Delegated Wage Grid'!H$14:H$50,MATCH($A49,ListDelegated,0)),0)</f>
        <v>0</v>
      </c>
      <c r="AH49" s="342">
        <f t="shared" si="4"/>
        <v>0</v>
      </c>
      <c r="AI49" s="342">
        <f t="shared" si="5"/>
        <v>0</v>
      </c>
    </row>
    <row r="50" spans="1:35" x14ac:dyDescent="0.25">
      <c r="A50" s="81"/>
      <c r="B50" s="81"/>
      <c r="C50" s="60"/>
      <c r="D50" s="183"/>
      <c r="E50" s="1016" t="str">
        <f t="shared" si="1"/>
        <v/>
      </c>
      <c r="F50" s="190"/>
      <c r="G50" s="232"/>
      <c r="H50" s="236" t="str">
        <f t="shared" si="2"/>
        <v/>
      </c>
      <c r="I50" s="215"/>
      <c r="J50" s="216"/>
      <c r="K50" s="216"/>
      <c r="L50" s="216"/>
      <c r="M50" s="217"/>
      <c r="N50" s="200"/>
      <c r="O50" s="201"/>
      <c r="P50" s="202"/>
      <c r="Q50" s="202"/>
      <c r="R50" s="202"/>
      <c r="S50" s="202"/>
      <c r="T50" s="203"/>
      <c r="U50" s="204"/>
      <c r="V50" s="203"/>
      <c r="W50" s="203"/>
      <c r="X50" s="205"/>
      <c r="Y50" s="359" t="str">
        <f t="shared" si="3"/>
        <v/>
      </c>
      <c r="Z50" s="455"/>
      <c r="AB50" s="774">
        <f>_xlfn.IFNA(INDEX('Delegated Wage Grid'!C$14:C$50,MATCH($A50,ListDelegated,0)),0)</f>
        <v>0</v>
      </c>
      <c r="AC50" s="342">
        <f>_xlfn.IFNA(INDEX('Delegated Wage Grid'!D$14:D$50,MATCH($A50,ListDelegated,0)),0)</f>
        <v>0</v>
      </c>
      <c r="AD50" s="342">
        <f>_xlfn.IFNA(INDEX('Delegated Wage Grid'!E$14:E$50,MATCH($A50,ListDelegated,0)),0)</f>
        <v>0</v>
      </c>
      <c r="AE50" s="342">
        <f>_xlfn.IFNA(INDEX('Delegated Wage Grid'!F$14:F$50,MATCH($A50,ListDelegated,0)),0)</f>
        <v>0</v>
      </c>
      <c r="AF50" s="342">
        <f>_xlfn.IFNA(INDEX('Delegated Wage Grid'!G$14:G$50,MATCH($A50,ListDelegated,0)),0)</f>
        <v>0</v>
      </c>
      <c r="AG50" s="342">
        <f>_xlfn.IFNA(INDEX('Delegated Wage Grid'!H$14:H$50,MATCH($A50,ListDelegated,0)),0)</f>
        <v>0</v>
      </c>
      <c r="AH50" s="342">
        <f t="shared" si="4"/>
        <v>0</v>
      </c>
      <c r="AI50" s="342">
        <f t="shared" si="5"/>
        <v>0</v>
      </c>
    </row>
    <row r="51" spans="1:35" x14ac:dyDescent="0.25">
      <c r="A51" s="81"/>
      <c r="B51" s="81"/>
      <c r="C51" s="60"/>
      <c r="D51" s="183"/>
      <c r="E51" s="1016" t="str">
        <f t="shared" si="1"/>
        <v/>
      </c>
      <c r="F51" s="190"/>
      <c r="G51" s="232"/>
      <c r="H51" s="236" t="str">
        <f t="shared" si="2"/>
        <v/>
      </c>
      <c r="I51" s="215"/>
      <c r="J51" s="216"/>
      <c r="K51" s="216"/>
      <c r="L51" s="216"/>
      <c r="M51" s="217"/>
      <c r="N51" s="200"/>
      <c r="O51" s="201"/>
      <c r="P51" s="202"/>
      <c r="Q51" s="202"/>
      <c r="R51" s="202"/>
      <c r="S51" s="202"/>
      <c r="T51" s="203"/>
      <c r="U51" s="204"/>
      <c r="V51" s="203"/>
      <c r="W51" s="203"/>
      <c r="X51" s="205"/>
      <c r="Y51" s="359" t="str">
        <f t="shared" si="3"/>
        <v/>
      </c>
      <c r="Z51" s="455"/>
      <c r="AB51" s="774">
        <f>_xlfn.IFNA(INDEX('Delegated Wage Grid'!C$14:C$50,MATCH($A51,ListDelegated,0)),0)</f>
        <v>0</v>
      </c>
      <c r="AC51" s="342">
        <f>_xlfn.IFNA(INDEX('Delegated Wage Grid'!D$14:D$50,MATCH($A51,ListDelegated,0)),0)</f>
        <v>0</v>
      </c>
      <c r="AD51" s="342">
        <f>_xlfn.IFNA(INDEX('Delegated Wage Grid'!E$14:E$50,MATCH($A51,ListDelegated,0)),0)</f>
        <v>0</v>
      </c>
      <c r="AE51" s="342">
        <f>_xlfn.IFNA(INDEX('Delegated Wage Grid'!F$14:F$50,MATCH($A51,ListDelegated,0)),0)</f>
        <v>0</v>
      </c>
      <c r="AF51" s="342">
        <f>_xlfn.IFNA(INDEX('Delegated Wage Grid'!G$14:G$50,MATCH($A51,ListDelegated,0)),0)</f>
        <v>0</v>
      </c>
      <c r="AG51" s="342">
        <f>_xlfn.IFNA(INDEX('Delegated Wage Grid'!H$14:H$50,MATCH($A51,ListDelegated,0)),0)</f>
        <v>0</v>
      </c>
      <c r="AH51" s="342">
        <f t="shared" si="4"/>
        <v>0</v>
      </c>
      <c r="AI51" s="342">
        <f t="shared" si="5"/>
        <v>0</v>
      </c>
    </row>
    <row r="52" spans="1:35" x14ac:dyDescent="0.25">
      <c r="A52" s="81"/>
      <c r="B52" s="81"/>
      <c r="C52" s="60"/>
      <c r="D52" s="183"/>
      <c r="E52" s="1016" t="str">
        <f t="shared" si="1"/>
        <v/>
      </c>
      <c r="F52" s="190"/>
      <c r="G52" s="232"/>
      <c r="H52" s="236" t="str">
        <f t="shared" si="2"/>
        <v/>
      </c>
      <c r="I52" s="215"/>
      <c r="J52" s="216"/>
      <c r="K52" s="216"/>
      <c r="L52" s="216"/>
      <c r="M52" s="217"/>
      <c r="N52" s="200"/>
      <c r="O52" s="201"/>
      <c r="P52" s="202"/>
      <c r="Q52" s="202"/>
      <c r="R52" s="202"/>
      <c r="S52" s="202"/>
      <c r="T52" s="203"/>
      <c r="U52" s="204"/>
      <c r="V52" s="203"/>
      <c r="W52" s="203"/>
      <c r="X52" s="205"/>
      <c r="Y52" s="359" t="str">
        <f t="shared" si="3"/>
        <v/>
      </c>
      <c r="Z52" s="455"/>
      <c r="AB52" s="774">
        <f>_xlfn.IFNA(INDEX('Delegated Wage Grid'!C$14:C$50,MATCH($A52,ListDelegated,0)),0)</f>
        <v>0</v>
      </c>
      <c r="AC52" s="342">
        <f>_xlfn.IFNA(INDEX('Delegated Wage Grid'!D$14:D$50,MATCH($A52,ListDelegated,0)),0)</f>
        <v>0</v>
      </c>
      <c r="AD52" s="342">
        <f>_xlfn.IFNA(INDEX('Delegated Wage Grid'!E$14:E$50,MATCH($A52,ListDelegated,0)),0)</f>
        <v>0</v>
      </c>
      <c r="AE52" s="342">
        <f>_xlfn.IFNA(INDEX('Delegated Wage Grid'!F$14:F$50,MATCH($A52,ListDelegated,0)),0)</f>
        <v>0</v>
      </c>
      <c r="AF52" s="342">
        <f>_xlfn.IFNA(INDEX('Delegated Wage Grid'!G$14:G$50,MATCH($A52,ListDelegated,0)),0)</f>
        <v>0</v>
      </c>
      <c r="AG52" s="342">
        <f>_xlfn.IFNA(INDEX('Delegated Wage Grid'!H$14:H$50,MATCH($A52,ListDelegated,0)),0)</f>
        <v>0</v>
      </c>
      <c r="AH52" s="342">
        <f t="shared" si="4"/>
        <v>0</v>
      </c>
      <c r="AI52" s="342">
        <f t="shared" si="5"/>
        <v>0</v>
      </c>
    </row>
    <row r="53" spans="1:35" x14ac:dyDescent="0.25">
      <c r="A53" s="81"/>
      <c r="B53" s="81"/>
      <c r="C53" s="60"/>
      <c r="D53" s="183"/>
      <c r="E53" s="1016" t="str">
        <f t="shared" si="1"/>
        <v/>
      </c>
      <c r="F53" s="190"/>
      <c r="G53" s="232"/>
      <c r="H53" s="236" t="str">
        <f t="shared" si="2"/>
        <v/>
      </c>
      <c r="I53" s="215"/>
      <c r="J53" s="216"/>
      <c r="K53" s="216"/>
      <c r="L53" s="216"/>
      <c r="M53" s="217"/>
      <c r="N53" s="200"/>
      <c r="O53" s="201"/>
      <c r="P53" s="202"/>
      <c r="Q53" s="202"/>
      <c r="R53" s="202"/>
      <c r="S53" s="202"/>
      <c r="T53" s="203"/>
      <c r="U53" s="204"/>
      <c r="V53" s="203"/>
      <c r="W53" s="203"/>
      <c r="X53" s="205"/>
      <c r="Y53" s="359" t="str">
        <f t="shared" si="3"/>
        <v/>
      </c>
      <c r="Z53" s="455"/>
      <c r="AB53" s="774">
        <f>_xlfn.IFNA(INDEX('Delegated Wage Grid'!C$14:C$50,MATCH($A53,ListDelegated,0)),0)</f>
        <v>0</v>
      </c>
      <c r="AC53" s="342">
        <f>_xlfn.IFNA(INDEX('Delegated Wage Grid'!D$14:D$50,MATCH($A53,ListDelegated,0)),0)</f>
        <v>0</v>
      </c>
      <c r="AD53" s="342">
        <f>_xlfn.IFNA(INDEX('Delegated Wage Grid'!E$14:E$50,MATCH($A53,ListDelegated,0)),0)</f>
        <v>0</v>
      </c>
      <c r="AE53" s="342">
        <f>_xlfn.IFNA(INDEX('Delegated Wage Grid'!F$14:F$50,MATCH($A53,ListDelegated,0)),0)</f>
        <v>0</v>
      </c>
      <c r="AF53" s="342">
        <f>_xlfn.IFNA(INDEX('Delegated Wage Grid'!G$14:G$50,MATCH($A53,ListDelegated,0)),0)</f>
        <v>0</v>
      </c>
      <c r="AG53" s="342">
        <f>_xlfn.IFNA(INDEX('Delegated Wage Grid'!H$14:H$50,MATCH($A53,ListDelegated,0)),0)</f>
        <v>0</v>
      </c>
      <c r="AH53" s="342">
        <f t="shared" si="4"/>
        <v>0</v>
      </c>
      <c r="AI53" s="342">
        <f t="shared" si="5"/>
        <v>0</v>
      </c>
    </row>
    <row r="54" spans="1:35" x14ac:dyDescent="0.25">
      <c r="A54" s="81"/>
      <c r="B54" s="81"/>
      <c r="C54" s="60"/>
      <c r="D54" s="183"/>
      <c r="E54" s="1016" t="str">
        <f t="shared" si="1"/>
        <v/>
      </c>
      <c r="F54" s="190"/>
      <c r="G54" s="232"/>
      <c r="H54" s="236" t="str">
        <f t="shared" si="2"/>
        <v/>
      </c>
      <c r="I54" s="215"/>
      <c r="J54" s="216"/>
      <c r="K54" s="216"/>
      <c r="L54" s="216"/>
      <c r="M54" s="217"/>
      <c r="N54" s="200"/>
      <c r="O54" s="201"/>
      <c r="P54" s="202"/>
      <c r="Q54" s="202"/>
      <c r="R54" s="202"/>
      <c r="S54" s="202"/>
      <c r="T54" s="203"/>
      <c r="U54" s="204"/>
      <c r="V54" s="203"/>
      <c r="W54" s="203"/>
      <c r="X54" s="205"/>
      <c r="Y54" s="359" t="str">
        <f t="shared" si="3"/>
        <v/>
      </c>
      <c r="Z54" s="455"/>
      <c r="AB54" s="774">
        <f>_xlfn.IFNA(INDEX('Delegated Wage Grid'!C$14:C$50,MATCH($A54,ListDelegated,0)),0)</f>
        <v>0</v>
      </c>
      <c r="AC54" s="342">
        <f>_xlfn.IFNA(INDEX('Delegated Wage Grid'!D$14:D$50,MATCH($A54,ListDelegated,0)),0)</f>
        <v>0</v>
      </c>
      <c r="AD54" s="342">
        <f>_xlfn.IFNA(INDEX('Delegated Wage Grid'!E$14:E$50,MATCH($A54,ListDelegated,0)),0)</f>
        <v>0</v>
      </c>
      <c r="AE54" s="342">
        <f>_xlfn.IFNA(INDEX('Delegated Wage Grid'!F$14:F$50,MATCH($A54,ListDelegated,0)),0)</f>
        <v>0</v>
      </c>
      <c r="AF54" s="342">
        <f>_xlfn.IFNA(INDEX('Delegated Wage Grid'!G$14:G$50,MATCH($A54,ListDelegated,0)),0)</f>
        <v>0</v>
      </c>
      <c r="AG54" s="342">
        <f>_xlfn.IFNA(INDEX('Delegated Wage Grid'!H$14:H$50,MATCH($A54,ListDelegated,0)),0)</f>
        <v>0</v>
      </c>
      <c r="AH54" s="342">
        <f t="shared" si="4"/>
        <v>0</v>
      </c>
      <c r="AI54" s="342">
        <f t="shared" si="5"/>
        <v>0</v>
      </c>
    </row>
    <row r="55" spans="1:35" x14ac:dyDescent="0.25">
      <c r="A55" s="81"/>
      <c r="B55" s="81"/>
      <c r="C55" s="60"/>
      <c r="D55" s="183"/>
      <c r="E55" s="1016" t="str">
        <f t="shared" si="1"/>
        <v/>
      </c>
      <c r="F55" s="190"/>
      <c r="G55" s="232"/>
      <c r="H55" s="236" t="str">
        <f t="shared" si="2"/>
        <v/>
      </c>
      <c r="I55" s="215"/>
      <c r="J55" s="216"/>
      <c r="K55" s="216"/>
      <c r="L55" s="216"/>
      <c r="M55" s="217"/>
      <c r="N55" s="200"/>
      <c r="O55" s="201"/>
      <c r="P55" s="202"/>
      <c r="Q55" s="202"/>
      <c r="R55" s="202"/>
      <c r="S55" s="202"/>
      <c r="T55" s="203"/>
      <c r="U55" s="204"/>
      <c r="V55" s="203"/>
      <c r="W55" s="203"/>
      <c r="X55" s="205"/>
      <c r="Y55" s="359" t="str">
        <f t="shared" si="3"/>
        <v/>
      </c>
      <c r="Z55" s="455"/>
      <c r="AB55" s="774">
        <f>_xlfn.IFNA(INDEX('Delegated Wage Grid'!C$14:C$50,MATCH($A55,ListDelegated,0)),0)</f>
        <v>0</v>
      </c>
      <c r="AC55" s="342">
        <f>_xlfn.IFNA(INDEX('Delegated Wage Grid'!D$14:D$50,MATCH($A55,ListDelegated,0)),0)</f>
        <v>0</v>
      </c>
      <c r="AD55" s="342">
        <f>_xlfn.IFNA(INDEX('Delegated Wage Grid'!E$14:E$50,MATCH($A55,ListDelegated,0)),0)</f>
        <v>0</v>
      </c>
      <c r="AE55" s="342">
        <f>_xlfn.IFNA(INDEX('Delegated Wage Grid'!F$14:F$50,MATCH($A55,ListDelegated,0)),0)</f>
        <v>0</v>
      </c>
      <c r="AF55" s="342">
        <f>_xlfn.IFNA(INDEX('Delegated Wage Grid'!G$14:G$50,MATCH($A55,ListDelegated,0)),0)</f>
        <v>0</v>
      </c>
      <c r="AG55" s="342">
        <f>_xlfn.IFNA(INDEX('Delegated Wage Grid'!H$14:H$50,MATCH($A55,ListDelegated,0)),0)</f>
        <v>0</v>
      </c>
      <c r="AH55" s="342">
        <f t="shared" si="4"/>
        <v>0</v>
      </c>
      <c r="AI55" s="342">
        <f t="shared" si="5"/>
        <v>0</v>
      </c>
    </row>
    <row r="56" spans="1:35" x14ac:dyDescent="0.25">
      <c r="A56" s="81"/>
      <c r="B56" s="81"/>
      <c r="C56" s="60"/>
      <c r="D56" s="183"/>
      <c r="E56" s="1016" t="str">
        <f t="shared" si="1"/>
        <v/>
      </c>
      <c r="F56" s="190"/>
      <c r="G56" s="232"/>
      <c r="H56" s="236" t="str">
        <f t="shared" si="2"/>
        <v/>
      </c>
      <c r="I56" s="215"/>
      <c r="J56" s="216"/>
      <c r="K56" s="216"/>
      <c r="L56" s="216"/>
      <c r="M56" s="217"/>
      <c r="N56" s="200"/>
      <c r="O56" s="201"/>
      <c r="P56" s="202"/>
      <c r="Q56" s="202"/>
      <c r="R56" s="202"/>
      <c r="S56" s="202"/>
      <c r="T56" s="203"/>
      <c r="U56" s="204"/>
      <c r="V56" s="203"/>
      <c r="W56" s="203"/>
      <c r="X56" s="205"/>
      <c r="Y56" s="359" t="str">
        <f t="shared" si="3"/>
        <v/>
      </c>
      <c r="Z56" s="455"/>
      <c r="AB56" s="774">
        <f>_xlfn.IFNA(INDEX('Delegated Wage Grid'!C$14:C$50,MATCH($A56,ListDelegated,0)),0)</f>
        <v>0</v>
      </c>
      <c r="AC56" s="342">
        <f>_xlfn.IFNA(INDEX('Delegated Wage Grid'!D$14:D$50,MATCH($A56,ListDelegated,0)),0)</f>
        <v>0</v>
      </c>
      <c r="AD56" s="342">
        <f>_xlfn.IFNA(INDEX('Delegated Wage Grid'!E$14:E$50,MATCH($A56,ListDelegated,0)),0)</f>
        <v>0</v>
      </c>
      <c r="AE56" s="342">
        <f>_xlfn.IFNA(INDEX('Delegated Wage Grid'!F$14:F$50,MATCH($A56,ListDelegated,0)),0)</f>
        <v>0</v>
      </c>
      <c r="AF56" s="342">
        <f>_xlfn.IFNA(INDEX('Delegated Wage Grid'!G$14:G$50,MATCH($A56,ListDelegated,0)),0)</f>
        <v>0</v>
      </c>
      <c r="AG56" s="342">
        <f>_xlfn.IFNA(INDEX('Delegated Wage Grid'!H$14:H$50,MATCH($A56,ListDelegated,0)),0)</f>
        <v>0</v>
      </c>
      <c r="AH56" s="342">
        <f t="shared" si="4"/>
        <v>0</v>
      </c>
      <c r="AI56" s="342">
        <f t="shared" si="5"/>
        <v>0</v>
      </c>
    </row>
    <row r="57" spans="1:35" x14ac:dyDescent="0.25">
      <c r="A57" s="81"/>
      <c r="B57" s="81"/>
      <c r="C57" s="60"/>
      <c r="D57" s="183"/>
      <c r="E57" s="1016" t="str">
        <f t="shared" si="1"/>
        <v/>
      </c>
      <c r="F57" s="190"/>
      <c r="G57" s="232"/>
      <c r="H57" s="236" t="str">
        <f t="shared" si="2"/>
        <v/>
      </c>
      <c r="I57" s="215"/>
      <c r="J57" s="216"/>
      <c r="K57" s="216"/>
      <c r="L57" s="216"/>
      <c r="M57" s="217"/>
      <c r="N57" s="200"/>
      <c r="O57" s="201"/>
      <c r="P57" s="202"/>
      <c r="Q57" s="202"/>
      <c r="R57" s="202"/>
      <c r="S57" s="202"/>
      <c r="T57" s="203"/>
      <c r="U57" s="204"/>
      <c r="V57" s="203"/>
      <c r="W57" s="203"/>
      <c r="X57" s="205"/>
      <c r="Y57" s="359" t="str">
        <f t="shared" si="3"/>
        <v/>
      </c>
      <c r="Z57" s="455"/>
      <c r="AB57" s="774">
        <f>_xlfn.IFNA(INDEX('Delegated Wage Grid'!C$14:C$50,MATCH($A57,ListDelegated,0)),0)</f>
        <v>0</v>
      </c>
      <c r="AC57" s="342">
        <f>_xlfn.IFNA(INDEX('Delegated Wage Grid'!D$14:D$50,MATCH($A57,ListDelegated,0)),0)</f>
        <v>0</v>
      </c>
      <c r="AD57" s="342">
        <f>_xlfn.IFNA(INDEX('Delegated Wage Grid'!E$14:E$50,MATCH($A57,ListDelegated,0)),0)</f>
        <v>0</v>
      </c>
      <c r="AE57" s="342">
        <f>_xlfn.IFNA(INDEX('Delegated Wage Grid'!F$14:F$50,MATCH($A57,ListDelegated,0)),0)</f>
        <v>0</v>
      </c>
      <c r="AF57" s="342">
        <f>_xlfn.IFNA(INDEX('Delegated Wage Grid'!G$14:G$50,MATCH($A57,ListDelegated,0)),0)</f>
        <v>0</v>
      </c>
      <c r="AG57" s="342">
        <f>_xlfn.IFNA(INDEX('Delegated Wage Grid'!H$14:H$50,MATCH($A57,ListDelegated,0)),0)</f>
        <v>0</v>
      </c>
      <c r="AH57" s="342">
        <f t="shared" si="4"/>
        <v>0</v>
      </c>
      <c r="AI57" s="342">
        <f t="shared" si="5"/>
        <v>0</v>
      </c>
    </row>
    <row r="58" spans="1:35" x14ac:dyDescent="0.25">
      <c r="A58" s="81"/>
      <c r="B58" s="81"/>
      <c r="C58" s="60"/>
      <c r="D58" s="183"/>
      <c r="E58" s="1016" t="str">
        <f t="shared" si="1"/>
        <v/>
      </c>
      <c r="F58" s="190"/>
      <c r="G58" s="232"/>
      <c r="H58" s="236" t="str">
        <f t="shared" si="2"/>
        <v/>
      </c>
      <c r="I58" s="215"/>
      <c r="J58" s="216"/>
      <c r="K58" s="216"/>
      <c r="L58" s="216"/>
      <c r="M58" s="217"/>
      <c r="N58" s="200"/>
      <c r="O58" s="201"/>
      <c r="P58" s="202"/>
      <c r="Q58" s="202"/>
      <c r="R58" s="202"/>
      <c r="S58" s="202"/>
      <c r="T58" s="203"/>
      <c r="U58" s="204"/>
      <c r="V58" s="203"/>
      <c r="W58" s="203"/>
      <c r="X58" s="205"/>
      <c r="Y58" s="359" t="str">
        <f t="shared" si="3"/>
        <v/>
      </c>
      <c r="Z58" s="455"/>
      <c r="AB58" s="774">
        <f>_xlfn.IFNA(INDEX('Delegated Wage Grid'!C$14:C$50,MATCH($A58,ListDelegated,0)),0)</f>
        <v>0</v>
      </c>
      <c r="AC58" s="342">
        <f>_xlfn.IFNA(INDEX('Delegated Wage Grid'!D$14:D$50,MATCH($A58,ListDelegated,0)),0)</f>
        <v>0</v>
      </c>
      <c r="AD58" s="342">
        <f>_xlfn.IFNA(INDEX('Delegated Wage Grid'!E$14:E$50,MATCH($A58,ListDelegated,0)),0)</f>
        <v>0</v>
      </c>
      <c r="AE58" s="342">
        <f>_xlfn.IFNA(INDEX('Delegated Wage Grid'!F$14:F$50,MATCH($A58,ListDelegated,0)),0)</f>
        <v>0</v>
      </c>
      <c r="AF58" s="342">
        <f>_xlfn.IFNA(INDEX('Delegated Wage Grid'!G$14:G$50,MATCH($A58,ListDelegated,0)),0)</f>
        <v>0</v>
      </c>
      <c r="AG58" s="342">
        <f>_xlfn.IFNA(INDEX('Delegated Wage Grid'!H$14:H$50,MATCH($A58,ListDelegated,0)),0)</f>
        <v>0</v>
      </c>
      <c r="AH58" s="342">
        <f t="shared" si="4"/>
        <v>0</v>
      </c>
      <c r="AI58" s="342">
        <f t="shared" si="5"/>
        <v>0</v>
      </c>
    </row>
    <row r="59" spans="1:35" x14ac:dyDescent="0.25">
      <c r="A59" s="81"/>
      <c r="B59" s="81"/>
      <c r="C59" s="60"/>
      <c r="D59" s="183"/>
      <c r="E59" s="1016" t="str">
        <f t="shared" si="1"/>
        <v/>
      </c>
      <c r="F59" s="190"/>
      <c r="G59" s="232"/>
      <c r="H59" s="236" t="str">
        <f t="shared" si="2"/>
        <v/>
      </c>
      <c r="I59" s="215"/>
      <c r="J59" s="216"/>
      <c r="K59" s="216"/>
      <c r="L59" s="216"/>
      <c r="M59" s="217"/>
      <c r="N59" s="200"/>
      <c r="O59" s="201"/>
      <c r="P59" s="202"/>
      <c r="Q59" s="202"/>
      <c r="R59" s="202"/>
      <c r="S59" s="202"/>
      <c r="T59" s="203"/>
      <c r="U59" s="204"/>
      <c r="V59" s="203"/>
      <c r="W59" s="203"/>
      <c r="X59" s="205"/>
      <c r="Y59" s="359" t="str">
        <f t="shared" si="3"/>
        <v/>
      </c>
      <c r="Z59" s="455"/>
      <c r="AB59" s="774">
        <f>_xlfn.IFNA(INDEX('Delegated Wage Grid'!C$14:C$50,MATCH($A59,ListDelegated,0)),0)</f>
        <v>0</v>
      </c>
      <c r="AC59" s="342">
        <f>_xlfn.IFNA(INDEX('Delegated Wage Grid'!D$14:D$50,MATCH($A59,ListDelegated,0)),0)</f>
        <v>0</v>
      </c>
      <c r="AD59" s="342">
        <f>_xlfn.IFNA(INDEX('Delegated Wage Grid'!E$14:E$50,MATCH($A59,ListDelegated,0)),0)</f>
        <v>0</v>
      </c>
      <c r="AE59" s="342">
        <f>_xlfn.IFNA(INDEX('Delegated Wage Grid'!F$14:F$50,MATCH($A59,ListDelegated,0)),0)</f>
        <v>0</v>
      </c>
      <c r="AF59" s="342">
        <f>_xlfn.IFNA(INDEX('Delegated Wage Grid'!G$14:G$50,MATCH($A59,ListDelegated,0)),0)</f>
        <v>0</v>
      </c>
      <c r="AG59" s="342">
        <f>_xlfn.IFNA(INDEX('Delegated Wage Grid'!H$14:H$50,MATCH($A59,ListDelegated,0)),0)</f>
        <v>0</v>
      </c>
      <c r="AH59" s="342">
        <f t="shared" si="4"/>
        <v>0</v>
      </c>
      <c r="AI59" s="342">
        <f t="shared" si="5"/>
        <v>0</v>
      </c>
    </row>
    <row r="60" spans="1:35" x14ac:dyDescent="0.25">
      <c r="A60" s="81"/>
      <c r="B60" s="81"/>
      <c r="C60" s="60"/>
      <c r="D60" s="183"/>
      <c r="E60" s="1016" t="str">
        <f t="shared" si="1"/>
        <v/>
      </c>
      <c r="F60" s="190"/>
      <c r="G60" s="232"/>
      <c r="H60" s="236" t="str">
        <f t="shared" si="2"/>
        <v/>
      </c>
      <c r="I60" s="215"/>
      <c r="J60" s="216"/>
      <c r="K60" s="216"/>
      <c r="L60" s="216"/>
      <c r="M60" s="217"/>
      <c r="N60" s="200"/>
      <c r="O60" s="201"/>
      <c r="P60" s="202"/>
      <c r="Q60" s="202"/>
      <c r="R60" s="202"/>
      <c r="S60" s="202"/>
      <c r="T60" s="203"/>
      <c r="U60" s="204"/>
      <c r="V60" s="203"/>
      <c r="W60" s="203"/>
      <c r="X60" s="205"/>
      <c r="Y60" s="359" t="str">
        <f t="shared" si="3"/>
        <v/>
      </c>
      <c r="Z60" s="455"/>
      <c r="AB60" s="774">
        <f>_xlfn.IFNA(INDEX('Delegated Wage Grid'!C$14:C$50,MATCH($A60,ListDelegated,0)),0)</f>
        <v>0</v>
      </c>
      <c r="AC60" s="342">
        <f>_xlfn.IFNA(INDEX('Delegated Wage Grid'!D$14:D$50,MATCH($A60,ListDelegated,0)),0)</f>
        <v>0</v>
      </c>
      <c r="AD60" s="342">
        <f>_xlfn.IFNA(INDEX('Delegated Wage Grid'!E$14:E$50,MATCH($A60,ListDelegated,0)),0)</f>
        <v>0</v>
      </c>
      <c r="AE60" s="342">
        <f>_xlfn.IFNA(INDEX('Delegated Wage Grid'!F$14:F$50,MATCH($A60,ListDelegated,0)),0)</f>
        <v>0</v>
      </c>
      <c r="AF60" s="342">
        <f>_xlfn.IFNA(INDEX('Delegated Wage Grid'!G$14:G$50,MATCH($A60,ListDelegated,0)),0)</f>
        <v>0</v>
      </c>
      <c r="AG60" s="342">
        <f>_xlfn.IFNA(INDEX('Delegated Wage Grid'!H$14:H$50,MATCH($A60,ListDelegated,0)),0)</f>
        <v>0</v>
      </c>
      <c r="AH60" s="342">
        <f t="shared" si="4"/>
        <v>0</v>
      </c>
      <c r="AI60" s="342">
        <f t="shared" si="5"/>
        <v>0</v>
      </c>
    </row>
    <row r="61" spans="1:35" x14ac:dyDescent="0.25">
      <c r="A61" s="81"/>
      <c r="B61" s="81"/>
      <c r="C61" s="60"/>
      <c r="D61" s="183"/>
      <c r="E61" s="1016" t="str">
        <f t="shared" si="1"/>
        <v/>
      </c>
      <c r="F61" s="190"/>
      <c r="G61" s="232"/>
      <c r="H61" s="236" t="str">
        <f t="shared" si="2"/>
        <v/>
      </c>
      <c r="I61" s="215"/>
      <c r="J61" s="216"/>
      <c r="K61" s="216"/>
      <c r="L61" s="216"/>
      <c r="M61" s="217"/>
      <c r="N61" s="200"/>
      <c r="O61" s="201"/>
      <c r="P61" s="202"/>
      <c r="Q61" s="202"/>
      <c r="R61" s="202"/>
      <c r="S61" s="202"/>
      <c r="T61" s="203"/>
      <c r="U61" s="204"/>
      <c r="V61" s="203"/>
      <c r="W61" s="203"/>
      <c r="X61" s="205"/>
      <c r="Y61" s="359" t="str">
        <f t="shared" si="3"/>
        <v/>
      </c>
      <c r="Z61" s="455"/>
      <c r="AB61" s="774">
        <f>_xlfn.IFNA(INDEX('Delegated Wage Grid'!C$14:C$50,MATCH($A61,ListDelegated,0)),0)</f>
        <v>0</v>
      </c>
      <c r="AC61" s="342">
        <f>_xlfn.IFNA(INDEX('Delegated Wage Grid'!D$14:D$50,MATCH($A61,ListDelegated,0)),0)</f>
        <v>0</v>
      </c>
      <c r="AD61" s="342">
        <f>_xlfn.IFNA(INDEX('Delegated Wage Grid'!E$14:E$50,MATCH($A61,ListDelegated,0)),0)</f>
        <v>0</v>
      </c>
      <c r="AE61" s="342">
        <f>_xlfn.IFNA(INDEX('Delegated Wage Grid'!F$14:F$50,MATCH($A61,ListDelegated,0)),0)</f>
        <v>0</v>
      </c>
      <c r="AF61" s="342">
        <f>_xlfn.IFNA(INDEX('Delegated Wage Grid'!G$14:G$50,MATCH($A61,ListDelegated,0)),0)</f>
        <v>0</v>
      </c>
      <c r="AG61" s="342">
        <f>_xlfn.IFNA(INDEX('Delegated Wage Grid'!H$14:H$50,MATCH($A61,ListDelegated,0)),0)</f>
        <v>0</v>
      </c>
      <c r="AH61" s="342">
        <f t="shared" si="4"/>
        <v>0</v>
      </c>
      <c r="AI61" s="342">
        <f t="shared" si="5"/>
        <v>0</v>
      </c>
    </row>
    <row r="62" spans="1:35" x14ac:dyDescent="0.25">
      <c r="A62" s="81"/>
      <c r="B62" s="81"/>
      <c r="C62" s="60"/>
      <c r="D62" s="183"/>
      <c r="E62" s="1016" t="str">
        <f t="shared" si="1"/>
        <v/>
      </c>
      <c r="F62" s="190"/>
      <c r="G62" s="232"/>
      <c r="H62" s="236" t="str">
        <f t="shared" si="2"/>
        <v/>
      </c>
      <c r="I62" s="215"/>
      <c r="J62" s="216"/>
      <c r="K62" s="216"/>
      <c r="L62" s="216"/>
      <c r="M62" s="217"/>
      <c r="N62" s="200"/>
      <c r="O62" s="201"/>
      <c r="P62" s="202"/>
      <c r="Q62" s="202"/>
      <c r="R62" s="202"/>
      <c r="S62" s="202"/>
      <c r="T62" s="203"/>
      <c r="U62" s="204"/>
      <c r="V62" s="203"/>
      <c r="W62" s="203"/>
      <c r="X62" s="205"/>
      <c r="Y62" s="359" t="str">
        <f t="shared" si="3"/>
        <v/>
      </c>
      <c r="Z62" s="455"/>
      <c r="AB62" s="774">
        <f>_xlfn.IFNA(INDEX('Delegated Wage Grid'!C$14:C$50,MATCH($A62,ListDelegated,0)),0)</f>
        <v>0</v>
      </c>
      <c r="AC62" s="342">
        <f>_xlfn.IFNA(INDEX('Delegated Wage Grid'!D$14:D$50,MATCH($A62,ListDelegated,0)),0)</f>
        <v>0</v>
      </c>
      <c r="AD62" s="342">
        <f>_xlfn.IFNA(INDEX('Delegated Wage Grid'!E$14:E$50,MATCH($A62,ListDelegated,0)),0)</f>
        <v>0</v>
      </c>
      <c r="AE62" s="342">
        <f>_xlfn.IFNA(INDEX('Delegated Wage Grid'!F$14:F$50,MATCH($A62,ListDelegated,0)),0)</f>
        <v>0</v>
      </c>
      <c r="AF62" s="342">
        <f>_xlfn.IFNA(INDEX('Delegated Wage Grid'!G$14:G$50,MATCH($A62,ListDelegated,0)),0)</f>
        <v>0</v>
      </c>
      <c r="AG62" s="342">
        <f>_xlfn.IFNA(INDEX('Delegated Wage Grid'!H$14:H$50,MATCH($A62,ListDelegated,0)),0)</f>
        <v>0</v>
      </c>
      <c r="AH62" s="342">
        <f t="shared" si="4"/>
        <v>0</v>
      </c>
      <c r="AI62" s="342">
        <f t="shared" si="5"/>
        <v>0</v>
      </c>
    </row>
    <row r="63" spans="1:35" x14ac:dyDescent="0.25">
      <c r="A63" s="81"/>
      <c r="B63" s="81"/>
      <c r="C63" s="60"/>
      <c r="D63" s="183"/>
      <c r="E63" s="1016" t="str">
        <f t="shared" si="1"/>
        <v/>
      </c>
      <c r="F63" s="190"/>
      <c r="G63" s="232"/>
      <c r="H63" s="236" t="str">
        <f t="shared" si="2"/>
        <v/>
      </c>
      <c r="I63" s="215"/>
      <c r="J63" s="216"/>
      <c r="K63" s="216"/>
      <c r="L63" s="216"/>
      <c r="M63" s="217"/>
      <c r="N63" s="200"/>
      <c r="O63" s="201"/>
      <c r="P63" s="202"/>
      <c r="Q63" s="202"/>
      <c r="R63" s="202"/>
      <c r="S63" s="202"/>
      <c r="T63" s="203"/>
      <c r="U63" s="204"/>
      <c r="V63" s="203"/>
      <c r="W63" s="203"/>
      <c r="X63" s="205"/>
      <c r="Y63" s="359" t="str">
        <f t="shared" si="3"/>
        <v/>
      </c>
      <c r="Z63" s="455"/>
      <c r="AB63" s="774">
        <f>_xlfn.IFNA(INDEX('Delegated Wage Grid'!C$14:C$50,MATCH($A63,ListDelegated,0)),0)</f>
        <v>0</v>
      </c>
      <c r="AC63" s="342">
        <f>_xlfn.IFNA(INDEX('Delegated Wage Grid'!D$14:D$50,MATCH($A63,ListDelegated,0)),0)</f>
        <v>0</v>
      </c>
      <c r="AD63" s="342">
        <f>_xlfn.IFNA(INDEX('Delegated Wage Grid'!E$14:E$50,MATCH($A63,ListDelegated,0)),0)</f>
        <v>0</v>
      </c>
      <c r="AE63" s="342">
        <f>_xlfn.IFNA(INDEX('Delegated Wage Grid'!F$14:F$50,MATCH($A63,ListDelegated,0)),0)</f>
        <v>0</v>
      </c>
      <c r="AF63" s="342">
        <f>_xlfn.IFNA(INDEX('Delegated Wage Grid'!G$14:G$50,MATCH($A63,ListDelegated,0)),0)</f>
        <v>0</v>
      </c>
      <c r="AG63" s="342">
        <f>_xlfn.IFNA(INDEX('Delegated Wage Grid'!H$14:H$50,MATCH($A63,ListDelegated,0)),0)</f>
        <v>0</v>
      </c>
      <c r="AH63" s="342">
        <f t="shared" si="4"/>
        <v>0</v>
      </c>
      <c r="AI63" s="342">
        <f t="shared" si="5"/>
        <v>0</v>
      </c>
    </row>
    <row r="64" spans="1:35" x14ac:dyDescent="0.25">
      <c r="A64" s="81"/>
      <c r="B64" s="81"/>
      <c r="C64" s="60"/>
      <c r="D64" s="183"/>
      <c r="E64" s="1016" t="str">
        <f t="shared" si="1"/>
        <v/>
      </c>
      <c r="F64" s="190"/>
      <c r="G64" s="232"/>
      <c r="H64" s="236" t="str">
        <f t="shared" si="2"/>
        <v/>
      </c>
      <c r="I64" s="215"/>
      <c r="J64" s="216"/>
      <c r="K64" s="216"/>
      <c r="L64" s="216"/>
      <c r="M64" s="217"/>
      <c r="N64" s="200"/>
      <c r="O64" s="201"/>
      <c r="P64" s="202"/>
      <c r="Q64" s="202"/>
      <c r="R64" s="202"/>
      <c r="S64" s="202"/>
      <c r="T64" s="203"/>
      <c r="U64" s="204"/>
      <c r="V64" s="203"/>
      <c r="W64" s="203"/>
      <c r="X64" s="205"/>
      <c r="Y64" s="359" t="str">
        <f t="shared" si="3"/>
        <v/>
      </c>
      <c r="Z64" s="455"/>
      <c r="AB64" s="774">
        <f>_xlfn.IFNA(INDEX('Delegated Wage Grid'!C$14:C$50,MATCH($A64,ListDelegated,0)),0)</f>
        <v>0</v>
      </c>
      <c r="AC64" s="342">
        <f>_xlfn.IFNA(INDEX('Delegated Wage Grid'!D$14:D$50,MATCH($A64,ListDelegated,0)),0)</f>
        <v>0</v>
      </c>
      <c r="AD64" s="342">
        <f>_xlfn.IFNA(INDEX('Delegated Wage Grid'!E$14:E$50,MATCH($A64,ListDelegated,0)),0)</f>
        <v>0</v>
      </c>
      <c r="AE64" s="342">
        <f>_xlfn.IFNA(INDEX('Delegated Wage Grid'!F$14:F$50,MATCH($A64,ListDelegated,0)),0)</f>
        <v>0</v>
      </c>
      <c r="AF64" s="342">
        <f>_xlfn.IFNA(INDEX('Delegated Wage Grid'!G$14:G$50,MATCH($A64,ListDelegated,0)),0)</f>
        <v>0</v>
      </c>
      <c r="AG64" s="342">
        <f>_xlfn.IFNA(INDEX('Delegated Wage Grid'!H$14:H$50,MATCH($A64,ListDelegated,0)),0)</f>
        <v>0</v>
      </c>
      <c r="AH64" s="342">
        <f t="shared" si="4"/>
        <v>0</v>
      </c>
      <c r="AI64" s="342">
        <f t="shared" si="5"/>
        <v>0</v>
      </c>
    </row>
    <row r="65" spans="1:35" x14ac:dyDescent="0.25">
      <c r="A65" s="81"/>
      <c r="B65" s="81"/>
      <c r="C65" s="60"/>
      <c r="D65" s="183"/>
      <c r="E65" s="1016" t="str">
        <f t="shared" si="1"/>
        <v/>
      </c>
      <c r="F65" s="190"/>
      <c r="G65" s="232"/>
      <c r="H65" s="236" t="str">
        <f t="shared" si="2"/>
        <v/>
      </c>
      <c r="I65" s="215"/>
      <c r="J65" s="216"/>
      <c r="K65" s="216"/>
      <c r="L65" s="216"/>
      <c r="M65" s="217"/>
      <c r="N65" s="200"/>
      <c r="O65" s="201"/>
      <c r="P65" s="202"/>
      <c r="Q65" s="202"/>
      <c r="R65" s="202"/>
      <c r="S65" s="202"/>
      <c r="T65" s="203"/>
      <c r="U65" s="204"/>
      <c r="V65" s="203"/>
      <c r="W65" s="203"/>
      <c r="X65" s="205"/>
      <c r="Y65" s="359" t="str">
        <f t="shared" si="3"/>
        <v/>
      </c>
      <c r="Z65" s="455"/>
      <c r="AB65" s="774">
        <f>_xlfn.IFNA(INDEX('Delegated Wage Grid'!C$14:C$50,MATCH($A65,ListDelegated,0)),0)</f>
        <v>0</v>
      </c>
      <c r="AC65" s="342">
        <f>_xlfn.IFNA(INDEX('Delegated Wage Grid'!D$14:D$50,MATCH($A65,ListDelegated,0)),0)</f>
        <v>0</v>
      </c>
      <c r="AD65" s="342">
        <f>_xlfn.IFNA(INDEX('Delegated Wage Grid'!E$14:E$50,MATCH($A65,ListDelegated,0)),0)</f>
        <v>0</v>
      </c>
      <c r="AE65" s="342">
        <f>_xlfn.IFNA(INDEX('Delegated Wage Grid'!F$14:F$50,MATCH($A65,ListDelegated,0)),0)</f>
        <v>0</v>
      </c>
      <c r="AF65" s="342">
        <f>_xlfn.IFNA(INDEX('Delegated Wage Grid'!G$14:G$50,MATCH($A65,ListDelegated,0)),0)</f>
        <v>0</v>
      </c>
      <c r="AG65" s="342">
        <f>_xlfn.IFNA(INDEX('Delegated Wage Grid'!H$14:H$50,MATCH($A65,ListDelegated,0)),0)</f>
        <v>0</v>
      </c>
      <c r="AH65" s="342">
        <f t="shared" si="4"/>
        <v>0</v>
      </c>
      <c r="AI65" s="342">
        <f t="shared" si="5"/>
        <v>0</v>
      </c>
    </row>
    <row r="66" spans="1:35" x14ac:dyDescent="0.25">
      <c r="A66" s="81"/>
      <c r="B66" s="81"/>
      <c r="C66" s="60"/>
      <c r="D66" s="183"/>
      <c r="E66" s="1016" t="str">
        <f t="shared" si="1"/>
        <v/>
      </c>
      <c r="F66" s="190"/>
      <c r="G66" s="232"/>
      <c r="H66" s="236" t="str">
        <f t="shared" si="2"/>
        <v/>
      </c>
      <c r="I66" s="215"/>
      <c r="J66" s="216"/>
      <c r="K66" s="216"/>
      <c r="L66" s="216"/>
      <c r="M66" s="217"/>
      <c r="N66" s="200"/>
      <c r="O66" s="201"/>
      <c r="P66" s="202"/>
      <c r="Q66" s="202"/>
      <c r="R66" s="202"/>
      <c r="S66" s="202"/>
      <c r="T66" s="203"/>
      <c r="U66" s="204"/>
      <c r="V66" s="203"/>
      <c r="W66" s="203"/>
      <c r="X66" s="205"/>
      <c r="Y66" s="359" t="str">
        <f t="shared" si="3"/>
        <v/>
      </c>
      <c r="Z66" s="455"/>
      <c r="AB66" s="774">
        <f>_xlfn.IFNA(INDEX('Delegated Wage Grid'!C$14:C$50,MATCH($A66,ListDelegated,0)),0)</f>
        <v>0</v>
      </c>
      <c r="AC66" s="342">
        <f>_xlfn.IFNA(INDEX('Delegated Wage Grid'!D$14:D$50,MATCH($A66,ListDelegated,0)),0)</f>
        <v>0</v>
      </c>
      <c r="AD66" s="342">
        <f>_xlfn.IFNA(INDEX('Delegated Wage Grid'!E$14:E$50,MATCH($A66,ListDelegated,0)),0)</f>
        <v>0</v>
      </c>
      <c r="AE66" s="342">
        <f>_xlfn.IFNA(INDEX('Delegated Wage Grid'!F$14:F$50,MATCH($A66,ListDelegated,0)),0)</f>
        <v>0</v>
      </c>
      <c r="AF66" s="342">
        <f>_xlfn.IFNA(INDEX('Delegated Wage Grid'!G$14:G$50,MATCH($A66,ListDelegated,0)),0)</f>
        <v>0</v>
      </c>
      <c r="AG66" s="342">
        <f>_xlfn.IFNA(INDEX('Delegated Wage Grid'!H$14:H$50,MATCH($A66,ListDelegated,0)),0)</f>
        <v>0</v>
      </c>
      <c r="AH66" s="342">
        <f t="shared" si="4"/>
        <v>0</v>
      </c>
      <c r="AI66" s="342">
        <f t="shared" si="5"/>
        <v>0</v>
      </c>
    </row>
    <row r="67" spans="1:35" x14ac:dyDescent="0.25">
      <c r="A67" s="81"/>
      <c r="B67" s="81"/>
      <c r="C67" s="60"/>
      <c r="D67" s="183"/>
      <c r="E67" s="1016" t="str">
        <f t="shared" si="1"/>
        <v/>
      </c>
      <c r="F67" s="190"/>
      <c r="G67" s="232"/>
      <c r="H67" s="236" t="str">
        <f t="shared" si="2"/>
        <v/>
      </c>
      <c r="I67" s="215"/>
      <c r="J67" s="216"/>
      <c r="K67" s="216"/>
      <c r="L67" s="216"/>
      <c r="M67" s="217"/>
      <c r="N67" s="200"/>
      <c r="O67" s="201"/>
      <c r="P67" s="202"/>
      <c r="Q67" s="202"/>
      <c r="R67" s="202"/>
      <c r="S67" s="202"/>
      <c r="T67" s="203"/>
      <c r="U67" s="204"/>
      <c r="V67" s="203"/>
      <c r="W67" s="203"/>
      <c r="X67" s="205"/>
      <c r="Y67" s="359" t="str">
        <f t="shared" si="3"/>
        <v/>
      </c>
      <c r="Z67" s="455"/>
      <c r="AB67" s="774">
        <f>_xlfn.IFNA(INDEX('Delegated Wage Grid'!C$14:C$50,MATCH($A67,ListDelegated,0)),0)</f>
        <v>0</v>
      </c>
      <c r="AC67" s="342">
        <f>_xlfn.IFNA(INDEX('Delegated Wage Grid'!D$14:D$50,MATCH($A67,ListDelegated,0)),0)</f>
        <v>0</v>
      </c>
      <c r="AD67" s="342">
        <f>_xlfn.IFNA(INDEX('Delegated Wage Grid'!E$14:E$50,MATCH($A67,ListDelegated,0)),0)</f>
        <v>0</v>
      </c>
      <c r="AE67" s="342">
        <f>_xlfn.IFNA(INDEX('Delegated Wage Grid'!F$14:F$50,MATCH($A67,ListDelegated,0)),0)</f>
        <v>0</v>
      </c>
      <c r="AF67" s="342">
        <f>_xlfn.IFNA(INDEX('Delegated Wage Grid'!G$14:G$50,MATCH($A67,ListDelegated,0)),0)</f>
        <v>0</v>
      </c>
      <c r="AG67" s="342">
        <f>_xlfn.IFNA(INDEX('Delegated Wage Grid'!H$14:H$50,MATCH($A67,ListDelegated,0)),0)</f>
        <v>0</v>
      </c>
      <c r="AH67" s="342">
        <f t="shared" si="4"/>
        <v>0</v>
      </c>
      <c r="AI67" s="342">
        <f t="shared" si="5"/>
        <v>0</v>
      </c>
    </row>
    <row r="68" spans="1:35" x14ac:dyDescent="0.25">
      <c r="A68" s="81"/>
      <c r="B68" s="81"/>
      <c r="C68" s="60"/>
      <c r="D68" s="183"/>
      <c r="E68" s="1016" t="str">
        <f t="shared" si="1"/>
        <v/>
      </c>
      <c r="F68" s="190"/>
      <c r="G68" s="232"/>
      <c r="H68" s="236" t="str">
        <f t="shared" si="2"/>
        <v/>
      </c>
      <c r="I68" s="215"/>
      <c r="J68" s="216"/>
      <c r="K68" s="216"/>
      <c r="L68" s="216"/>
      <c r="M68" s="217"/>
      <c r="N68" s="200"/>
      <c r="O68" s="201"/>
      <c r="P68" s="202"/>
      <c r="Q68" s="202"/>
      <c r="R68" s="202"/>
      <c r="S68" s="202"/>
      <c r="T68" s="203"/>
      <c r="U68" s="204"/>
      <c r="V68" s="203"/>
      <c r="W68" s="203"/>
      <c r="X68" s="205"/>
      <c r="Y68" s="359" t="str">
        <f t="shared" si="3"/>
        <v/>
      </c>
      <c r="Z68" s="455"/>
      <c r="AB68" s="774">
        <f>_xlfn.IFNA(INDEX('Delegated Wage Grid'!C$14:C$50,MATCH($A68,ListDelegated,0)),0)</f>
        <v>0</v>
      </c>
      <c r="AC68" s="342">
        <f>_xlfn.IFNA(INDEX('Delegated Wage Grid'!D$14:D$50,MATCH($A68,ListDelegated,0)),0)</f>
        <v>0</v>
      </c>
      <c r="AD68" s="342">
        <f>_xlfn.IFNA(INDEX('Delegated Wage Grid'!E$14:E$50,MATCH($A68,ListDelegated,0)),0)</f>
        <v>0</v>
      </c>
      <c r="AE68" s="342">
        <f>_xlfn.IFNA(INDEX('Delegated Wage Grid'!F$14:F$50,MATCH($A68,ListDelegated,0)),0)</f>
        <v>0</v>
      </c>
      <c r="AF68" s="342">
        <f>_xlfn.IFNA(INDEX('Delegated Wage Grid'!G$14:G$50,MATCH($A68,ListDelegated,0)),0)</f>
        <v>0</v>
      </c>
      <c r="AG68" s="342">
        <f>_xlfn.IFNA(INDEX('Delegated Wage Grid'!H$14:H$50,MATCH($A68,ListDelegated,0)),0)</f>
        <v>0</v>
      </c>
      <c r="AH68" s="342">
        <f t="shared" si="4"/>
        <v>0</v>
      </c>
      <c r="AI68" s="342">
        <f t="shared" si="5"/>
        <v>0</v>
      </c>
    </row>
    <row r="69" spans="1:35" x14ac:dyDescent="0.25">
      <c r="A69" s="81"/>
      <c r="B69" s="81"/>
      <c r="C69" s="60"/>
      <c r="D69" s="183"/>
      <c r="E69" s="1016" t="str">
        <f t="shared" si="1"/>
        <v/>
      </c>
      <c r="F69" s="190"/>
      <c r="G69" s="232"/>
      <c r="H69" s="236" t="str">
        <f t="shared" si="2"/>
        <v/>
      </c>
      <c r="I69" s="215"/>
      <c r="J69" s="216"/>
      <c r="K69" s="216"/>
      <c r="L69" s="216"/>
      <c r="M69" s="217"/>
      <c r="N69" s="200"/>
      <c r="O69" s="201"/>
      <c r="P69" s="202"/>
      <c r="Q69" s="202"/>
      <c r="R69" s="202"/>
      <c r="S69" s="202"/>
      <c r="T69" s="203"/>
      <c r="U69" s="204"/>
      <c r="V69" s="203"/>
      <c r="W69" s="203"/>
      <c r="X69" s="205"/>
      <c r="Y69" s="359" t="str">
        <f t="shared" si="3"/>
        <v/>
      </c>
      <c r="Z69" s="455"/>
      <c r="AB69" s="774">
        <f>_xlfn.IFNA(INDEX('Delegated Wage Grid'!C$14:C$50,MATCH($A69,ListDelegated,0)),0)</f>
        <v>0</v>
      </c>
      <c r="AC69" s="342">
        <f>_xlfn.IFNA(INDEX('Delegated Wage Grid'!D$14:D$50,MATCH($A69,ListDelegated,0)),0)</f>
        <v>0</v>
      </c>
      <c r="AD69" s="342">
        <f>_xlfn.IFNA(INDEX('Delegated Wage Grid'!E$14:E$50,MATCH($A69,ListDelegated,0)),0)</f>
        <v>0</v>
      </c>
      <c r="AE69" s="342">
        <f>_xlfn.IFNA(INDEX('Delegated Wage Grid'!F$14:F$50,MATCH($A69,ListDelegated,0)),0)</f>
        <v>0</v>
      </c>
      <c r="AF69" s="342">
        <f>_xlfn.IFNA(INDEX('Delegated Wage Grid'!G$14:G$50,MATCH($A69,ListDelegated,0)),0)</f>
        <v>0</v>
      </c>
      <c r="AG69" s="342">
        <f>_xlfn.IFNA(INDEX('Delegated Wage Grid'!H$14:H$50,MATCH($A69,ListDelegated,0)),0)</f>
        <v>0</v>
      </c>
      <c r="AH69" s="342">
        <f t="shared" si="4"/>
        <v>0</v>
      </c>
      <c r="AI69" s="342">
        <f t="shared" si="5"/>
        <v>0</v>
      </c>
    </row>
    <row r="70" spans="1:35" x14ac:dyDescent="0.25">
      <c r="A70" s="81"/>
      <c r="B70" s="81"/>
      <c r="C70" s="60"/>
      <c r="D70" s="183"/>
      <c r="E70" s="1016" t="str">
        <f t="shared" si="1"/>
        <v/>
      </c>
      <c r="F70" s="190"/>
      <c r="G70" s="232"/>
      <c r="H70" s="236" t="str">
        <f t="shared" si="2"/>
        <v/>
      </c>
      <c r="I70" s="215"/>
      <c r="J70" s="216"/>
      <c r="K70" s="216"/>
      <c r="L70" s="216"/>
      <c r="M70" s="217"/>
      <c r="N70" s="200"/>
      <c r="O70" s="201"/>
      <c r="P70" s="202"/>
      <c r="Q70" s="202"/>
      <c r="R70" s="202"/>
      <c r="S70" s="202"/>
      <c r="T70" s="203"/>
      <c r="U70" s="204"/>
      <c r="V70" s="203"/>
      <c r="W70" s="203"/>
      <c r="X70" s="205"/>
      <c r="Y70" s="359" t="str">
        <f t="shared" si="3"/>
        <v/>
      </c>
      <c r="Z70" s="455"/>
      <c r="AB70" s="774">
        <f>_xlfn.IFNA(INDEX('Delegated Wage Grid'!C$14:C$50,MATCH($A70,ListDelegated,0)),0)</f>
        <v>0</v>
      </c>
      <c r="AC70" s="342">
        <f>_xlfn.IFNA(INDEX('Delegated Wage Grid'!D$14:D$50,MATCH($A70,ListDelegated,0)),0)</f>
        <v>0</v>
      </c>
      <c r="AD70" s="342">
        <f>_xlfn.IFNA(INDEX('Delegated Wage Grid'!E$14:E$50,MATCH($A70,ListDelegated,0)),0)</f>
        <v>0</v>
      </c>
      <c r="AE70" s="342">
        <f>_xlfn.IFNA(INDEX('Delegated Wage Grid'!F$14:F$50,MATCH($A70,ListDelegated,0)),0)</f>
        <v>0</v>
      </c>
      <c r="AF70" s="342">
        <f>_xlfn.IFNA(INDEX('Delegated Wage Grid'!G$14:G$50,MATCH($A70,ListDelegated,0)),0)</f>
        <v>0</v>
      </c>
      <c r="AG70" s="342">
        <f>_xlfn.IFNA(INDEX('Delegated Wage Grid'!H$14:H$50,MATCH($A70,ListDelegated,0)),0)</f>
        <v>0</v>
      </c>
      <c r="AH70" s="342">
        <f t="shared" si="4"/>
        <v>0</v>
      </c>
      <c r="AI70" s="342">
        <f t="shared" si="5"/>
        <v>0</v>
      </c>
    </row>
    <row r="71" spans="1:35" x14ac:dyDescent="0.25">
      <c r="A71" s="81"/>
      <c r="B71" s="81"/>
      <c r="C71" s="60"/>
      <c r="D71" s="183"/>
      <c r="E71" s="1016" t="str">
        <f t="shared" si="1"/>
        <v/>
      </c>
      <c r="F71" s="190"/>
      <c r="G71" s="232"/>
      <c r="H71" s="236" t="str">
        <f t="shared" si="2"/>
        <v/>
      </c>
      <c r="I71" s="215"/>
      <c r="J71" s="216"/>
      <c r="K71" s="216"/>
      <c r="L71" s="216"/>
      <c r="M71" s="217"/>
      <c r="N71" s="200"/>
      <c r="O71" s="201"/>
      <c r="P71" s="202"/>
      <c r="Q71" s="202"/>
      <c r="R71" s="202"/>
      <c r="S71" s="202"/>
      <c r="T71" s="203"/>
      <c r="U71" s="204"/>
      <c r="V71" s="203"/>
      <c r="W71" s="203"/>
      <c r="X71" s="205"/>
      <c r="Y71" s="359" t="str">
        <f t="shared" si="3"/>
        <v/>
      </c>
      <c r="Z71" s="455"/>
      <c r="AB71" s="774">
        <f>_xlfn.IFNA(INDEX('Delegated Wage Grid'!C$14:C$50,MATCH($A71,ListDelegated,0)),0)</f>
        <v>0</v>
      </c>
      <c r="AC71" s="342">
        <f>_xlfn.IFNA(INDEX('Delegated Wage Grid'!D$14:D$50,MATCH($A71,ListDelegated,0)),0)</f>
        <v>0</v>
      </c>
      <c r="AD71" s="342">
        <f>_xlfn.IFNA(INDEX('Delegated Wage Grid'!E$14:E$50,MATCH($A71,ListDelegated,0)),0)</f>
        <v>0</v>
      </c>
      <c r="AE71" s="342">
        <f>_xlfn.IFNA(INDEX('Delegated Wage Grid'!F$14:F$50,MATCH($A71,ListDelegated,0)),0)</f>
        <v>0</v>
      </c>
      <c r="AF71" s="342">
        <f>_xlfn.IFNA(INDEX('Delegated Wage Grid'!G$14:G$50,MATCH($A71,ListDelegated,0)),0)</f>
        <v>0</v>
      </c>
      <c r="AG71" s="342">
        <f>_xlfn.IFNA(INDEX('Delegated Wage Grid'!H$14:H$50,MATCH($A71,ListDelegated,0)),0)</f>
        <v>0</v>
      </c>
      <c r="AH71" s="342">
        <f t="shared" si="4"/>
        <v>0</v>
      </c>
      <c r="AI71" s="342">
        <f t="shared" si="5"/>
        <v>0</v>
      </c>
    </row>
    <row r="72" spans="1:35" x14ac:dyDescent="0.25">
      <c r="A72" s="81"/>
      <c r="B72" s="81"/>
      <c r="C72" s="60"/>
      <c r="D72" s="183"/>
      <c r="E72" s="1016" t="str">
        <f t="shared" si="1"/>
        <v/>
      </c>
      <c r="F72" s="190"/>
      <c r="G72" s="232"/>
      <c r="H72" s="236" t="str">
        <f t="shared" si="2"/>
        <v/>
      </c>
      <c r="I72" s="215"/>
      <c r="J72" s="216"/>
      <c r="K72" s="216"/>
      <c r="L72" s="216"/>
      <c r="M72" s="217"/>
      <c r="N72" s="200"/>
      <c r="O72" s="201"/>
      <c r="P72" s="202"/>
      <c r="Q72" s="202"/>
      <c r="R72" s="202"/>
      <c r="S72" s="202"/>
      <c r="T72" s="203"/>
      <c r="U72" s="204"/>
      <c r="V72" s="203"/>
      <c r="W72" s="203"/>
      <c r="X72" s="205"/>
      <c r="Y72" s="359" t="str">
        <f t="shared" si="3"/>
        <v/>
      </c>
      <c r="Z72" s="455"/>
      <c r="AB72" s="774">
        <f>_xlfn.IFNA(INDEX('Delegated Wage Grid'!C$14:C$50,MATCH($A72,ListDelegated,0)),0)</f>
        <v>0</v>
      </c>
      <c r="AC72" s="342">
        <f>_xlfn.IFNA(INDEX('Delegated Wage Grid'!D$14:D$50,MATCH($A72,ListDelegated,0)),0)</f>
        <v>0</v>
      </c>
      <c r="AD72" s="342">
        <f>_xlfn.IFNA(INDEX('Delegated Wage Grid'!E$14:E$50,MATCH($A72,ListDelegated,0)),0)</f>
        <v>0</v>
      </c>
      <c r="AE72" s="342">
        <f>_xlfn.IFNA(INDEX('Delegated Wage Grid'!F$14:F$50,MATCH($A72,ListDelegated,0)),0)</f>
        <v>0</v>
      </c>
      <c r="AF72" s="342">
        <f>_xlfn.IFNA(INDEX('Delegated Wage Grid'!G$14:G$50,MATCH($A72,ListDelegated,0)),0)</f>
        <v>0</v>
      </c>
      <c r="AG72" s="342">
        <f>_xlfn.IFNA(INDEX('Delegated Wage Grid'!H$14:H$50,MATCH($A72,ListDelegated,0)),0)</f>
        <v>0</v>
      </c>
      <c r="AH72" s="342">
        <f t="shared" si="4"/>
        <v>0</v>
      </c>
      <c r="AI72" s="342">
        <f t="shared" si="5"/>
        <v>0</v>
      </c>
    </row>
    <row r="73" spans="1:35" x14ac:dyDescent="0.25">
      <c r="A73" s="81"/>
      <c r="B73" s="81"/>
      <c r="C73" s="60"/>
      <c r="D73" s="183"/>
      <c r="E73" s="1016" t="str">
        <f t="shared" si="1"/>
        <v/>
      </c>
      <c r="F73" s="190"/>
      <c r="G73" s="232"/>
      <c r="H73" s="236" t="str">
        <f t="shared" si="2"/>
        <v/>
      </c>
      <c r="I73" s="215"/>
      <c r="J73" s="216"/>
      <c r="K73" s="216"/>
      <c r="L73" s="216"/>
      <c r="M73" s="217"/>
      <c r="N73" s="200"/>
      <c r="O73" s="201"/>
      <c r="P73" s="202"/>
      <c r="Q73" s="202"/>
      <c r="R73" s="202"/>
      <c r="S73" s="202"/>
      <c r="T73" s="203"/>
      <c r="U73" s="204"/>
      <c r="V73" s="203"/>
      <c r="W73" s="203"/>
      <c r="X73" s="205"/>
      <c r="Y73" s="359" t="str">
        <f t="shared" si="3"/>
        <v/>
      </c>
      <c r="Z73" s="455"/>
      <c r="AB73" s="774">
        <f>_xlfn.IFNA(INDEX('Delegated Wage Grid'!C$14:C$50,MATCH($A73,ListDelegated,0)),0)</f>
        <v>0</v>
      </c>
      <c r="AC73" s="342">
        <f>_xlfn.IFNA(INDEX('Delegated Wage Grid'!D$14:D$50,MATCH($A73,ListDelegated,0)),0)</f>
        <v>0</v>
      </c>
      <c r="AD73" s="342">
        <f>_xlfn.IFNA(INDEX('Delegated Wage Grid'!E$14:E$50,MATCH($A73,ListDelegated,0)),0)</f>
        <v>0</v>
      </c>
      <c r="AE73" s="342">
        <f>_xlfn.IFNA(INDEX('Delegated Wage Grid'!F$14:F$50,MATCH($A73,ListDelegated,0)),0)</f>
        <v>0</v>
      </c>
      <c r="AF73" s="342">
        <f>_xlfn.IFNA(INDEX('Delegated Wage Grid'!G$14:G$50,MATCH($A73,ListDelegated,0)),0)</f>
        <v>0</v>
      </c>
      <c r="AG73" s="342">
        <f>_xlfn.IFNA(INDEX('Delegated Wage Grid'!H$14:H$50,MATCH($A73,ListDelegated,0)),0)</f>
        <v>0</v>
      </c>
      <c r="AH73" s="342">
        <f t="shared" si="4"/>
        <v>0</v>
      </c>
      <c r="AI73" s="342">
        <f t="shared" si="5"/>
        <v>0</v>
      </c>
    </row>
    <row r="74" spans="1:35" x14ac:dyDescent="0.25">
      <c r="A74" s="81"/>
      <c r="B74" s="81"/>
      <c r="C74" s="60"/>
      <c r="D74" s="183"/>
      <c r="E74" s="1016" t="str">
        <f t="shared" si="1"/>
        <v/>
      </c>
      <c r="F74" s="190"/>
      <c r="G74" s="232"/>
      <c r="H74" s="236" t="str">
        <f t="shared" si="2"/>
        <v/>
      </c>
      <c r="I74" s="215"/>
      <c r="J74" s="216"/>
      <c r="K74" s="216"/>
      <c r="L74" s="216"/>
      <c r="M74" s="217"/>
      <c r="N74" s="200"/>
      <c r="O74" s="201"/>
      <c r="P74" s="202"/>
      <c r="Q74" s="202"/>
      <c r="R74" s="202"/>
      <c r="S74" s="202"/>
      <c r="T74" s="203"/>
      <c r="U74" s="204"/>
      <c r="V74" s="203"/>
      <c r="W74" s="203"/>
      <c r="X74" s="205"/>
      <c r="Y74" s="359" t="str">
        <f t="shared" si="3"/>
        <v/>
      </c>
      <c r="Z74" s="455"/>
      <c r="AB74" s="774">
        <f>_xlfn.IFNA(INDEX('Delegated Wage Grid'!C$14:C$50,MATCH($A74,ListDelegated,0)),0)</f>
        <v>0</v>
      </c>
      <c r="AC74" s="342">
        <f>_xlfn.IFNA(INDEX('Delegated Wage Grid'!D$14:D$50,MATCH($A74,ListDelegated,0)),0)</f>
        <v>0</v>
      </c>
      <c r="AD74" s="342">
        <f>_xlfn.IFNA(INDEX('Delegated Wage Grid'!E$14:E$50,MATCH($A74,ListDelegated,0)),0)</f>
        <v>0</v>
      </c>
      <c r="AE74" s="342">
        <f>_xlfn.IFNA(INDEX('Delegated Wage Grid'!F$14:F$50,MATCH($A74,ListDelegated,0)),0)</f>
        <v>0</v>
      </c>
      <c r="AF74" s="342">
        <f>_xlfn.IFNA(INDEX('Delegated Wage Grid'!G$14:G$50,MATCH($A74,ListDelegated,0)),0)</f>
        <v>0</v>
      </c>
      <c r="AG74" s="342">
        <f>_xlfn.IFNA(INDEX('Delegated Wage Grid'!H$14:H$50,MATCH($A74,ListDelegated,0)),0)</f>
        <v>0</v>
      </c>
      <c r="AH74" s="342">
        <f t="shared" si="4"/>
        <v>0</v>
      </c>
      <c r="AI74" s="342">
        <f t="shared" si="5"/>
        <v>0</v>
      </c>
    </row>
    <row r="75" spans="1:35" x14ac:dyDescent="0.25">
      <c r="A75" s="81"/>
      <c r="B75" s="81"/>
      <c r="C75" s="60"/>
      <c r="D75" s="183"/>
      <c r="E75" s="1016" t="str">
        <f t="shared" si="1"/>
        <v/>
      </c>
      <c r="F75" s="190"/>
      <c r="G75" s="232"/>
      <c r="H75" s="236" t="str">
        <f t="shared" si="2"/>
        <v/>
      </c>
      <c r="I75" s="215"/>
      <c r="J75" s="216"/>
      <c r="K75" s="216"/>
      <c r="L75" s="216"/>
      <c r="M75" s="217"/>
      <c r="N75" s="200"/>
      <c r="O75" s="201"/>
      <c r="P75" s="202"/>
      <c r="Q75" s="202"/>
      <c r="R75" s="202"/>
      <c r="S75" s="202"/>
      <c r="T75" s="203"/>
      <c r="U75" s="204"/>
      <c r="V75" s="203"/>
      <c r="W75" s="203"/>
      <c r="X75" s="205"/>
      <c r="Y75" s="359" t="str">
        <f t="shared" si="3"/>
        <v/>
      </c>
      <c r="Z75" s="455"/>
      <c r="AB75" s="774">
        <f>_xlfn.IFNA(INDEX('Delegated Wage Grid'!C$14:C$50,MATCH($A75,ListDelegated,0)),0)</f>
        <v>0</v>
      </c>
      <c r="AC75" s="342">
        <f>_xlfn.IFNA(INDEX('Delegated Wage Grid'!D$14:D$50,MATCH($A75,ListDelegated,0)),0)</f>
        <v>0</v>
      </c>
      <c r="AD75" s="342">
        <f>_xlfn.IFNA(INDEX('Delegated Wage Grid'!E$14:E$50,MATCH($A75,ListDelegated,0)),0)</f>
        <v>0</v>
      </c>
      <c r="AE75" s="342">
        <f>_xlfn.IFNA(INDEX('Delegated Wage Grid'!F$14:F$50,MATCH($A75,ListDelegated,0)),0)</f>
        <v>0</v>
      </c>
      <c r="AF75" s="342">
        <f>_xlfn.IFNA(INDEX('Delegated Wage Grid'!G$14:G$50,MATCH($A75,ListDelegated,0)),0)</f>
        <v>0</v>
      </c>
      <c r="AG75" s="342">
        <f>_xlfn.IFNA(INDEX('Delegated Wage Grid'!H$14:H$50,MATCH($A75,ListDelegated,0)),0)</f>
        <v>0</v>
      </c>
      <c r="AH75" s="342">
        <f t="shared" si="4"/>
        <v>0</v>
      </c>
      <c r="AI75" s="342">
        <f t="shared" si="5"/>
        <v>0</v>
      </c>
    </row>
    <row r="76" spans="1:35" x14ac:dyDescent="0.25">
      <c r="A76" s="81"/>
      <c r="B76" s="81"/>
      <c r="C76" s="60"/>
      <c r="D76" s="183"/>
      <c r="E76" s="1016" t="str">
        <f t="shared" si="1"/>
        <v/>
      </c>
      <c r="F76" s="190"/>
      <c r="G76" s="232"/>
      <c r="H76" s="236" t="str">
        <f t="shared" si="2"/>
        <v/>
      </c>
      <c r="I76" s="215"/>
      <c r="J76" s="216"/>
      <c r="K76" s="216"/>
      <c r="L76" s="216"/>
      <c r="M76" s="217"/>
      <c r="N76" s="200"/>
      <c r="O76" s="201"/>
      <c r="P76" s="202"/>
      <c r="Q76" s="202"/>
      <c r="R76" s="202"/>
      <c r="S76" s="202"/>
      <c r="T76" s="203"/>
      <c r="U76" s="204"/>
      <c r="V76" s="203"/>
      <c r="W76" s="203"/>
      <c r="X76" s="205"/>
      <c r="Y76" s="359" t="str">
        <f t="shared" si="3"/>
        <v/>
      </c>
      <c r="Z76" s="455"/>
      <c r="AB76" s="774">
        <f>_xlfn.IFNA(INDEX('Delegated Wage Grid'!C$14:C$50,MATCH($A76,ListDelegated,0)),0)</f>
        <v>0</v>
      </c>
      <c r="AC76" s="342">
        <f>_xlfn.IFNA(INDEX('Delegated Wage Grid'!D$14:D$50,MATCH($A76,ListDelegated,0)),0)</f>
        <v>0</v>
      </c>
      <c r="AD76" s="342">
        <f>_xlfn.IFNA(INDEX('Delegated Wage Grid'!E$14:E$50,MATCH($A76,ListDelegated,0)),0)</f>
        <v>0</v>
      </c>
      <c r="AE76" s="342">
        <f>_xlfn.IFNA(INDEX('Delegated Wage Grid'!F$14:F$50,MATCH($A76,ListDelegated,0)),0)</f>
        <v>0</v>
      </c>
      <c r="AF76" s="342">
        <f>_xlfn.IFNA(INDEX('Delegated Wage Grid'!G$14:G$50,MATCH($A76,ListDelegated,0)),0)</f>
        <v>0</v>
      </c>
      <c r="AG76" s="342">
        <f>_xlfn.IFNA(INDEX('Delegated Wage Grid'!H$14:H$50,MATCH($A76,ListDelegated,0)),0)</f>
        <v>0</v>
      </c>
      <c r="AH76" s="342">
        <f t="shared" si="4"/>
        <v>0</v>
      </c>
      <c r="AI76" s="342">
        <f t="shared" si="5"/>
        <v>0</v>
      </c>
    </row>
    <row r="77" spans="1:35" x14ac:dyDescent="0.25">
      <c r="A77" s="81"/>
      <c r="B77" s="81"/>
      <c r="C77" s="60"/>
      <c r="D77" s="183"/>
      <c r="E77" s="1016" t="str">
        <f t="shared" si="1"/>
        <v/>
      </c>
      <c r="F77" s="190"/>
      <c r="G77" s="232"/>
      <c r="H77" s="236" t="str">
        <f t="shared" si="2"/>
        <v/>
      </c>
      <c r="I77" s="215"/>
      <c r="J77" s="216"/>
      <c r="K77" s="216"/>
      <c r="L77" s="216"/>
      <c r="M77" s="217"/>
      <c r="N77" s="200"/>
      <c r="O77" s="201"/>
      <c r="P77" s="202"/>
      <c r="Q77" s="202"/>
      <c r="R77" s="202"/>
      <c r="S77" s="202"/>
      <c r="T77" s="203"/>
      <c r="U77" s="204"/>
      <c r="V77" s="203"/>
      <c r="W77" s="203"/>
      <c r="X77" s="205"/>
      <c r="Y77" s="359" t="str">
        <f t="shared" si="3"/>
        <v/>
      </c>
      <c r="Z77" s="455"/>
      <c r="AB77" s="774">
        <f>_xlfn.IFNA(INDEX('Delegated Wage Grid'!C$14:C$50,MATCH($A77,ListDelegated,0)),0)</f>
        <v>0</v>
      </c>
      <c r="AC77" s="342">
        <f>_xlfn.IFNA(INDEX('Delegated Wage Grid'!D$14:D$50,MATCH($A77,ListDelegated,0)),0)</f>
        <v>0</v>
      </c>
      <c r="AD77" s="342">
        <f>_xlfn.IFNA(INDEX('Delegated Wage Grid'!E$14:E$50,MATCH($A77,ListDelegated,0)),0)</f>
        <v>0</v>
      </c>
      <c r="AE77" s="342">
        <f>_xlfn.IFNA(INDEX('Delegated Wage Grid'!F$14:F$50,MATCH($A77,ListDelegated,0)),0)</f>
        <v>0</v>
      </c>
      <c r="AF77" s="342">
        <f>_xlfn.IFNA(INDEX('Delegated Wage Grid'!G$14:G$50,MATCH($A77,ListDelegated,0)),0)</f>
        <v>0</v>
      </c>
      <c r="AG77" s="342">
        <f>_xlfn.IFNA(INDEX('Delegated Wage Grid'!H$14:H$50,MATCH($A77,ListDelegated,0)),0)</f>
        <v>0</v>
      </c>
      <c r="AH77" s="342">
        <f t="shared" si="4"/>
        <v>0</v>
      </c>
      <c r="AI77" s="342">
        <f t="shared" si="5"/>
        <v>0</v>
      </c>
    </row>
    <row r="78" spans="1:35" x14ac:dyDescent="0.25">
      <c r="A78" s="81"/>
      <c r="B78" s="81"/>
      <c r="C78" s="60"/>
      <c r="D78" s="183"/>
      <c r="E78" s="1016" t="str">
        <f t="shared" si="1"/>
        <v/>
      </c>
      <c r="F78" s="190"/>
      <c r="G78" s="232"/>
      <c r="H78" s="236" t="str">
        <f t="shared" si="2"/>
        <v/>
      </c>
      <c r="I78" s="215"/>
      <c r="J78" s="216"/>
      <c r="K78" s="216"/>
      <c r="L78" s="216"/>
      <c r="M78" s="217"/>
      <c r="N78" s="200"/>
      <c r="O78" s="201"/>
      <c r="P78" s="202"/>
      <c r="Q78" s="202"/>
      <c r="R78" s="202"/>
      <c r="S78" s="202"/>
      <c r="T78" s="203"/>
      <c r="U78" s="204"/>
      <c r="V78" s="203"/>
      <c r="W78" s="203"/>
      <c r="X78" s="205"/>
      <c r="Y78" s="359" t="str">
        <f t="shared" si="3"/>
        <v/>
      </c>
      <c r="Z78" s="455"/>
      <c r="AB78" s="774">
        <f>_xlfn.IFNA(INDEX('Delegated Wage Grid'!C$14:C$50,MATCH($A78,ListDelegated,0)),0)</f>
        <v>0</v>
      </c>
      <c r="AC78" s="342">
        <f>_xlfn.IFNA(INDEX('Delegated Wage Grid'!D$14:D$50,MATCH($A78,ListDelegated,0)),0)</f>
        <v>0</v>
      </c>
      <c r="AD78" s="342">
        <f>_xlfn.IFNA(INDEX('Delegated Wage Grid'!E$14:E$50,MATCH($A78,ListDelegated,0)),0)</f>
        <v>0</v>
      </c>
      <c r="AE78" s="342">
        <f>_xlfn.IFNA(INDEX('Delegated Wage Grid'!F$14:F$50,MATCH($A78,ListDelegated,0)),0)</f>
        <v>0</v>
      </c>
      <c r="AF78" s="342">
        <f>_xlfn.IFNA(INDEX('Delegated Wage Grid'!G$14:G$50,MATCH($A78,ListDelegated,0)),0)</f>
        <v>0</v>
      </c>
      <c r="AG78" s="342">
        <f>_xlfn.IFNA(INDEX('Delegated Wage Grid'!H$14:H$50,MATCH($A78,ListDelegated,0)),0)</f>
        <v>0</v>
      </c>
      <c r="AH78" s="342">
        <f t="shared" si="4"/>
        <v>0</v>
      </c>
      <c r="AI78" s="342">
        <f t="shared" si="5"/>
        <v>0</v>
      </c>
    </row>
    <row r="79" spans="1:35" x14ac:dyDescent="0.25">
      <c r="A79" s="81"/>
      <c r="B79" s="81"/>
      <c r="C79" s="60"/>
      <c r="D79" s="183"/>
      <c r="E79" s="1016" t="str">
        <f t="shared" si="1"/>
        <v/>
      </c>
      <c r="F79" s="190"/>
      <c r="G79" s="232"/>
      <c r="H79" s="236" t="str">
        <f t="shared" si="2"/>
        <v/>
      </c>
      <c r="I79" s="215"/>
      <c r="J79" s="216"/>
      <c r="K79" s="216"/>
      <c r="L79" s="216"/>
      <c r="M79" s="217"/>
      <c r="N79" s="200"/>
      <c r="O79" s="201"/>
      <c r="P79" s="202"/>
      <c r="Q79" s="202"/>
      <c r="R79" s="202"/>
      <c r="S79" s="202"/>
      <c r="T79" s="203"/>
      <c r="U79" s="204"/>
      <c r="V79" s="203"/>
      <c r="W79" s="203"/>
      <c r="X79" s="205"/>
      <c r="Y79" s="359" t="str">
        <f t="shared" si="3"/>
        <v/>
      </c>
      <c r="Z79" s="455"/>
      <c r="AB79" s="774">
        <f>_xlfn.IFNA(INDEX('Delegated Wage Grid'!C$14:C$50,MATCH($A79,ListDelegated,0)),0)</f>
        <v>0</v>
      </c>
      <c r="AC79" s="342">
        <f>_xlfn.IFNA(INDEX('Delegated Wage Grid'!D$14:D$50,MATCH($A79,ListDelegated,0)),0)</f>
        <v>0</v>
      </c>
      <c r="AD79" s="342">
        <f>_xlfn.IFNA(INDEX('Delegated Wage Grid'!E$14:E$50,MATCH($A79,ListDelegated,0)),0)</f>
        <v>0</v>
      </c>
      <c r="AE79" s="342">
        <f>_xlfn.IFNA(INDEX('Delegated Wage Grid'!F$14:F$50,MATCH($A79,ListDelegated,0)),0)</f>
        <v>0</v>
      </c>
      <c r="AF79" s="342">
        <f>_xlfn.IFNA(INDEX('Delegated Wage Grid'!G$14:G$50,MATCH($A79,ListDelegated,0)),0)</f>
        <v>0</v>
      </c>
      <c r="AG79" s="342">
        <f>_xlfn.IFNA(INDEX('Delegated Wage Grid'!H$14:H$50,MATCH($A79,ListDelegated,0)),0)</f>
        <v>0</v>
      </c>
      <c r="AH79" s="342">
        <f t="shared" si="4"/>
        <v>0</v>
      </c>
      <c r="AI79" s="342">
        <f t="shared" si="5"/>
        <v>0</v>
      </c>
    </row>
    <row r="80" spans="1:35" x14ac:dyDescent="0.25">
      <c r="A80" s="81"/>
      <c r="B80" s="81"/>
      <c r="C80" s="60"/>
      <c r="D80" s="183"/>
      <c r="E80" s="1016" t="str">
        <f t="shared" si="1"/>
        <v/>
      </c>
      <c r="F80" s="190"/>
      <c r="G80" s="232"/>
      <c r="H80" s="236" t="str">
        <f t="shared" si="2"/>
        <v/>
      </c>
      <c r="I80" s="215"/>
      <c r="J80" s="216"/>
      <c r="K80" s="216"/>
      <c r="L80" s="216"/>
      <c r="M80" s="217"/>
      <c r="N80" s="200"/>
      <c r="O80" s="201"/>
      <c r="P80" s="202"/>
      <c r="Q80" s="202"/>
      <c r="R80" s="202"/>
      <c r="S80" s="202"/>
      <c r="T80" s="203"/>
      <c r="U80" s="204"/>
      <c r="V80" s="203"/>
      <c r="W80" s="203"/>
      <c r="X80" s="205"/>
      <c r="Y80" s="359" t="str">
        <f t="shared" si="3"/>
        <v/>
      </c>
      <c r="Z80" s="455"/>
      <c r="AB80" s="774">
        <f>_xlfn.IFNA(INDEX('Delegated Wage Grid'!C$14:C$50,MATCH($A80,ListDelegated,0)),0)</f>
        <v>0</v>
      </c>
      <c r="AC80" s="342">
        <f>_xlfn.IFNA(INDEX('Delegated Wage Grid'!D$14:D$50,MATCH($A80,ListDelegated,0)),0)</f>
        <v>0</v>
      </c>
      <c r="AD80" s="342">
        <f>_xlfn.IFNA(INDEX('Delegated Wage Grid'!E$14:E$50,MATCH($A80,ListDelegated,0)),0)</f>
        <v>0</v>
      </c>
      <c r="AE80" s="342">
        <f>_xlfn.IFNA(INDEX('Delegated Wage Grid'!F$14:F$50,MATCH($A80,ListDelegated,0)),0)</f>
        <v>0</v>
      </c>
      <c r="AF80" s="342">
        <f>_xlfn.IFNA(INDEX('Delegated Wage Grid'!G$14:G$50,MATCH($A80,ListDelegated,0)),0)</f>
        <v>0</v>
      </c>
      <c r="AG80" s="342">
        <f>_xlfn.IFNA(INDEX('Delegated Wage Grid'!H$14:H$50,MATCH($A80,ListDelegated,0)),0)</f>
        <v>0</v>
      </c>
      <c r="AH80" s="342">
        <f t="shared" si="4"/>
        <v>0</v>
      </c>
      <c r="AI80" s="342">
        <f t="shared" si="5"/>
        <v>0</v>
      </c>
    </row>
    <row r="81" spans="1:35" x14ac:dyDescent="0.25">
      <c r="A81" s="81"/>
      <c r="B81" s="81"/>
      <c r="C81" s="60"/>
      <c r="D81" s="183"/>
      <c r="E81" s="1016" t="str">
        <f t="shared" si="1"/>
        <v/>
      </c>
      <c r="F81" s="190"/>
      <c r="G81" s="232"/>
      <c r="H81" s="236" t="str">
        <f t="shared" si="2"/>
        <v/>
      </c>
      <c r="I81" s="215"/>
      <c r="J81" s="216"/>
      <c r="K81" s="216"/>
      <c r="L81" s="216"/>
      <c r="M81" s="217"/>
      <c r="N81" s="200"/>
      <c r="O81" s="201"/>
      <c r="P81" s="202"/>
      <c r="Q81" s="202"/>
      <c r="R81" s="202"/>
      <c r="S81" s="202"/>
      <c r="T81" s="203"/>
      <c r="U81" s="204"/>
      <c r="V81" s="203"/>
      <c r="W81" s="203"/>
      <c r="X81" s="205"/>
      <c r="Y81" s="359" t="str">
        <f t="shared" si="3"/>
        <v/>
      </c>
      <c r="Z81" s="455"/>
      <c r="AB81" s="774">
        <f>_xlfn.IFNA(INDEX('Delegated Wage Grid'!C$14:C$50,MATCH($A81,ListDelegated,0)),0)</f>
        <v>0</v>
      </c>
      <c r="AC81" s="342">
        <f>_xlfn.IFNA(INDEX('Delegated Wage Grid'!D$14:D$50,MATCH($A81,ListDelegated,0)),0)</f>
        <v>0</v>
      </c>
      <c r="AD81" s="342">
        <f>_xlfn.IFNA(INDEX('Delegated Wage Grid'!E$14:E$50,MATCH($A81,ListDelegated,0)),0)</f>
        <v>0</v>
      </c>
      <c r="AE81" s="342">
        <f>_xlfn.IFNA(INDEX('Delegated Wage Grid'!F$14:F$50,MATCH($A81,ListDelegated,0)),0)</f>
        <v>0</v>
      </c>
      <c r="AF81" s="342">
        <f>_xlfn.IFNA(INDEX('Delegated Wage Grid'!G$14:G$50,MATCH($A81,ListDelegated,0)),0)</f>
        <v>0</v>
      </c>
      <c r="AG81" s="342">
        <f>_xlfn.IFNA(INDEX('Delegated Wage Grid'!H$14:H$50,MATCH($A81,ListDelegated,0)),0)</f>
        <v>0</v>
      </c>
      <c r="AH81" s="342">
        <f t="shared" si="4"/>
        <v>0</v>
      </c>
      <c r="AI81" s="342">
        <f t="shared" si="5"/>
        <v>0</v>
      </c>
    </row>
    <row r="82" spans="1:35" x14ac:dyDescent="0.25">
      <c r="A82" s="81"/>
      <c r="B82" s="81"/>
      <c r="C82" s="60"/>
      <c r="D82" s="183"/>
      <c r="E82" s="1016" t="str">
        <f t="shared" ref="E82:E145" si="6">IF(ISBLANK(A82),"",AB82)</f>
        <v/>
      </c>
      <c r="F82" s="190"/>
      <c r="G82" s="232"/>
      <c r="H82" s="236" t="str">
        <f t="shared" ref="H82:H145" si="7">IF(SUM(I82:M82)=0,"",SUM(I82:M82))</f>
        <v/>
      </c>
      <c r="I82" s="215"/>
      <c r="J82" s="216"/>
      <c r="K82" s="216"/>
      <c r="L82" s="216"/>
      <c r="M82" s="217"/>
      <c r="N82" s="200"/>
      <c r="O82" s="201"/>
      <c r="P82" s="202"/>
      <c r="Q82" s="202"/>
      <c r="R82" s="202"/>
      <c r="S82" s="202"/>
      <c r="T82" s="203"/>
      <c r="U82" s="204"/>
      <c r="V82" s="203"/>
      <c r="W82" s="203"/>
      <c r="X82" s="205"/>
      <c r="Y82" s="359" t="str">
        <f t="shared" ref="Y82:Y145" si="8">IF(SUM(F82,I82:M82)=0,"",SUM(F82,I82:M82))</f>
        <v/>
      </c>
      <c r="Z82" s="455"/>
      <c r="AB82" s="774">
        <f>_xlfn.IFNA(INDEX('Delegated Wage Grid'!C$14:C$50,MATCH($A82,ListDelegated,0)),0)</f>
        <v>0</v>
      </c>
      <c r="AC82" s="342">
        <f>_xlfn.IFNA(INDEX('Delegated Wage Grid'!D$14:D$50,MATCH($A82,ListDelegated,0)),0)</f>
        <v>0</v>
      </c>
      <c r="AD82" s="342">
        <f>_xlfn.IFNA(INDEX('Delegated Wage Grid'!E$14:E$50,MATCH($A82,ListDelegated,0)),0)</f>
        <v>0</v>
      </c>
      <c r="AE82" s="342">
        <f>_xlfn.IFNA(INDEX('Delegated Wage Grid'!F$14:F$50,MATCH($A82,ListDelegated,0)),0)</f>
        <v>0</v>
      </c>
      <c r="AF82" s="342">
        <f>_xlfn.IFNA(INDEX('Delegated Wage Grid'!G$14:G$50,MATCH($A82,ListDelegated,0)),0)</f>
        <v>0</v>
      </c>
      <c r="AG82" s="342">
        <f>_xlfn.IFNA(INDEX('Delegated Wage Grid'!H$14:H$50,MATCH($A82,ListDelegated,0)),0)</f>
        <v>0</v>
      </c>
      <c r="AH82" s="342">
        <f t="shared" ref="AH82:AH145" si="9">F82*G82</f>
        <v>0</v>
      </c>
      <c r="AI82" s="342">
        <f t="shared" ref="AI82:AI145" si="10">SUM(I82*AC82,J82*AD82,K82*AE82,L82*AF82+M82*AG82)</f>
        <v>0</v>
      </c>
    </row>
    <row r="83" spans="1:35" x14ac:dyDescent="0.25">
      <c r="A83" s="81"/>
      <c r="B83" s="81"/>
      <c r="C83" s="60"/>
      <c r="D83" s="183"/>
      <c r="E83" s="1016" t="str">
        <f t="shared" si="6"/>
        <v/>
      </c>
      <c r="F83" s="190"/>
      <c r="G83" s="232"/>
      <c r="H83" s="236" t="str">
        <f t="shared" si="7"/>
        <v/>
      </c>
      <c r="I83" s="215"/>
      <c r="J83" s="216"/>
      <c r="K83" s="216"/>
      <c r="L83" s="216"/>
      <c r="M83" s="217"/>
      <c r="N83" s="200"/>
      <c r="O83" s="201"/>
      <c r="P83" s="202"/>
      <c r="Q83" s="202"/>
      <c r="R83" s="202"/>
      <c r="S83" s="202"/>
      <c r="T83" s="203"/>
      <c r="U83" s="204"/>
      <c r="V83" s="203"/>
      <c r="W83" s="203"/>
      <c r="X83" s="205"/>
      <c r="Y83" s="359" t="str">
        <f t="shared" si="8"/>
        <v/>
      </c>
      <c r="Z83" s="455"/>
      <c r="AB83" s="774">
        <f>_xlfn.IFNA(INDEX('Delegated Wage Grid'!C$14:C$50,MATCH($A83,ListDelegated,0)),0)</f>
        <v>0</v>
      </c>
      <c r="AC83" s="342">
        <f>_xlfn.IFNA(INDEX('Delegated Wage Grid'!D$14:D$50,MATCH($A83,ListDelegated,0)),0)</f>
        <v>0</v>
      </c>
      <c r="AD83" s="342">
        <f>_xlfn.IFNA(INDEX('Delegated Wage Grid'!E$14:E$50,MATCH($A83,ListDelegated,0)),0)</f>
        <v>0</v>
      </c>
      <c r="AE83" s="342">
        <f>_xlfn.IFNA(INDEX('Delegated Wage Grid'!F$14:F$50,MATCH($A83,ListDelegated,0)),0)</f>
        <v>0</v>
      </c>
      <c r="AF83" s="342">
        <f>_xlfn.IFNA(INDEX('Delegated Wage Grid'!G$14:G$50,MATCH($A83,ListDelegated,0)),0)</f>
        <v>0</v>
      </c>
      <c r="AG83" s="342">
        <f>_xlfn.IFNA(INDEX('Delegated Wage Grid'!H$14:H$50,MATCH($A83,ListDelegated,0)),0)</f>
        <v>0</v>
      </c>
      <c r="AH83" s="342">
        <f t="shared" si="9"/>
        <v>0</v>
      </c>
      <c r="AI83" s="342">
        <f t="shared" si="10"/>
        <v>0</v>
      </c>
    </row>
    <row r="84" spans="1:35" x14ac:dyDescent="0.25">
      <c r="A84" s="81"/>
      <c r="B84" s="81"/>
      <c r="C84" s="60"/>
      <c r="D84" s="183"/>
      <c r="E84" s="1016" t="str">
        <f t="shared" si="6"/>
        <v/>
      </c>
      <c r="F84" s="190"/>
      <c r="G84" s="232"/>
      <c r="H84" s="236" t="str">
        <f t="shared" si="7"/>
        <v/>
      </c>
      <c r="I84" s="215"/>
      <c r="J84" s="216"/>
      <c r="K84" s="216"/>
      <c r="L84" s="216"/>
      <c r="M84" s="217"/>
      <c r="N84" s="200"/>
      <c r="O84" s="201"/>
      <c r="P84" s="202"/>
      <c r="Q84" s="202"/>
      <c r="R84" s="202"/>
      <c r="S84" s="202"/>
      <c r="T84" s="203"/>
      <c r="U84" s="204"/>
      <c r="V84" s="203"/>
      <c r="W84" s="203"/>
      <c r="X84" s="205"/>
      <c r="Y84" s="359" t="str">
        <f t="shared" si="8"/>
        <v/>
      </c>
      <c r="Z84" s="455"/>
      <c r="AB84" s="774">
        <f>_xlfn.IFNA(INDEX('Delegated Wage Grid'!C$14:C$50,MATCH($A84,ListDelegated,0)),0)</f>
        <v>0</v>
      </c>
      <c r="AC84" s="342">
        <f>_xlfn.IFNA(INDEX('Delegated Wage Grid'!D$14:D$50,MATCH($A84,ListDelegated,0)),0)</f>
        <v>0</v>
      </c>
      <c r="AD84" s="342">
        <f>_xlfn.IFNA(INDEX('Delegated Wage Grid'!E$14:E$50,MATCH($A84,ListDelegated,0)),0)</f>
        <v>0</v>
      </c>
      <c r="AE84" s="342">
        <f>_xlfn.IFNA(INDEX('Delegated Wage Grid'!F$14:F$50,MATCH($A84,ListDelegated,0)),0)</f>
        <v>0</v>
      </c>
      <c r="AF84" s="342">
        <f>_xlfn.IFNA(INDEX('Delegated Wage Grid'!G$14:G$50,MATCH($A84,ListDelegated,0)),0)</f>
        <v>0</v>
      </c>
      <c r="AG84" s="342">
        <f>_xlfn.IFNA(INDEX('Delegated Wage Grid'!H$14:H$50,MATCH($A84,ListDelegated,0)),0)</f>
        <v>0</v>
      </c>
      <c r="AH84" s="342">
        <f t="shared" si="9"/>
        <v>0</v>
      </c>
      <c r="AI84" s="342">
        <f t="shared" si="10"/>
        <v>0</v>
      </c>
    </row>
    <row r="85" spans="1:35" x14ac:dyDescent="0.25">
      <c r="A85" s="81"/>
      <c r="B85" s="81"/>
      <c r="C85" s="60"/>
      <c r="D85" s="183"/>
      <c r="E85" s="1016" t="str">
        <f t="shared" si="6"/>
        <v/>
      </c>
      <c r="F85" s="190"/>
      <c r="G85" s="232"/>
      <c r="H85" s="236" t="str">
        <f t="shared" si="7"/>
        <v/>
      </c>
      <c r="I85" s="215"/>
      <c r="J85" s="216"/>
      <c r="K85" s="216"/>
      <c r="L85" s="216"/>
      <c r="M85" s="217"/>
      <c r="N85" s="200"/>
      <c r="O85" s="201"/>
      <c r="P85" s="202"/>
      <c r="Q85" s="202"/>
      <c r="R85" s="202"/>
      <c r="S85" s="202"/>
      <c r="T85" s="203"/>
      <c r="U85" s="204"/>
      <c r="V85" s="203"/>
      <c r="W85" s="203"/>
      <c r="X85" s="205"/>
      <c r="Y85" s="359" t="str">
        <f t="shared" si="8"/>
        <v/>
      </c>
      <c r="Z85" s="455"/>
      <c r="AB85" s="774">
        <f>_xlfn.IFNA(INDEX('Delegated Wage Grid'!C$14:C$50,MATCH($A85,ListDelegated,0)),0)</f>
        <v>0</v>
      </c>
      <c r="AC85" s="342">
        <f>_xlfn.IFNA(INDEX('Delegated Wage Grid'!D$14:D$50,MATCH($A85,ListDelegated,0)),0)</f>
        <v>0</v>
      </c>
      <c r="AD85" s="342">
        <f>_xlfn.IFNA(INDEX('Delegated Wage Grid'!E$14:E$50,MATCH($A85,ListDelegated,0)),0)</f>
        <v>0</v>
      </c>
      <c r="AE85" s="342">
        <f>_xlfn.IFNA(INDEX('Delegated Wage Grid'!F$14:F$50,MATCH($A85,ListDelegated,0)),0)</f>
        <v>0</v>
      </c>
      <c r="AF85" s="342">
        <f>_xlfn.IFNA(INDEX('Delegated Wage Grid'!G$14:G$50,MATCH($A85,ListDelegated,0)),0)</f>
        <v>0</v>
      </c>
      <c r="AG85" s="342">
        <f>_xlfn.IFNA(INDEX('Delegated Wage Grid'!H$14:H$50,MATCH($A85,ListDelegated,0)),0)</f>
        <v>0</v>
      </c>
      <c r="AH85" s="342">
        <f t="shared" si="9"/>
        <v>0</v>
      </c>
      <c r="AI85" s="342">
        <f t="shared" si="10"/>
        <v>0</v>
      </c>
    </row>
    <row r="86" spans="1:35" x14ac:dyDescent="0.25">
      <c r="A86" s="81"/>
      <c r="B86" s="81"/>
      <c r="C86" s="60"/>
      <c r="D86" s="183"/>
      <c r="E86" s="1016" t="str">
        <f t="shared" si="6"/>
        <v/>
      </c>
      <c r="F86" s="190"/>
      <c r="G86" s="232"/>
      <c r="H86" s="236" t="str">
        <f t="shared" si="7"/>
        <v/>
      </c>
      <c r="I86" s="215"/>
      <c r="J86" s="216"/>
      <c r="K86" s="216"/>
      <c r="L86" s="216"/>
      <c r="M86" s="217"/>
      <c r="N86" s="200"/>
      <c r="O86" s="201"/>
      <c r="P86" s="202"/>
      <c r="Q86" s="202"/>
      <c r="R86" s="202"/>
      <c r="S86" s="202"/>
      <c r="T86" s="203"/>
      <c r="U86" s="204"/>
      <c r="V86" s="203"/>
      <c r="W86" s="203"/>
      <c r="X86" s="205"/>
      <c r="Y86" s="359" t="str">
        <f t="shared" si="8"/>
        <v/>
      </c>
      <c r="Z86" s="455"/>
      <c r="AB86" s="774">
        <f>_xlfn.IFNA(INDEX('Delegated Wage Grid'!C$14:C$50,MATCH($A86,ListDelegated,0)),0)</f>
        <v>0</v>
      </c>
      <c r="AC86" s="342">
        <f>_xlfn.IFNA(INDEX('Delegated Wage Grid'!D$14:D$50,MATCH($A86,ListDelegated,0)),0)</f>
        <v>0</v>
      </c>
      <c r="AD86" s="342">
        <f>_xlfn.IFNA(INDEX('Delegated Wage Grid'!E$14:E$50,MATCH($A86,ListDelegated,0)),0)</f>
        <v>0</v>
      </c>
      <c r="AE86" s="342">
        <f>_xlfn.IFNA(INDEX('Delegated Wage Grid'!F$14:F$50,MATCH($A86,ListDelegated,0)),0)</f>
        <v>0</v>
      </c>
      <c r="AF86" s="342">
        <f>_xlfn.IFNA(INDEX('Delegated Wage Grid'!G$14:G$50,MATCH($A86,ListDelegated,0)),0)</f>
        <v>0</v>
      </c>
      <c r="AG86" s="342">
        <f>_xlfn.IFNA(INDEX('Delegated Wage Grid'!H$14:H$50,MATCH($A86,ListDelegated,0)),0)</f>
        <v>0</v>
      </c>
      <c r="AH86" s="342">
        <f t="shared" si="9"/>
        <v>0</v>
      </c>
      <c r="AI86" s="342">
        <f t="shared" si="10"/>
        <v>0</v>
      </c>
    </row>
    <row r="87" spans="1:35" x14ac:dyDescent="0.25">
      <c r="A87" s="81"/>
      <c r="B87" s="81"/>
      <c r="C87" s="60"/>
      <c r="D87" s="183"/>
      <c r="E87" s="1016" t="str">
        <f t="shared" si="6"/>
        <v/>
      </c>
      <c r="F87" s="190"/>
      <c r="G87" s="232"/>
      <c r="H87" s="236" t="str">
        <f t="shared" si="7"/>
        <v/>
      </c>
      <c r="I87" s="215"/>
      <c r="J87" s="216"/>
      <c r="K87" s="216"/>
      <c r="L87" s="216"/>
      <c r="M87" s="217"/>
      <c r="N87" s="200"/>
      <c r="O87" s="201"/>
      <c r="P87" s="202"/>
      <c r="Q87" s="202"/>
      <c r="R87" s="202"/>
      <c r="S87" s="202"/>
      <c r="T87" s="203"/>
      <c r="U87" s="204"/>
      <c r="V87" s="203"/>
      <c r="W87" s="203"/>
      <c r="X87" s="205"/>
      <c r="Y87" s="359" t="str">
        <f t="shared" si="8"/>
        <v/>
      </c>
      <c r="Z87" s="455"/>
      <c r="AB87" s="774">
        <f>_xlfn.IFNA(INDEX('Delegated Wage Grid'!C$14:C$50,MATCH($A87,ListDelegated,0)),0)</f>
        <v>0</v>
      </c>
      <c r="AC87" s="342">
        <f>_xlfn.IFNA(INDEX('Delegated Wage Grid'!D$14:D$50,MATCH($A87,ListDelegated,0)),0)</f>
        <v>0</v>
      </c>
      <c r="AD87" s="342">
        <f>_xlfn.IFNA(INDEX('Delegated Wage Grid'!E$14:E$50,MATCH($A87,ListDelegated,0)),0)</f>
        <v>0</v>
      </c>
      <c r="AE87" s="342">
        <f>_xlfn.IFNA(INDEX('Delegated Wage Grid'!F$14:F$50,MATCH($A87,ListDelegated,0)),0)</f>
        <v>0</v>
      </c>
      <c r="AF87" s="342">
        <f>_xlfn.IFNA(INDEX('Delegated Wage Grid'!G$14:G$50,MATCH($A87,ListDelegated,0)),0)</f>
        <v>0</v>
      </c>
      <c r="AG87" s="342">
        <f>_xlfn.IFNA(INDEX('Delegated Wage Grid'!H$14:H$50,MATCH($A87,ListDelegated,0)),0)</f>
        <v>0</v>
      </c>
      <c r="AH87" s="342">
        <f t="shared" si="9"/>
        <v>0</v>
      </c>
      <c r="AI87" s="342">
        <f t="shared" si="10"/>
        <v>0</v>
      </c>
    </row>
    <row r="88" spans="1:35" x14ac:dyDescent="0.25">
      <c r="A88" s="81"/>
      <c r="B88" s="81"/>
      <c r="C88" s="60"/>
      <c r="D88" s="183"/>
      <c r="E88" s="1016" t="str">
        <f t="shared" si="6"/>
        <v/>
      </c>
      <c r="F88" s="190"/>
      <c r="G88" s="232"/>
      <c r="H88" s="236" t="str">
        <f t="shared" si="7"/>
        <v/>
      </c>
      <c r="I88" s="215"/>
      <c r="J88" s="216"/>
      <c r="K88" s="216"/>
      <c r="L88" s="216"/>
      <c r="M88" s="217"/>
      <c r="N88" s="200"/>
      <c r="O88" s="201"/>
      <c r="P88" s="202"/>
      <c r="Q88" s="202"/>
      <c r="R88" s="202"/>
      <c r="S88" s="202"/>
      <c r="T88" s="203"/>
      <c r="U88" s="204"/>
      <c r="V88" s="203"/>
      <c r="W88" s="203"/>
      <c r="X88" s="205"/>
      <c r="Y88" s="359" t="str">
        <f t="shared" si="8"/>
        <v/>
      </c>
      <c r="Z88" s="455"/>
      <c r="AB88" s="774">
        <f>_xlfn.IFNA(INDEX('Delegated Wage Grid'!C$14:C$50,MATCH($A88,ListDelegated,0)),0)</f>
        <v>0</v>
      </c>
      <c r="AC88" s="342">
        <f>_xlfn.IFNA(INDEX('Delegated Wage Grid'!D$14:D$50,MATCH($A88,ListDelegated,0)),0)</f>
        <v>0</v>
      </c>
      <c r="AD88" s="342">
        <f>_xlfn.IFNA(INDEX('Delegated Wage Grid'!E$14:E$50,MATCH($A88,ListDelegated,0)),0)</f>
        <v>0</v>
      </c>
      <c r="AE88" s="342">
        <f>_xlfn.IFNA(INDEX('Delegated Wage Grid'!F$14:F$50,MATCH($A88,ListDelegated,0)),0)</f>
        <v>0</v>
      </c>
      <c r="AF88" s="342">
        <f>_xlfn.IFNA(INDEX('Delegated Wage Grid'!G$14:G$50,MATCH($A88,ListDelegated,0)),0)</f>
        <v>0</v>
      </c>
      <c r="AG88" s="342">
        <f>_xlfn.IFNA(INDEX('Delegated Wage Grid'!H$14:H$50,MATCH($A88,ListDelegated,0)),0)</f>
        <v>0</v>
      </c>
      <c r="AH88" s="342">
        <f t="shared" si="9"/>
        <v>0</v>
      </c>
      <c r="AI88" s="342">
        <f t="shared" si="10"/>
        <v>0</v>
      </c>
    </row>
    <row r="89" spans="1:35" x14ac:dyDescent="0.25">
      <c r="A89" s="81"/>
      <c r="B89" s="81"/>
      <c r="C89" s="60"/>
      <c r="D89" s="183"/>
      <c r="E89" s="1016" t="str">
        <f t="shared" si="6"/>
        <v/>
      </c>
      <c r="F89" s="190"/>
      <c r="G89" s="232"/>
      <c r="H89" s="236" t="str">
        <f t="shared" si="7"/>
        <v/>
      </c>
      <c r="I89" s="215"/>
      <c r="J89" s="216"/>
      <c r="K89" s="216"/>
      <c r="L89" s="216"/>
      <c r="M89" s="217"/>
      <c r="N89" s="200"/>
      <c r="O89" s="201"/>
      <c r="P89" s="202"/>
      <c r="Q89" s="202"/>
      <c r="R89" s="202"/>
      <c r="S89" s="202"/>
      <c r="T89" s="203"/>
      <c r="U89" s="204"/>
      <c r="V89" s="203"/>
      <c r="W89" s="203"/>
      <c r="X89" s="205"/>
      <c r="Y89" s="359" t="str">
        <f t="shared" si="8"/>
        <v/>
      </c>
      <c r="Z89" s="455"/>
      <c r="AB89" s="774">
        <f>_xlfn.IFNA(INDEX('Delegated Wage Grid'!C$14:C$50,MATCH($A89,ListDelegated,0)),0)</f>
        <v>0</v>
      </c>
      <c r="AC89" s="342">
        <f>_xlfn.IFNA(INDEX('Delegated Wage Grid'!D$14:D$50,MATCH($A89,ListDelegated,0)),0)</f>
        <v>0</v>
      </c>
      <c r="AD89" s="342">
        <f>_xlfn.IFNA(INDEX('Delegated Wage Grid'!E$14:E$50,MATCH($A89,ListDelegated,0)),0)</f>
        <v>0</v>
      </c>
      <c r="AE89" s="342">
        <f>_xlfn.IFNA(INDEX('Delegated Wage Grid'!F$14:F$50,MATCH($A89,ListDelegated,0)),0)</f>
        <v>0</v>
      </c>
      <c r="AF89" s="342">
        <f>_xlfn.IFNA(INDEX('Delegated Wage Grid'!G$14:G$50,MATCH($A89,ListDelegated,0)),0)</f>
        <v>0</v>
      </c>
      <c r="AG89" s="342">
        <f>_xlfn.IFNA(INDEX('Delegated Wage Grid'!H$14:H$50,MATCH($A89,ListDelegated,0)),0)</f>
        <v>0</v>
      </c>
      <c r="AH89" s="342">
        <f t="shared" si="9"/>
        <v>0</v>
      </c>
      <c r="AI89" s="342">
        <f t="shared" si="10"/>
        <v>0</v>
      </c>
    </row>
    <row r="90" spans="1:35" x14ac:dyDescent="0.25">
      <c r="A90" s="81"/>
      <c r="B90" s="81"/>
      <c r="C90" s="60"/>
      <c r="D90" s="183"/>
      <c r="E90" s="1016" t="str">
        <f t="shared" si="6"/>
        <v/>
      </c>
      <c r="F90" s="190"/>
      <c r="G90" s="232"/>
      <c r="H90" s="236" t="str">
        <f t="shared" si="7"/>
        <v/>
      </c>
      <c r="I90" s="215"/>
      <c r="J90" s="216"/>
      <c r="K90" s="216"/>
      <c r="L90" s="216"/>
      <c r="M90" s="217"/>
      <c r="N90" s="200"/>
      <c r="O90" s="201"/>
      <c r="P90" s="202"/>
      <c r="Q90" s="202"/>
      <c r="R90" s="202"/>
      <c r="S90" s="202"/>
      <c r="T90" s="203"/>
      <c r="U90" s="204"/>
      <c r="V90" s="203"/>
      <c r="W90" s="203"/>
      <c r="X90" s="205"/>
      <c r="Y90" s="359" t="str">
        <f t="shared" si="8"/>
        <v/>
      </c>
      <c r="Z90" s="455"/>
      <c r="AB90" s="774">
        <f>_xlfn.IFNA(INDEX('Delegated Wage Grid'!C$14:C$50,MATCH($A90,ListDelegated,0)),0)</f>
        <v>0</v>
      </c>
      <c r="AC90" s="342">
        <f>_xlfn.IFNA(INDEX('Delegated Wage Grid'!D$14:D$50,MATCH($A90,ListDelegated,0)),0)</f>
        <v>0</v>
      </c>
      <c r="AD90" s="342">
        <f>_xlfn.IFNA(INDEX('Delegated Wage Grid'!E$14:E$50,MATCH($A90,ListDelegated,0)),0)</f>
        <v>0</v>
      </c>
      <c r="AE90" s="342">
        <f>_xlfn.IFNA(INDEX('Delegated Wage Grid'!F$14:F$50,MATCH($A90,ListDelegated,0)),0)</f>
        <v>0</v>
      </c>
      <c r="AF90" s="342">
        <f>_xlfn.IFNA(INDEX('Delegated Wage Grid'!G$14:G$50,MATCH($A90,ListDelegated,0)),0)</f>
        <v>0</v>
      </c>
      <c r="AG90" s="342">
        <f>_xlfn.IFNA(INDEX('Delegated Wage Grid'!H$14:H$50,MATCH($A90,ListDelegated,0)),0)</f>
        <v>0</v>
      </c>
      <c r="AH90" s="342">
        <f t="shared" si="9"/>
        <v>0</v>
      </c>
      <c r="AI90" s="342">
        <f t="shared" si="10"/>
        <v>0</v>
      </c>
    </row>
    <row r="91" spans="1:35" x14ac:dyDescent="0.25">
      <c r="A91" s="81"/>
      <c r="B91" s="81"/>
      <c r="C91" s="60"/>
      <c r="D91" s="183"/>
      <c r="E91" s="1016" t="str">
        <f t="shared" si="6"/>
        <v/>
      </c>
      <c r="F91" s="190"/>
      <c r="G91" s="232"/>
      <c r="H91" s="236" t="str">
        <f t="shared" si="7"/>
        <v/>
      </c>
      <c r="I91" s="215"/>
      <c r="J91" s="216"/>
      <c r="K91" s="216"/>
      <c r="L91" s="216"/>
      <c r="M91" s="217"/>
      <c r="N91" s="200"/>
      <c r="O91" s="201"/>
      <c r="P91" s="202"/>
      <c r="Q91" s="202"/>
      <c r="R91" s="202"/>
      <c r="S91" s="202"/>
      <c r="T91" s="203"/>
      <c r="U91" s="204"/>
      <c r="V91" s="203"/>
      <c r="W91" s="203"/>
      <c r="X91" s="205"/>
      <c r="Y91" s="359" t="str">
        <f t="shared" si="8"/>
        <v/>
      </c>
      <c r="Z91" s="455"/>
      <c r="AB91" s="774">
        <f>_xlfn.IFNA(INDEX('Delegated Wage Grid'!C$14:C$50,MATCH($A91,ListDelegated,0)),0)</f>
        <v>0</v>
      </c>
      <c r="AC91" s="342">
        <f>_xlfn.IFNA(INDEX('Delegated Wage Grid'!D$14:D$50,MATCH($A91,ListDelegated,0)),0)</f>
        <v>0</v>
      </c>
      <c r="AD91" s="342">
        <f>_xlfn.IFNA(INDEX('Delegated Wage Grid'!E$14:E$50,MATCH($A91,ListDelegated,0)),0)</f>
        <v>0</v>
      </c>
      <c r="AE91" s="342">
        <f>_xlfn.IFNA(INDEX('Delegated Wage Grid'!F$14:F$50,MATCH($A91,ListDelegated,0)),0)</f>
        <v>0</v>
      </c>
      <c r="AF91" s="342">
        <f>_xlfn.IFNA(INDEX('Delegated Wage Grid'!G$14:G$50,MATCH($A91,ListDelegated,0)),0)</f>
        <v>0</v>
      </c>
      <c r="AG91" s="342">
        <f>_xlfn.IFNA(INDEX('Delegated Wage Grid'!H$14:H$50,MATCH($A91,ListDelegated,0)),0)</f>
        <v>0</v>
      </c>
      <c r="AH91" s="342">
        <f t="shared" si="9"/>
        <v>0</v>
      </c>
      <c r="AI91" s="342">
        <f t="shared" si="10"/>
        <v>0</v>
      </c>
    </row>
    <row r="92" spans="1:35" x14ac:dyDescent="0.25">
      <c r="A92" s="81"/>
      <c r="B92" s="81"/>
      <c r="C92" s="60"/>
      <c r="D92" s="183"/>
      <c r="E92" s="1016" t="str">
        <f t="shared" si="6"/>
        <v/>
      </c>
      <c r="F92" s="190"/>
      <c r="G92" s="232"/>
      <c r="H92" s="236" t="str">
        <f t="shared" si="7"/>
        <v/>
      </c>
      <c r="I92" s="215"/>
      <c r="J92" s="216"/>
      <c r="K92" s="216"/>
      <c r="L92" s="216"/>
      <c r="M92" s="217"/>
      <c r="N92" s="200"/>
      <c r="O92" s="201"/>
      <c r="P92" s="202"/>
      <c r="Q92" s="202"/>
      <c r="R92" s="202"/>
      <c r="S92" s="202"/>
      <c r="T92" s="203"/>
      <c r="U92" s="204"/>
      <c r="V92" s="203"/>
      <c r="W92" s="203"/>
      <c r="X92" s="205"/>
      <c r="Y92" s="359" t="str">
        <f t="shared" si="8"/>
        <v/>
      </c>
      <c r="Z92" s="455"/>
      <c r="AB92" s="774">
        <f>_xlfn.IFNA(INDEX('Delegated Wage Grid'!C$14:C$50,MATCH($A92,ListDelegated,0)),0)</f>
        <v>0</v>
      </c>
      <c r="AC92" s="342">
        <f>_xlfn.IFNA(INDEX('Delegated Wage Grid'!D$14:D$50,MATCH($A92,ListDelegated,0)),0)</f>
        <v>0</v>
      </c>
      <c r="AD92" s="342">
        <f>_xlfn.IFNA(INDEX('Delegated Wage Grid'!E$14:E$50,MATCH($A92,ListDelegated,0)),0)</f>
        <v>0</v>
      </c>
      <c r="AE92" s="342">
        <f>_xlfn.IFNA(INDEX('Delegated Wage Grid'!F$14:F$50,MATCH($A92,ListDelegated,0)),0)</f>
        <v>0</v>
      </c>
      <c r="AF92" s="342">
        <f>_xlfn.IFNA(INDEX('Delegated Wage Grid'!G$14:G$50,MATCH($A92,ListDelegated,0)),0)</f>
        <v>0</v>
      </c>
      <c r="AG92" s="342">
        <f>_xlfn.IFNA(INDEX('Delegated Wage Grid'!H$14:H$50,MATCH($A92,ListDelegated,0)),0)</f>
        <v>0</v>
      </c>
      <c r="AH92" s="342">
        <f t="shared" si="9"/>
        <v>0</v>
      </c>
      <c r="AI92" s="342">
        <f t="shared" si="10"/>
        <v>0</v>
      </c>
    </row>
    <row r="93" spans="1:35" x14ac:dyDescent="0.25">
      <c r="A93" s="81"/>
      <c r="B93" s="81"/>
      <c r="C93" s="60"/>
      <c r="D93" s="183"/>
      <c r="E93" s="1016" t="str">
        <f t="shared" si="6"/>
        <v/>
      </c>
      <c r="F93" s="190"/>
      <c r="G93" s="232"/>
      <c r="H93" s="236" t="str">
        <f t="shared" si="7"/>
        <v/>
      </c>
      <c r="I93" s="215"/>
      <c r="J93" s="216"/>
      <c r="K93" s="216"/>
      <c r="L93" s="216"/>
      <c r="M93" s="217"/>
      <c r="N93" s="200"/>
      <c r="O93" s="201"/>
      <c r="P93" s="202"/>
      <c r="Q93" s="202"/>
      <c r="R93" s="202"/>
      <c r="S93" s="202"/>
      <c r="T93" s="203"/>
      <c r="U93" s="204"/>
      <c r="V93" s="203"/>
      <c r="W93" s="203"/>
      <c r="X93" s="205"/>
      <c r="Y93" s="359" t="str">
        <f t="shared" si="8"/>
        <v/>
      </c>
      <c r="Z93" s="455"/>
      <c r="AB93" s="774">
        <f>_xlfn.IFNA(INDEX('Delegated Wage Grid'!C$14:C$50,MATCH($A93,ListDelegated,0)),0)</f>
        <v>0</v>
      </c>
      <c r="AC93" s="342">
        <f>_xlfn.IFNA(INDEX('Delegated Wage Grid'!D$14:D$50,MATCH($A93,ListDelegated,0)),0)</f>
        <v>0</v>
      </c>
      <c r="AD93" s="342">
        <f>_xlfn.IFNA(INDEX('Delegated Wage Grid'!E$14:E$50,MATCH($A93,ListDelegated,0)),0)</f>
        <v>0</v>
      </c>
      <c r="AE93" s="342">
        <f>_xlfn.IFNA(INDEX('Delegated Wage Grid'!F$14:F$50,MATCH($A93,ListDelegated,0)),0)</f>
        <v>0</v>
      </c>
      <c r="AF93" s="342">
        <f>_xlfn.IFNA(INDEX('Delegated Wage Grid'!G$14:G$50,MATCH($A93,ListDelegated,0)),0)</f>
        <v>0</v>
      </c>
      <c r="AG93" s="342">
        <f>_xlfn.IFNA(INDEX('Delegated Wage Grid'!H$14:H$50,MATCH($A93,ListDelegated,0)),0)</f>
        <v>0</v>
      </c>
      <c r="AH93" s="342">
        <f t="shared" si="9"/>
        <v>0</v>
      </c>
      <c r="AI93" s="342">
        <f t="shared" si="10"/>
        <v>0</v>
      </c>
    </row>
    <row r="94" spans="1:35" x14ac:dyDescent="0.25">
      <c r="A94" s="81"/>
      <c r="B94" s="81"/>
      <c r="C94" s="60"/>
      <c r="D94" s="183"/>
      <c r="E94" s="1016" t="str">
        <f t="shared" si="6"/>
        <v/>
      </c>
      <c r="F94" s="190"/>
      <c r="G94" s="232"/>
      <c r="H94" s="236" t="str">
        <f t="shared" si="7"/>
        <v/>
      </c>
      <c r="I94" s="215"/>
      <c r="J94" s="216"/>
      <c r="K94" s="216"/>
      <c r="L94" s="216"/>
      <c r="M94" s="217"/>
      <c r="N94" s="200"/>
      <c r="O94" s="201"/>
      <c r="P94" s="202"/>
      <c r="Q94" s="202"/>
      <c r="R94" s="202"/>
      <c r="S94" s="202"/>
      <c r="T94" s="203"/>
      <c r="U94" s="204"/>
      <c r="V94" s="203"/>
      <c r="W94" s="203"/>
      <c r="X94" s="205"/>
      <c r="Y94" s="359" t="str">
        <f t="shared" si="8"/>
        <v/>
      </c>
      <c r="Z94" s="455"/>
      <c r="AB94" s="774">
        <f>_xlfn.IFNA(INDEX('Delegated Wage Grid'!C$14:C$50,MATCH($A94,ListDelegated,0)),0)</f>
        <v>0</v>
      </c>
      <c r="AC94" s="342">
        <f>_xlfn.IFNA(INDEX('Delegated Wage Grid'!D$14:D$50,MATCH($A94,ListDelegated,0)),0)</f>
        <v>0</v>
      </c>
      <c r="AD94" s="342">
        <f>_xlfn.IFNA(INDEX('Delegated Wage Grid'!E$14:E$50,MATCH($A94,ListDelegated,0)),0)</f>
        <v>0</v>
      </c>
      <c r="AE94" s="342">
        <f>_xlfn.IFNA(INDEX('Delegated Wage Grid'!F$14:F$50,MATCH($A94,ListDelegated,0)),0)</f>
        <v>0</v>
      </c>
      <c r="AF94" s="342">
        <f>_xlfn.IFNA(INDEX('Delegated Wage Grid'!G$14:G$50,MATCH($A94,ListDelegated,0)),0)</f>
        <v>0</v>
      </c>
      <c r="AG94" s="342">
        <f>_xlfn.IFNA(INDEX('Delegated Wage Grid'!H$14:H$50,MATCH($A94,ListDelegated,0)),0)</f>
        <v>0</v>
      </c>
      <c r="AH94" s="342">
        <f t="shared" si="9"/>
        <v>0</v>
      </c>
      <c r="AI94" s="342">
        <f t="shared" si="10"/>
        <v>0</v>
      </c>
    </row>
    <row r="95" spans="1:35" x14ac:dyDescent="0.25">
      <c r="A95" s="81"/>
      <c r="B95" s="81"/>
      <c r="C95" s="60"/>
      <c r="D95" s="183"/>
      <c r="E95" s="1016" t="str">
        <f t="shared" si="6"/>
        <v/>
      </c>
      <c r="F95" s="190"/>
      <c r="G95" s="232"/>
      <c r="H95" s="236" t="str">
        <f t="shared" si="7"/>
        <v/>
      </c>
      <c r="I95" s="215"/>
      <c r="J95" s="216"/>
      <c r="K95" s="216"/>
      <c r="L95" s="216"/>
      <c r="M95" s="217"/>
      <c r="N95" s="200"/>
      <c r="O95" s="201"/>
      <c r="P95" s="202"/>
      <c r="Q95" s="202"/>
      <c r="R95" s="202"/>
      <c r="S95" s="202"/>
      <c r="T95" s="203"/>
      <c r="U95" s="204"/>
      <c r="V95" s="203"/>
      <c r="W95" s="203"/>
      <c r="X95" s="205"/>
      <c r="Y95" s="359" t="str">
        <f t="shared" si="8"/>
        <v/>
      </c>
      <c r="Z95" s="455"/>
      <c r="AB95" s="774">
        <f>_xlfn.IFNA(INDEX('Delegated Wage Grid'!C$14:C$50,MATCH($A95,ListDelegated,0)),0)</f>
        <v>0</v>
      </c>
      <c r="AC95" s="342">
        <f>_xlfn.IFNA(INDEX('Delegated Wage Grid'!D$14:D$50,MATCH($A95,ListDelegated,0)),0)</f>
        <v>0</v>
      </c>
      <c r="AD95" s="342">
        <f>_xlfn.IFNA(INDEX('Delegated Wage Grid'!E$14:E$50,MATCH($A95,ListDelegated,0)),0)</f>
        <v>0</v>
      </c>
      <c r="AE95" s="342">
        <f>_xlfn.IFNA(INDEX('Delegated Wage Grid'!F$14:F$50,MATCH($A95,ListDelegated,0)),0)</f>
        <v>0</v>
      </c>
      <c r="AF95" s="342">
        <f>_xlfn.IFNA(INDEX('Delegated Wage Grid'!G$14:G$50,MATCH($A95,ListDelegated,0)),0)</f>
        <v>0</v>
      </c>
      <c r="AG95" s="342">
        <f>_xlfn.IFNA(INDEX('Delegated Wage Grid'!H$14:H$50,MATCH($A95,ListDelegated,0)),0)</f>
        <v>0</v>
      </c>
      <c r="AH95" s="342">
        <f t="shared" si="9"/>
        <v>0</v>
      </c>
      <c r="AI95" s="342">
        <f t="shared" si="10"/>
        <v>0</v>
      </c>
    </row>
    <row r="96" spans="1:35" x14ac:dyDescent="0.25">
      <c r="A96" s="81"/>
      <c r="B96" s="81"/>
      <c r="C96" s="60"/>
      <c r="D96" s="183"/>
      <c r="E96" s="1016" t="str">
        <f t="shared" si="6"/>
        <v/>
      </c>
      <c r="F96" s="190"/>
      <c r="G96" s="232"/>
      <c r="H96" s="236" t="str">
        <f t="shared" si="7"/>
        <v/>
      </c>
      <c r="I96" s="215"/>
      <c r="J96" s="216"/>
      <c r="K96" s="216"/>
      <c r="L96" s="216"/>
      <c r="M96" s="217"/>
      <c r="N96" s="200"/>
      <c r="O96" s="201"/>
      <c r="P96" s="202"/>
      <c r="Q96" s="202"/>
      <c r="R96" s="202"/>
      <c r="S96" s="202"/>
      <c r="T96" s="203"/>
      <c r="U96" s="204"/>
      <c r="V96" s="203"/>
      <c r="W96" s="203"/>
      <c r="X96" s="205"/>
      <c r="Y96" s="359" t="str">
        <f t="shared" si="8"/>
        <v/>
      </c>
      <c r="Z96" s="455"/>
      <c r="AB96" s="774">
        <f>_xlfn.IFNA(INDEX('Delegated Wage Grid'!C$14:C$50,MATCH($A96,ListDelegated,0)),0)</f>
        <v>0</v>
      </c>
      <c r="AC96" s="342">
        <f>_xlfn.IFNA(INDEX('Delegated Wage Grid'!D$14:D$50,MATCH($A96,ListDelegated,0)),0)</f>
        <v>0</v>
      </c>
      <c r="AD96" s="342">
        <f>_xlfn.IFNA(INDEX('Delegated Wage Grid'!E$14:E$50,MATCH($A96,ListDelegated,0)),0)</f>
        <v>0</v>
      </c>
      <c r="AE96" s="342">
        <f>_xlfn.IFNA(INDEX('Delegated Wage Grid'!F$14:F$50,MATCH($A96,ListDelegated,0)),0)</f>
        <v>0</v>
      </c>
      <c r="AF96" s="342">
        <f>_xlfn.IFNA(INDEX('Delegated Wage Grid'!G$14:G$50,MATCH($A96,ListDelegated,0)),0)</f>
        <v>0</v>
      </c>
      <c r="AG96" s="342">
        <f>_xlfn.IFNA(INDEX('Delegated Wage Grid'!H$14:H$50,MATCH($A96,ListDelegated,0)),0)</f>
        <v>0</v>
      </c>
      <c r="AH96" s="342">
        <f t="shared" si="9"/>
        <v>0</v>
      </c>
      <c r="AI96" s="342">
        <f t="shared" si="10"/>
        <v>0</v>
      </c>
    </row>
    <row r="97" spans="1:35" x14ac:dyDescent="0.25">
      <c r="A97" s="81"/>
      <c r="B97" s="81"/>
      <c r="C97" s="60"/>
      <c r="D97" s="183"/>
      <c r="E97" s="1016" t="str">
        <f t="shared" si="6"/>
        <v/>
      </c>
      <c r="F97" s="190"/>
      <c r="G97" s="232"/>
      <c r="H97" s="236" t="str">
        <f t="shared" si="7"/>
        <v/>
      </c>
      <c r="I97" s="215"/>
      <c r="J97" s="216"/>
      <c r="K97" s="216"/>
      <c r="L97" s="216"/>
      <c r="M97" s="217"/>
      <c r="N97" s="200"/>
      <c r="O97" s="201"/>
      <c r="P97" s="202"/>
      <c r="Q97" s="202"/>
      <c r="R97" s="202"/>
      <c r="S97" s="202"/>
      <c r="T97" s="203"/>
      <c r="U97" s="204"/>
      <c r="V97" s="203"/>
      <c r="W97" s="203"/>
      <c r="X97" s="205"/>
      <c r="Y97" s="359" t="str">
        <f t="shared" si="8"/>
        <v/>
      </c>
      <c r="Z97" s="455"/>
      <c r="AB97" s="774">
        <f>_xlfn.IFNA(INDEX('Delegated Wage Grid'!C$14:C$50,MATCH($A97,ListDelegated,0)),0)</f>
        <v>0</v>
      </c>
      <c r="AC97" s="342">
        <f>_xlfn.IFNA(INDEX('Delegated Wage Grid'!D$14:D$50,MATCH($A97,ListDelegated,0)),0)</f>
        <v>0</v>
      </c>
      <c r="AD97" s="342">
        <f>_xlfn.IFNA(INDEX('Delegated Wage Grid'!E$14:E$50,MATCH($A97,ListDelegated,0)),0)</f>
        <v>0</v>
      </c>
      <c r="AE97" s="342">
        <f>_xlfn.IFNA(INDEX('Delegated Wage Grid'!F$14:F$50,MATCH($A97,ListDelegated,0)),0)</f>
        <v>0</v>
      </c>
      <c r="AF97" s="342">
        <f>_xlfn.IFNA(INDEX('Delegated Wage Grid'!G$14:G$50,MATCH($A97,ListDelegated,0)),0)</f>
        <v>0</v>
      </c>
      <c r="AG97" s="342">
        <f>_xlfn.IFNA(INDEX('Delegated Wage Grid'!H$14:H$50,MATCH($A97,ListDelegated,0)),0)</f>
        <v>0</v>
      </c>
      <c r="AH97" s="342">
        <f t="shared" si="9"/>
        <v>0</v>
      </c>
      <c r="AI97" s="342">
        <f t="shared" si="10"/>
        <v>0</v>
      </c>
    </row>
    <row r="98" spans="1:35" x14ac:dyDescent="0.25">
      <c r="A98" s="81"/>
      <c r="B98" s="81"/>
      <c r="C98" s="60"/>
      <c r="D98" s="183"/>
      <c r="E98" s="1016" t="str">
        <f t="shared" si="6"/>
        <v/>
      </c>
      <c r="F98" s="190"/>
      <c r="G98" s="232"/>
      <c r="H98" s="236" t="str">
        <f t="shared" si="7"/>
        <v/>
      </c>
      <c r="I98" s="215"/>
      <c r="J98" s="216"/>
      <c r="K98" s="216"/>
      <c r="L98" s="216"/>
      <c r="M98" s="217"/>
      <c r="N98" s="200"/>
      <c r="O98" s="201"/>
      <c r="P98" s="202"/>
      <c r="Q98" s="202"/>
      <c r="R98" s="202"/>
      <c r="S98" s="202"/>
      <c r="T98" s="203"/>
      <c r="U98" s="204"/>
      <c r="V98" s="203"/>
      <c r="W98" s="203"/>
      <c r="X98" s="205"/>
      <c r="Y98" s="359" t="str">
        <f t="shared" si="8"/>
        <v/>
      </c>
      <c r="Z98" s="455"/>
      <c r="AB98" s="774">
        <f>_xlfn.IFNA(INDEX('Delegated Wage Grid'!C$14:C$50,MATCH($A98,ListDelegated,0)),0)</f>
        <v>0</v>
      </c>
      <c r="AC98" s="342">
        <f>_xlfn.IFNA(INDEX('Delegated Wage Grid'!D$14:D$50,MATCH($A98,ListDelegated,0)),0)</f>
        <v>0</v>
      </c>
      <c r="AD98" s="342">
        <f>_xlfn.IFNA(INDEX('Delegated Wage Grid'!E$14:E$50,MATCH($A98,ListDelegated,0)),0)</f>
        <v>0</v>
      </c>
      <c r="AE98" s="342">
        <f>_xlfn.IFNA(INDEX('Delegated Wage Grid'!F$14:F$50,MATCH($A98,ListDelegated,0)),0)</f>
        <v>0</v>
      </c>
      <c r="AF98" s="342">
        <f>_xlfn.IFNA(INDEX('Delegated Wage Grid'!G$14:G$50,MATCH($A98,ListDelegated,0)),0)</f>
        <v>0</v>
      </c>
      <c r="AG98" s="342">
        <f>_xlfn.IFNA(INDEX('Delegated Wage Grid'!H$14:H$50,MATCH($A98,ListDelegated,0)),0)</f>
        <v>0</v>
      </c>
      <c r="AH98" s="342">
        <f t="shared" si="9"/>
        <v>0</v>
      </c>
      <c r="AI98" s="342">
        <f t="shared" si="10"/>
        <v>0</v>
      </c>
    </row>
    <row r="99" spans="1:35" x14ac:dyDescent="0.25">
      <c r="A99" s="81"/>
      <c r="B99" s="81"/>
      <c r="C99" s="60"/>
      <c r="D99" s="183"/>
      <c r="E99" s="1016" t="str">
        <f t="shared" si="6"/>
        <v/>
      </c>
      <c r="F99" s="190"/>
      <c r="G99" s="232"/>
      <c r="H99" s="236" t="str">
        <f t="shared" si="7"/>
        <v/>
      </c>
      <c r="I99" s="215"/>
      <c r="J99" s="216"/>
      <c r="K99" s="216"/>
      <c r="L99" s="216"/>
      <c r="M99" s="217"/>
      <c r="N99" s="200"/>
      <c r="O99" s="201"/>
      <c r="P99" s="202"/>
      <c r="Q99" s="202"/>
      <c r="R99" s="202"/>
      <c r="S99" s="202"/>
      <c r="T99" s="203"/>
      <c r="U99" s="204"/>
      <c r="V99" s="203"/>
      <c r="W99" s="203"/>
      <c r="X99" s="205"/>
      <c r="Y99" s="359" t="str">
        <f t="shared" si="8"/>
        <v/>
      </c>
      <c r="Z99" s="455"/>
      <c r="AB99" s="774">
        <f>_xlfn.IFNA(INDEX('Delegated Wage Grid'!C$14:C$50,MATCH($A99,ListDelegated,0)),0)</f>
        <v>0</v>
      </c>
      <c r="AC99" s="342">
        <f>_xlfn.IFNA(INDEX('Delegated Wage Grid'!D$14:D$50,MATCH($A99,ListDelegated,0)),0)</f>
        <v>0</v>
      </c>
      <c r="AD99" s="342">
        <f>_xlfn.IFNA(INDEX('Delegated Wage Grid'!E$14:E$50,MATCH($A99,ListDelegated,0)),0)</f>
        <v>0</v>
      </c>
      <c r="AE99" s="342">
        <f>_xlfn.IFNA(INDEX('Delegated Wage Grid'!F$14:F$50,MATCH($A99,ListDelegated,0)),0)</f>
        <v>0</v>
      </c>
      <c r="AF99" s="342">
        <f>_xlfn.IFNA(INDEX('Delegated Wage Grid'!G$14:G$50,MATCH($A99,ListDelegated,0)),0)</f>
        <v>0</v>
      </c>
      <c r="AG99" s="342">
        <f>_xlfn.IFNA(INDEX('Delegated Wage Grid'!H$14:H$50,MATCH($A99,ListDelegated,0)),0)</f>
        <v>0</v>
      </c>
      <c r="AH99" s="342">
        <f t="shared" si="9"/>
        <v>0</v>
      </c>
      <c r="AI99" s="342">
        <f t="shared" si="10"/>
        <v>0</v>
      </c>
    </row>
    <row r="100" spans="1:35" x14ac:dyDescent="0.25">
      <c r="A100" s="81"/>
      <c r="B100" s="81"/>
      <c r="C100" s="60"/>
      <c r="D100" s="183"/>
      <c r="E100" s="1016" t="str">
        <f t="shared" si="6"/>
        <v/>
      </c>
      <c r="F100" s="190"/>
      <c r="G100" s="232"/>
      <c r="H100" s="236" t="str">
        <f t="shared" si="7"/>
        <v/>
      </c>
      <c r="I100" s="215"/>
      <c r="J100" s="216"/>
      <c r="K100" s="216"/>
      <c r="L100" s="216"/>
      <c r="M100" s="217"/>
      <c r="N100" s="200"/>
      <c r="O100" s="201"/>
      <c r="P100" s="202"/>
      <c r="Q100" s="202"/>
      <c r="R100" s="202"/>
      <c r="S100" s="202"/>
      <c r="T100" s="203"/>
      <c r="U100" s="204"/>
      <c r="V100" s="203"/>
      <c r="W100" s="203"/>
      <c r="X100" s="205"/>
      <c r="Y100" s="359" t="str">
        <f t="shared" si="8"/>
        <v/>
      </c>
      <c r="Z100" s="455"/>
      <c r="AB100" s="774">
        <f>_xlfn.IFNA(INDEX('Delegated Wage Grid'!C$14:C$50,MATCH($A100,ListDelegated,0)),0)</f>
        <v>0</v>
      </c>
      <c r="AC100" s="342">
        <f>_xlfn.IFNA(INDEX('Delegated Wage Grid'!D$14:D$50,MATCH($A100,ListDelegated,0)),0)</f>
        <v>0</v>
      </c>
      <c r="AD100" s="342">
        <f>_xlfn.IFNA(INDEX('Delegated Wage Grid'!E$14:E$50,MATCH($A100,ListDelegated,0)),0)</f>
        <v>0</v>
      </c>
      <c r="AE100" s="342">
        <f>_xlfn.IFNA(INDEX('Delegated Wage Grid'!F$14:F$50,MATCH($A100,ListDelegated,0)),0)</f>
        <v>0</v>
      </c>
      <c r="AF100" s="342">
        <f>_xlfn.IFNA(INDEX('Delegated Wage Grid'!G$14:G$50,MATCH($A100,ListDelegated,0)),0)</f>
        <v>0</v>
      </c>
      <c r="AG100" s="342">
        <f>_xlfn.IFNA(INDEX('Delegated Wage Grid'!H$14:H$50,MATCH($A100,ListDelegated,0)),0)</f>
        <v>0</v>
      </c>
      <c r="AH100" s="342">
        <f t="shared" si="9"/>
        <v>0</v>
      </c>
      <c r="AI100" s="342">
        <f t="shared" si="10"/>
        <v>0</v>
      </c>
    </row>
    <row r="101" spans="1:35" x14ac:dyDescent="0.25">
      <c r="A101" s="81"/>
      <c r="B101" s="81"/>
      <c r="C101" s="60"/>
      <c r="D101" s="183"/>
      <c r="E101" s="1016" t="str">
        <f t="shared" si="6"/>
        <v/>
      </c>
      <c r="F101" s="190"/>
      <c r="G101" s="232"/>
      <c r="H101" s="236" t="str">
        <f t="shared" si="7"/>
        <v/>
      </c>
      <c r="I101" s="215"/>
      <c r="J101" s="216"/>
      <c r="K101" s="216"/>
      <c r="L101" s="216"/>
      <c r="M101" s="217"/>
      <c r="N101" s="200"/>
      <c r="O101" s="201"/>
      <c r="P101" s="202"/>
      <c r="Q101" s="202"/>
      <c r="R101" s="202"/>
      <c r="S101" s="202"/>
      <c r="T101" s="203"/>
      <c r="U101" s="204"/>
      <c r="V101" s="203"/>
      <c r="W101" s="203"/>
      <c r="X101" s="205"/>
      <c r="Y101" s="359" t="str">
        <f t="shared" si="8"/>
        <v/>
      </c>
      <c r="Z101" s="455"/>
      <c r="AB101" s="774">
        <f>_xlfn.IFNA(INDEX('Delegated Wage Grid'!C$14:C$50,MATCH($A101,ListDelegated,0)),0)</f>
        <v>0</v>
      </c>
      <c r="AC101" s="342">
        <f>_xlfn.IFNA(INDEX('Delegated Wage Grid'!D$14:D$50,MATCH($A101,ListDelegated,0)),0)</f>
        <v>0</v>
      </c>
      <c r="AD101" s="342">
        <f>_xlfn.IFNA(INDEX('Delegated Wage Grid'!E$14:E$50,MATCH($A101,ListDelegated,0)),0)</f>
        <v>0</v>
      </c>
      <c r="AE101" s="342">
        <f>_xlfn.IFNA(INDEX('Delegated Wage Grid'!F$14:F$50,MATCH($A101,ListDelegated,0)),0)</f>
        <v>0</v>
      </c>
      <c r="AF101" s="342">
        <f>_xlfn.IFNA(INDEX('Delegated Wage Grid'!G$14:G$50,MATCH($A101,ListDelegated,0)),0)</f>
        <v>0</v>
      </c>
      <c r="AG101" s="342">
        <f>_xlfn.IFNA(INDEX('Delegated Wage Grid'!H$14:H$50,MATCH($A101,ListDelegated,0)),0)</f>
        <v>0</v>
      </c>
      <c r="AH101" s="342">
        <f t="shared" si="9"/>
        <v>0</v>
      </c>
      <c r="AI101" s="342">
        <f t="shared" si="10"/>
        <v>0</v>
      </c>
    </row>
    <row r="102" spans="1:35" x14ac:dyDescent="0.25">
      <c r="A102" s="81"/>
      <c r="B102" s="81"/>
      <c r="C102" s="60"/>
      <c r="D102" s="183"/>
      <c r="E102" s="1016" t="str">
        <f t="shared" si="6"/>
        <v/>
      </c>
      <c r="F102" s="190"/>
      <c r="G102" s="232"/>
      <c r="H102" s="236" t="str">
        <f t="shared" si="7"/>
        <v/>
      </c>
      <c r="I102" s="215"/>
      <c r="J102" s="216"/>
      <c r="K102" s="216"/>
      <c r="L102" s="216"/>
      <c r="M102" s="217"/>
      <c r="N102" s="200"/>
      <c r="O102" s="201"/>
      <c r="P102" s="202"/>
      <c r="Q102" s="202"/>
      <c r="R102" s="202"/>
      <c r="S102" s="202"/>
      <c r="T102" s="203"/>
      <c r="U102" s="204"/>
      <c r="V102" s="203"/>
      <c r="W102" s="203"/>
      <c r="X102" s="205"/>
      <c r="Y102" s="359" t="str">
        <f t="shared" si="8"/>
        <v/>
      </c>
      <c r="Z102" s="455"/>
      <c r="AB102" s="774">
        <f>_xlfn.IFNA(INDEX('Delegated Wage Grid'!C$14:C$50,MATCH($A102,ListDelegated,0)),0)</f>
        <v>0</v>
      </c>
      <c r="AC102" s="342">
        <f>_xlfn.IFNA(INDEX('Delegated Wage Grid'!D$14:D$50,MATCH($A102,ListDelegated,0)),0)</f>
        <v>0</v>
      </c>
      <c r="AD102" s="342">
        <f>_xlfn.IFNA(INDEX('Delegated Wage Grid'!E$14:E$50,MATCH($A102,ListDelegated,0)),0)</f>
        <v>0</v>
      </c>
      <c r="AE102" s="342">
        <f>_xlfn.IFNA(INDEX('Delegated Wage Grid'!F$14:F$50,MATCH($A102,ListDelegated,0)),0)</f>
        <v>0</v>
      </c>
      <c r="AF102" s="342">
        <f>_xlfn.IFNA(INDEX('Delegated Wage Grid'!G$14:G$50,MATCH($A102,ListDelegated,0)),0)</f>
        <v>0</v>
      </c>
      <c r="AG102" s="342">
        <f>_xlfn.IFNA(INDEX('Delegated Wage Grid'!H$14:H$50,MATCH($A102,ListDelegated,0)),0)</f>
        <v>0</v>
      </c>
      <c r="AH102" s="342">
        <f t="shared" si="9"/>
        <v>0</v>
      </c>
      <c r="AI102" s="342">
        <f t="shared" si="10"/>
        <v>0</v>
      </c>
    </row>
    <row r="103" spans="1:35" x14ac:dyDescent="0.25">
      <c r="A103" s="81"/>
      <c r="B103" s="81"/>
      <c r="C103" s="60"/>
      <c r="D103" s="183"/>
      <c r="E103" s="1016" t="str">
        <f t="shared" si="6"/>
        <v/>
      </c>
      <c r="F103" s="190"/>
      <c r="G103" s="232"/>
      <c r="H103" s="236" t="str">
        <f t="shared" si="7"/>
        <v/>
      </c>
      <c r="I103" s="215"/>
      <c r="J103" s="216"/>
      <c r="K103" s="216"/>
      <c r="L103" s="216"/>
      <c r="M103" s="217"/>
      <c r="N103" s="200"/>
      <c r="O103" s="201"/>
      <c r="P103" s="202"/>
      <c r="Q103" s="202"/>
      <c r="R103" s="202"/>
      <c r="S103" s="202"/>
      <c r="T103" s="203"/>
      <c r="U103" s="204"/>
      <c r="V103" s="203"/>
      <c r="W103" s="203"/>
      <c r="X103" s="205"/>
      <c r="Y103" s="359" t="str">
        <f t="shared" si="8"/>
        <v/>
      </c>
      <c r="Z103" s="455"/>
      <c r="AB103" s="774">
        <f>_xlfn.IFNA(INDEX('Delegated Wage Grid'!C$14:C$50,MATCH($A103,ListDelegated,0)),0)</f>
        <v>0</v>
      </c>
      <c r="AC103" s="342">
        <f>_xlfn.IFNA(INDEX('Delegated Wage Grid'!D$14:D$50,MATCH($A103,ListDelegated,0)),0)</f>
        <v>0</v>
      </c>
      <c r="AD103" s="342">
        <f>_xlfn.IFNA(INDEX('Delegated Wage Grid'!E$14:E$50,MATCH($A103,ListDelegated,0)),0)</f>
        <v>0</v>
      </c>
      <c r="AE103" s="342">
        <f>_xlfn.IFNA(INDEX('Delegated Wage Grid'!F$14:F$50,MATCH($A103,ListDelegated,0)),0)</f>
        <v>0</v>
      </c>
      <c r="AF103" s="342">
        <f>_xlfn.IFNA(INDEX('Delegated Wage Grid'!G$14:G$50,MATCH($A103,ListDelegated,0)),0)</f>
        <v>0</v>
      </c>
      <c r="AG103" s="342">
        <f>_xlfn.IFNA(INDEX('Delegated Wage Grid'!H$14:H$50,MATCH($A103,ListDelegated,0)),0)</f>
        <v>0</v>
      </c>
      <c r="AH103" s="342">
        <f t="shared" si="9"/>
        <v>0</v>
      </c>
      <c r="AI103" s="342">
        <f t="shared" si="10"/>
        <v>0</v>
      </c>
    </row>
    <row r="104" spans="1:35" x14ac:dyDescent="0.25">
      <c r="A104" s="81"/>
      <c r="B104" s="81"/>
      <c r="C104" s="60"/>
      <c r="D104" s="183"/>
      <c r="E104" s="1016" t="str">
        <f t="shared" si="6"/>
        <v/>
      </c>
      <c r="F104" s="190"/>
      <c r="G104" s="232"/>
      <c r="H104" s="236" t="str">
        <f t="shared" si="7"/>
        <v/>
      </c>
      <c r="I104" s="215"/>
      <c r="J104" s="216"/>
      <c r="K104" s="216"/>
      <c r="L104" s="216"/>
      <c r="M104" s="217"/>
      <c r="N104" s="200"/>
      <c r="O104" s="201"/>
      <c r="P104" s="202"/>
      <c r="Q104" s="202"/>
      <c r="R104" s="202"/>
      <c r="S104" s="202"/>
      <c r="T104" s="203"/>
      <c r="U104" s="204"/>
      <c r="V104" s="203"/>
      <c r="W104" s="203"/>
      <c r="X104" s="205"/>
      <c r="Y104" s="359" t="str">
        <f t="shared" si="8"/>
        <v/>
      </c>
      <c r="Z104" s="455"/>
      <c r="AB104" s="774">
        <f>_xlfn.IFNA(INDEX('Delegated Wage Grid'!C$14:C$50,MATCH($A104,ListDelegated,0)),0)</f>
        <v>0</v>
      </c>
      <c r="AC104" s="342">
        <f>_xlfn.IFNA(INDEX('Delegated Wage Grid'!D$14:D$50,MATCH($A104,ListDelegated,0)),0)</f>
        <v>0</v>
      </c>
      <c r="AD104" s="342">
        <f>_xlfn.IFNA(INDEX('Delegated Wage Grid'!E$14:E$50,MATCH($A104,ListDelegated,0)),0)</f>
        <v>0</v>
      </c>
      <c r="AE104" s="342">
        <f>_xlfn.IFNA(INDEX('Delegated Wage Grid'!F$14:F$50,MATCH($A104,ListDelegated,0)),0)</f>
        <v>0</v>
      </c>
      <c r="AF104" s="342">
        <f>_xlfn.IFNA(INDEX('Delegated Wage Grid'!G$14:G$50,MATCH($A104,ListDelegated,0)),0)</f>
        <v>0</v>
      </c>
      <c r="AG104" s="342">
        <f>_xlfn.IFNA(INDEX('Delegated Wage Grid'!H$14:H$50,MATCH($A104,ListDelegated,0)),0)</f>
        <v>0</v>
      </c>
      <c r="AH104" s="342">
        <f t="shared" si="9"/>
        <v>0</v>
      </c>
      <c r="AI104" s="342">
        <f t="shared" si="10"/>
        <v>0</v>
      </c>
    </row>
    <row r="105" spans="1:35" x14ac:dyDescent="0.25">
      <c r="A105" s="81"/>
      <c r="B105" s="81"/>
      <c r="C105" s="60"/>
      <c r="D105" s="183"/>
      <c r="E105" s="1016" t="str">
        <f t="shared" si="6"/>
        <v/>
      </c>
      <c r="F105" s="190"/>
      <c r="G105" s="232"/>
      <c r="H105" s="236" t="str">
        <f t="shared" si="7"/>
        <v/>
      </c>
      <c r="I105" s="215"/>
      <c r="J105" s="216"/>
      <c r="K105" s="216"/>
      <c r="L105" s="216"/>
      <c r="M105" s="217"/>
      <c r="N105" s="200"/>
      <c r="O105" s="201"/>
      <c r="P105" s="202"/>
      <c r="Q105" s="202"/>
      <c r="R105" s="202"/>
      <c r="S105" s="202"/>
      <c r="T105" s="203"/>
      <c r="U105" s="204"/>
      <c r="V105" s="203"/>
      <c r="W105" s="203"/>
      <c r="X105" s="205"/>
      <c r="Y105" s="359" t="str">
        <f t="shared" si="8"/>
        <v/>
      </c>
      <c r="Z105" s="455"/>
      <c r="AB105" s="774">
        <f>_xlfn.IFNA(INDEX('Delegated Wage Grid'!C$14:C$50,MATCH($A105,ListDelegated,0)),0)</f>
        <v>0</v>
      </c>
      <c r="AC105" s="342">
        <f>_xlfn.IFNA(INDEX('Delegated Wage Grid'!D$14:D$50,MATCH($A105,ListDelegated,0)),0)</f>
        <v>0</v>
      </c>
      <c r="AD105" s="342">
        <f>_xlfn.IFNA(INDEX('Delegated Wage Grid'!E$14:E$50,MATCH($A105,ListDelegated,0)),0)</f>
        <v>0</v>
      </c>
      <c r="AE105" s="342">
        <f>_xlfn.IFNA(INDEX('Delegated Wage Grid'!F$14:F$50,MATCH($A105,ListDelegated,0)),0)</f>
        <v>0</v>
      </c>
      <c r="AF105" s="342">
        <f>_xlfn.IFNA(INDEX('Delegated Wage Grid'!G$14:G$50,MATCH($A105,ListDelegated,0)),0)</f>
        <v>0</v>
      </c>
      <c r="AG105" s="342">
        <f>_xlfn.IFNA(INDEX('Delegated Wage Grid'!H$14:H$50,MATCH($A105,ListDelegated,0)),0)</f>
        <v>0</v>
      </c>
      <c r="AH105" s="342">
        <f t="shared" si="9"/>
        <v>0</v>
      </c>
      <c r="AI105" s="342">
        <f t="shared" si="10"/>
        <v>0</v>
      </c>
    </row>
    <row r="106" spans="1:35" x14ac:dyDescent="0.25">
      <c r="A106" s="81"/>
      <c r="B106" s="81"/>
      <c r="C106" s="60"/>
      <c r="D106" s="183"/>
      <c r="E106" s="1016" t="str">
        <f t="shared" si="6"/>
        <v/>
      </c>
      <c r="F106" s="190"/>
      <c r="G106" s="232"/>
      <c r="H106" s="236" t="str">
        <f t="shared" si="7"/>
        <v/>
      </c>
      <c r="I106" s="215"/>
      <c r="J106" s="216"/>
      <c r="K106" s="216"/>
      <c r="L106" s="216"/>
      <c r="M106" s="217"/>
      <c r="N106" s="200"/>
      <c r="O106" s="201"/>
      <c r="P106" s="202"/>
      <c r="Q106" s="202"/>
      <c r="R106" s="202"/>
      <c r="S106" s="202"/>
      <c r="T106" s="203"/>
      <c r="U106" s="204"/>
      <c r="V106" s="203"/>
      <c r="W106" s="203"/>
      <c r="X106" s="205"/>
      <c r="Y106" s="359" t="str">
        <f t="shared" si="8"/>
        <v/>
      </c>
      <c r="Z106" s="455"/>
      <c r="AB106" s="774">
        <f>_xlfn.IFNA(INDEX('Delegated Wage Grid'!C$14:C$50,MATCH($A106,ListDelegated,0)),0)</f>
        <v>0</v>
      </c>
      <c r="AC106" s="342">
        <f>_xlfn.IFNA(INDEX('Delegated Wage Grid'!D$14:D$50,MATCH($A106,ListDelegated,0)),0)</f>
        <v>0</v>
      </c>
      <c r="AD106" s="342">
        <f>_xlfn.IFNA(INDEX('Delegated Wage Grid'!E$14:E$50,MATCH($A106,ListDelegated,0)),0)</f>
        <v>0</v>
      </c>
      <c r="AE106" s="342">
        <f>_xlfn.IFNA(INDEX('Delegated Wage Grid'!F$14:F$50,MATCH($A106,ListDelegated,0)),0)</f>
        <v>0</v>
      </c>
      <c r="AF106" s="342">
        <f>_xlfn.IFNA(INDEX('Delegated Wage Grid'!G$14:G$50,MATCH($A106,ListDelegated,0)),0)</f>
        <v>0</v>
      </c>
      <c r="AG106" s="342">
        <f>_xlfn.IFNA(INDEX('Delegated Wage Grid'!H$14:H$50,MATCH($A106,ListDelegated,0)),0)</f>
        <v>0</v>
      </c>
      <c r="AH106" s="342">
        <f t="shared" si="9"/>
        <v>0</v>
      </c>
      <c r="AI106" s="342">
        <f t="shared" si="10"/>
        <v>0</v>
      </c>
    </row>
    <row r="107" spans="1:35" x14ac:dyDescent="0.25">
      <c r="A107" s="81"/>
      <c r="B107" s="81"/>
      <c r="C107" s="60"/>
      <c r="D107" s="183"/>
      <c r="E107" s="1016" t="str">
        <f t="shared" si="6"/>
        <v/>
      </c>
      <c r="F107" s="190"/>
      <c r="G107" s="232"/>
      <c r="H107" s="236" t="str">
        <f t="shared" si="7"/>
        <v/>
      </c>
      <c r="I107" s="215"/>
      <c r="J107" s="216"/>
      <c r="K107" s="216"/>
      <c r="L107" s="216"/>
      <c r="M107" s="217"/>
      <c r="N107" s="200"/>
      <c r="O107" s="201"/>
      <c r="P107" s="202"/>
      <c r="Q107" s="202"/>
      <c r="R107" s="202"/>
      <c r="S107" s="202"/>
      <c r="T107" s="203"/>
      <c r="U107" s="204"/>
      <c r="V107" s="203"/>
      <c r="W107" s="203"/>
      <c r="X107" s="205"/>
      <c r="Y107" s="359" t="str">
        <f t="shared" si="8"/>
        <v/>
      </c>
      <c r="Z107" s="455"/>
      <c r="AB107" s="774">
        <f>_xlfn.IFNA(INDEX('Delegated Wage Grid'!C$14:C$50,MATCH($A107,ListDelegated,0)),0)</f>
        <v>0</v>
      </c>
      <c r="AC107" s="342">
        <f>_xlfn.IFNA(INDEX('Delegated Wage Grid'!D$14:D$50,MATCH($A107,ListDelegated,0)),0)</f>
        <v>0</v>
      </c>
      <c r="AD107" s="342">
        <f>_xlfn.IFNA(INDEX('Delegated Wage Grid'!E$14:E$50,MATCH($A107,ListDelegated,0)),0)</f>
        <v>0</v>
      </c>
      <c r="AE107" s="342">
        <f>_xlfn.IFNA(INDEX('Delegated Wage Grid'!F$14:F$50,MATCH($A107,ListDelegated,0)),0)</f>
        <v>0</v>
      </c>
      <c r="AF107" s="342">
        <f>_xlfn.IFNA(INDEX('Delegated Wage Grid'!G$14:G$50,MATCH($A107,ListDelegated,0)),0)</f>
        <v>0</v>
      </c>
      <c r="AG107" s="342">
        <f>_xlfn.IFNA(INDEX('Delegated Wage Grid'!H$14:H$50,MATCH($A107,ListDelegated,0)),0)</f>
        <v>0</v>
      </c>
      <c r="AH107" s="342">
        <f t="shared" si="9"/>
        <v>0</v>
      </c>
      <c r="AI107" s="342">
        <f t="shared" si="10"/>
        <v>0</v>
      </c>
    </row>
    <row r="108" spans="1:35" x14ac:dyDescent="0.25">
      <c r="A108" s="81"/>
      <c r="B108" s="81"/>
      <c r="C108" s="60"/>
      <c r="D108" s="183"/>
      <c r="E108" s="1016" t="str">
        <f t="shared" si="6"/>
        <v/>
      </c>
      <c r="F108" s="190"/>
      <c r="G108" s="232"/>
      <c r="H108" s="236" t="str">
        <f t="shared" si="7"/>
        <v/>
      </c>
      <c r="I108" s="215"/>
      <c r="J108" s="216"/>
      <c r="K108" s="216"/>
      <c r="L108" s="216"/>
      <c r="M108" s="217"/>
      <c r="N108" s="200"/>
      <c r="O108" s="201"/>
      <c r="P108" s="202"/>
      <c r="Q108" s="202"/>
      <c r="R108" s="202"/>
      <c r="S108" s="202"/>
      <c r="T108" s="203"/>
      <c r="U108" s="204"/>
      <c r="V108" s="203"/>
      <c r="W108" s="203"/>
      <c r="X108" s="205"/>
      <c r="Y108" s="359" t="str">
        <f t="shared" si="8"/>
        <v/>
      </c>
      <c r="Z108" s="455"/>
      <c r="AB108" s="774">
        <f>_xlfn.IFNA(INDEX('Delegated Wage Grid'!C$14:C$50,MATCH($A108,ListDelegated,0)),0)</f>
        <v>0</v>
      </c>
      <c r="AC108" s="342">
        <f>_xlfn.IFNA(INDEX('Delegated Wage Grid'!D$14:D$50,MATCH($A108,ListDelegated,0)),0)</f>
        <v>0</v>
      </c>
      <c r="AD108" s="342">
        <f>_xlfn.IFNA(INDEX('Delegated Wage Grid'!E$14:E$50,MATCH($A108,ListDelegated,0)),0)</f>
        <v>0</v>
      </c>
      <c r="AE108" s="342">
        <f>_xlfn.IFNA(INDEX('Delegated Wage Grid'!F$14:F$50,MATCH($A108,ListDelegated,0)),0)</f>
        <v>0</v>
      </c>
      <c r="AF108" s="342">
        <f>_xlfn.IFNA(INDEX('Delegated Wage Grid'!G$14:G$50,MATCH($A108,ListDelegated,0)),0)</f>
        <v>0</v>
      </c>
      <c r="AG108" s="342">
        <f>_xlfn.IFNA(INDEX('Delegated Wage Grid'!H$14:H$50,MATCH($A108,ListDelegated,0)),0)</f>
        <v>0</v>
      </c>
      <c r="AH108" s="342">
        <f t="shared" si="9"/>
        <v>0</v>
      </c>
      <c r="AI108" s="342">
        <f t="shared" si="10"/>
        <v>0</v>
      </c>
    </row>
    <row r="109" spans="1:35" x14ac:dyDescent="0.25">
      <c r="A109" s="81"/>
      <c r="B109" s="81"/>
      <c r="C109" s="60"/>
      <c r="D109" s="183"/>
      <c r="E109" s="1016" t="str">
        <f t="shared" si="6"/>
        <v/>
      </c>
      <c r="F109" s="190"/>
      <c r="G109" s="232"/>
      <c r="H109" s="236" t="str">
        <f t="shared" si="7"/>
        <v/>
      </c>
      <c r="I109" s="215"/>
      <c r="J109" s="216"/>
      <c r="K109" s="216"/>
      <c r="L109" s="216"/>
      <c r="M109" s="217"/>
      <c r="N109" s="200"/>
      <c r="O109" s="201"/>
      <c r="P109" s="202"/>
      <c r="Q109" s="202"/>
      <c r="R109" s="202"/>
      <c r="S109" s="202"/>
      <c r="T109" s="203"/>
      <c r="U109" s="204"/>
      <c r="V109" s="203"/>
      <c r="W109" s="203"/>
      <c r="X109" s="205"/>
      <c r="Y109" s="359" t="str">
        <f t="shared" si="8"/>
        <v/>
      </c>
      <c r="Z109" s="455"/>
      <c r="AB109" s="774">
        <f>_xlfn.IFNA(INDEX('Delegated Wage Grid'!C$14:C$50,MATCH($A109,ListDelegated,0)),0)</f>
        <v>0</v>
      </c>
      <c r="AC109" s="342">
        <f>_xlfn.IFNA(INDEX('Delegated Wage Grid'!D$14:D$50,MATCH($A109,ListDelegated,0)),0)</f>
        <v>0</v>
      </c>
      <c r="AD109" s="342">
        <f>_xlfn.IFNA(INDEX('Delegated Wage Grid'!E$14:E$50,MATCH($A109,ListDelegated,0)),0)</f>
        <v>0</v>
      </c>
      <c r="AE109" s="342">
        <f>_xlfn.IFNA(INDEX('Delegated Wage Grid'!F$14:F$50,MATCH($A109,ListDelegated,0)),0)</f>
        <v>0</v>
      </c>
      <c r="AF109" s="342">
        <f>_xlfn.IFNA(INDEX('Delegated Wage Grid'!G$14:G$50,MATCH($A109,ListDelegated,0)),0)</f>
        <v>0</v>
      </c>
      <c r="AG109" s="342">
        <f>_xlfn.IFNA(INDEX('Delegated Wage Grid'!H$14:H$50,MATCH($A109,ListDelegated,0)),0)</f>
        <v>0</v>
      </c>
      <c r="AH109" s="342">
        <f t="shared" si="9"/>
        <v>0</v>
      </c>
      <c r="AI109" s="342">
        <f t="shared" si="10"/>
        <v>0</v>
      </c>
    </row>
    <row r="110" spans="1:35" x14ac:dyDescent="0.25">
      <c r="A110" s="81"/>
      <c r="B110" s="81"/>
      <c r="C110" s="60"/>
      <c r="D110" s="183"/>
      <c r="E110" s="1016" t="str">
        <f t="shared" si="6"/>
        <v/>
      </c>
      <c r="F110" s="190"/>
      <c r="G110" s="232"/>
      <c r="H110" s="236" t="str">
        <f t="shared" si="7"/>
        <v/>
      </c>
      <c r="I110" s="215"/>
      <c r="J110" s="216"/>
      <c r="K110" s="216"/>
      <c r="L110" s="216"/>
      <c r="M110" s="217"/>
      <c r="N110" s="200"/>
      <c r="O110" s="201"/>
      <c r="P110" s="202"/>
      <c r="Q110" s="202"/>
      <c r="R110" s="202"/>
      <c r="S110" s="202"/>
      <c r="T110" s="203"/>
      <c r="U110" s="204"/>
      <c r="V110" s="203"/>
      <c r="W110" s="203"/>
      <c r="X110" s="205"/>
      <c r="Y110" s="359" t="str">
        <f t="shared" si="8"/>
        <v/>
      </c>
      <c r="Z110" s="455"/>
      <c r="AB110" s="774">
        <f>_xlfn.IFNA(INDEX('Delegated Wage Grid'!C$14:C$50,MATCH($A110,ListDelegated,0)),0)</f>
        <v>0</v>
      </c>
      <c r="AC110" s="342">
        <f>_xlfn.IFNA(INDEX('Delegated Wage Grid'!D$14:D$50,MATCH($A110,ListDelegated,0)),0)</f>
        <v>0</v>
      </c>
      <c r="AD110" s="342">
        <f>_xlfn.IFNA(INDEX('Delegated Wage Grid'!E$14:E$50,MATCH($A110,ListDelegated,0)),0)</f>
        <v>0</v>
      </c>
      <c r="AE110" s="342">
        <f>_xlfn.IFNA(INDEX('Delegated Wage Grid'!F$14:F$50,MATCH($A110,ListDelegated,0)),0)</f>
        <v>0</v>
      </c>
      <c r="AF110" s="342">
        <f>_xlfn.IFNA(INDEX('Delegated Wage Grid'!G$14:G$50,MATCH($A110,ListDelegated,0)),0)</f>
        <v>0</v>
      </c>
      <c r="AG110" s="342">
        <f>_xlfn.IFNA(INDEX('Delegated Wage Grid'!H$14:H$50,MATCH($A110,ListDelegated,0)),0)</f>
        <v>0</v>
      </c>
      <c r="AH110" s="342">
        <f t="shared" si="9"/>
        <v>0</v>
      </c>
      <c r="AI110" s="342">
        <f t="shared" si="10"/>
        <v>0</v>
      </c>
    </row>
    <row r="111" spans="1:35" x14ac:dyDescent="0.25">
      <c r="A111" s="81"/>
      <c r="B111" s="81"/>
      <c r="C111" s="60"/>
      <c r="D111" s="183"/>
      <c r="E111" s="1016" t="str">
        <f t="shared" si="6"/>
        <v/>
      </c>
      <c r="F111" s="190"/>
      <c r="G111" s="232"/>
      <c r="H111" s="236" t="str">
        <f t="shared" si="7"/>
        <v/>
      </c>
      <c r="I111" s="215"/>
      <c r="J111" s="216"/>
      <c r="K111" s="216"/>
      <c r="L111" s="216"/>
      <c r="M111" s="217"/>
      <c r="N111" s="200"/>
      <c r="O111" s="201"/>
      <c r="P111" s="202"/>
      <c r="Q111" s="202"/>
      <c r="R111" s="202"/>
      <c r="S111" s="202"/>
      <c r="T111" s="203"/>
      <c r="U111" s="204"/>
      <c r="V111" s="203"/>
      <c r="W111" s="203"/>
      <c r="X111" s="205"/>
      <c r="Y111" s="359" t="str">
        <f t="shared" si="8"/>
        <v/>
      </c>
      <c r="Z111" s="455"/>
      <c r="AB111" s="774">
        <f>_xlfn.IFNA(INDEX('Delegated Wage Grid'!C$14:C$50,MATCH($A111,ListDelegated,0)),0)</f>
        <v>0</v>
      </c>
      <c r="AC111" s="342">
        <f>_xlfn.IFNA(INDEX('Delegated Wage Grid'!D$14:D$50,MATCH($A111,ListDelegated,0)),0)</f>
        <v>0</v>
      </c>
      <c r="AD111" s="342">
        <f>_xlfn.IFNA(INDEX('Delegated Wage Grid'!E$14:E$50,MATCH($A111,ListDelegated,0)),0)</f>
        <v>0</v>
      </c>
      <c r="AE111" s="342">
        <f>_xlfn.IFNA(INDEX('Delegated Wage Grid'!F$14:F$50,MATCH($A111,ListDelegated,0)),0)</f>
        <v>0</v>
      </c>
      <c r="AF111" s="342">
        <f>_xlfn.IFNA(INDEX('Delegated Wage Grid'!G$14:G$50,MATCH($A111,ListDelegated,0)),0)</f>
        <v>0</v>
      </c>
      <c r="AG111" s="342">
        <f>_xlfn.IFNA(INDEX('Delegated Wage Grid'!H$14:H$50,MATCH($A111,ListDelegated,0)),0)</f>
        <v>0</v>
      </c>
      <c r="AH111" s="342">
        <f t="shared" si="9"/>
        <v>0</v>
      </c>
      <c r="AI111" s="342">
        <f t="shared" si="10"/>
        <v>0</v>
      </c>
    </row>
    <row r="112" spans="1:35" x14ac:dyDescent="0.25">
      <c r="A112" s="81"/>
      <c r="B112" s="81"/>
      <c r="C112" s="60"/>
      <c r="D112" s="183"/>
      <c r="E112" s="1016" t="str">
        <f t="shared" si="6"/>
        <v/>
      </c>
      <c r="F112" s="190"/>
      <c r="G112" s="232"/>
      <c r="H112" s="236" t="str">
        <f t="shared" si="7"/>
        <v/>
      </c>
      <c r="I112" s="215"/>
      <c r="J112" s="216"/>
      <c r="K112" s="216"/>
      <c r="L112" s="216"/>
      <c r="M112" s="217"/>
      <c r="N112" s="200"/>
      <c r="O112" s="201"/>
      <c r="P112" s="202"/>
      <c r="Q112" s="202"/>
      <c r="R112" s="202"/>
      <c r="S112" s="202"/>
      <c r="T112" s="203"/>
      <c r="U112" s="204"/>
      <c r="V112" s="203"/>
      <c r="W112" s="203"/>
      <c r="X112" s="205"/>
      <c r="Y112" s="359" t="str">
        <f t="shared" si="8"/>
        <v/>
      </c>
      <c r="Z112" s="455"/>
      <c r="AB112" s="774">
        <f>_xlfn.IFNA(INDEX('Delegated Wage Grid'!C$14:C$50,MATCH($A112,ListDelegated,0)),0)</f>
        <v>0</v>
      </c>
      <c r="AC112" s="342">
        <f>_xlfn.IFNA(INDEX('Delegated Wage Grid'!D$14:D$50,MATCH($A112,ListDelegated,0)),0)</f>
        <v>0</v>
      </c>
      <c r="AD112" s="342">
        <f>_xlfn.IFNA(INDEX('Delegated Wage Grid'!E$14:E$50,MATCH($A112,ListDelegated,0)),0)</f>
        <v>0</v>
      </c>
      <c r="AE112" s="342">
        <f>_xlfn.IFNA(INDEX('Delegated Wage Grid'!F$14:F$50,MATCH($A112,ListDelegated,0)),0)</f>
        <v>0</v>
      </c>
      <c r="AF112" s="342">
        <f>_xlfn.IFNA(INDEX('Delegated Wage Grid'!G$14:G$50,MATCH($A112,ListDelegated,0)),0)</f>
        <v>0</v>
      </c>
      <c r="AG112" s="342">
        <f>_xlfn.IFNA(INDEX('Delegated Wage Grid'!H$14:H$50,MATCH($A112,ListDelegated,0)),0)</f>
        <v>0</v>
      </c>
      <c r="AH112" s="342">
        <f t="shared" si="9"/>
        <v>0</v>
      </c>
      <c r="AI112" s="342">
        <f t="shared" si="10"/>
        <v>0</v>
      </c>
    </row>
    <row r="113" spans="1:35" x14ac:dyDescent="0.25">
      <c r="A113" s="81"/>
      <c r="B113" s="81"/>
      <c r="C113" s="60"/>
      <c r="D113" s="183"/>
      <c r="E113" s="1016" t="str">
        <f t="shared" si="6"/>
        <v/>
      </c>
      <c r="F113" s="190"/>
      <c r="G113" s="232"/>
      <c r="H113" s="236" t="str">
        <f t="shared" si="7"/>
        <v/>
      </c>
      <c r="I113" s="215"/>
      <c r="J113" s="216"/>
      <c r="K113" s="216"/>
      <c r="L113" s="216"/>
      <c r="M113" s="217"/>
      <c r="N113" s="200"/>
      <c r="O113" s="201"/>
      <c r="P113" s="202"/>
      <c r="Q113" s="202"/>
      <c r="R113" s="202"/>
      <c r="S113" s="202"/>
      <c r="T113" s="203"/>
      <c r="U113" s="204"/>
      <c r="V113" s="203"/>
      <c r="W113" s="203"/>
      <c r="X113" s="205"/>
      <c r="Y113" s="359" t="str">
        <f t="shared" si="8"/>
        <v/>
      </c>
      <c r="Z113" s="455"/>
      <c r="AB113" s="774">
        <f>_xlfn.IFNA(INDEX('Delegated Wage Grid'!C$14:C$50,MATCH($A113,ListDelegated,0)),0)</f>
        <v>0</v>
      </c>
      <c r="AC113" s="342">
        <f>_xlfn.IFNA(INDEX('Delegated Wage Grid'!D$14:D$50,MATCH($A113,ListDelegated,0)),0)</f>
        <v>0</v>
      </c>
      <c r="AD113" s="342">
        <f>_xlfn.IFNA(INDEX('Delegated Wage Grid'!E$14:E$50,MATCH($A113,ListDelegated,0)),0)</f>
        <v>0</v>
      </c>
      <c r="AE113" s="342">
        <f>_xlfn.IFNA(INDEX('Delegated Wage Grid'!F$14:F$50,MATCH($A113,ListDelegated,0)),0)</f>
        <v>0</v>
      </c>
      <c r="AF113" s="342">
        <f>_xlfn.IFNA(INDEX('Delegated Wage Grid'!G$14:G$50,MATCH($A113,ListDelegated,0)),0)</f>
        <v>0</v>
      </c>
      <c r="AG113" s="342">
        <f>_xlfn.IFNA(INDEX('Delegated Wage Grid'!H$14:H$50,MATCH($A113,ListDelegated,0)),0)</f>
        <v>0</v>
      </c>
      <c r="AH113" s="342">
        <f t="shared" si="9"/>
        <v>0</v>
      </c>
      <c r="AI113" s="342">
        <f t="shared" si="10"/>
        <v>0</v>
      </c>
    </row>
    <row r="114" spans="1:35" x14ac:dyDescent="0.25">
      <c r="A114" s="81"/>
      <c r="B114" s="81"/>
      <c r="C114" s="60"/>
      <c r="D114" s="183"/>
      <c r="E114" s="1016" t="str">
        <f t="shared" si="6"/>
        <v/>
      </c>
      <c r="F114" s="190"/>
      <c r="G114" s="232"/>
      <c r="H114" s="236" t="str">
        <f t="shared" si="7"/>
        <v/>
      </c>
      <c r="I114" s="215"/>
      <c r="J114" s="216"/>
      <c r="K114" s="216"/>
      <c r="L114" s="216"/>
      <c r="M114" s="217"/>
      <c r="N114" s="200"/>
      <c r="O114" s="201"/>
      <c r="P114" s="202"/>
      <c r="Q114" s="202"/>
      <c r="R114" s="202"/>
      <c r="S114" s="202"/>
      <c r="T114" s="203"/>
      <c r="U114" s="204"/>
      <c r="V114" s="203"/>
      <c r="W114" s="203"/>
      <c r="X114" s="205"/>
      <c r="Y114" s="359" t="str">
        <f t="shared" si="8"/>
        <v/>
      </c>
      <c r="Z114" s="455"/>
      <c r="AB114" s="774">
        <f>_xlfn.IFNA(INDEX('Delegated Wage Grid'!C$14:C$50,MATCH($A114,ListDelegated,0)),0)</f>
        <v>0</v>
      </c>
      <c r="AC114" s="342">
        <f>_xlfn.IFNA(INDEX('Delegated Wage Grid'!D$14:D$50,MATCH($A114,ListDelegated,0)),0)</f>
        <v>0</v>
      </c>
      <c r="AD114" s="342">
        <f>_xlfn.IFNA(INDEX('Delegated Wage Grid'!E$14:E$50,MATCH($A114,ListDelegated,0)),0)</f>
        <v>0</v>
      </c>
      <c r="AE114" s="342">
        <f>_xlfn.IFNA(INDEX('Delegated Wage Grid'!F$14:F$50,MATCH($A114,ListDelegated,0)),0)</f>
        <v>0</v>
      </c>
      <c r="AF114" s="342">
        <f>_xlfn.IFNA(INDEX('Delegated Wage Grid'!G$14:G$50,MATCH($A114,ListDelegated,0)),0)</f>
        <v>0</v>
      </c>
      <c r="AG114" s="342">
        <f>_xlfn.IFNA(INDEX('Delegated Wage Grid'!H$14:H$50,MATCH($A114,ListDelegated,0)),0)</f>
        <v>0</v>
      </c>
      <c r="AH114" s="342">
        <f t="shared" si="9"/>
        <v>0</v>
      </c>
      <c r="AI114" s="342">
        <f t="shared" si="10"/>
        <v>0</v>
      </c>
    </row>
    <row r="115" spans="1:35" x14ac:dyDescent="0.25">
      <c r="A115" s="81"/>
      <c r="B115" s="81"/>
      <c r="C115" s="60"/>
      <c r="D115" s="183"/>
      <c r="E115" s="1016" t="str">
        <f t="shared" si="6"/>
        <v/>
      </c>
      <c r="F115" s="190"/>
      <c r="G115" s="232"/>
      <c r="H115" s="236" t="str">
        <f t="shared" si="7"/>
        <v/>
      </c>
      <c r="I115" s="215"/>
      <c r="J115" s="216"/>
      <c r="K115" s="216"/>
      <c r="L115" s="216"/>
      <c r="M115" s="217"/>
      <c r="N115" s="200"/>
      <c r="O115" s="201"/>
      <c r="P115" s="202"/>
      <c r="Q115" s="202"/>
      <c r="R115" s="202"/>
      <c r="S115" s="202"/>
      <c r="T115" s="203"/>
      <c r="U115" s="204"/>
      <c r="V115" s="203"/>
      <c r="W115" s="203"/>
      <c r="X115" s="205"/>
      <c r="Y115" s="359" t="str">
        <f t="shared" si="8"/>
        <v/>
      </c>
      <c r="Z115" s="455"/>
      <c r="AB115" s="774">
        <f>_xlfn.IFNA(INDEX('Delegated Wage Grid'!C$14:C$50,MATCH($A115,ListDelegated,0)),0)</f>
        <v>0</v>
      </c>
      <c r="AC115" s="342">
        <f>_xlfn.IFNA(INDEX('Delegated Wage Grid'!D$14:D$50,MATCH($A115,ListDelegated,0)),0)</f>
        <v>0</v>
      </c>
      <c r="AD115" s="342">
        <f>_xlfn.IFNA(INDEX('Delegated Wage Grid'!E$14:E$50,MATCH($A115,ListDelegated,0)),0)</f>
        <v>0</v>
      </c>
      <c r="AE115" s="342">
        <f>_xlfn.IFNA(INDEX('Delegated Wage Grid'!F$14:F$50,MATCH($A115,ListDelegated,0)),0)</f>
        <v>0</v>
      </c>
      <c r="AF115" s="342">
        <f>_xlfn.IFNA(INDEX('Delegated Wage Grid'!G$14:G$50,MATCH($A115,ListDelegated,0)),0)</f>
        <v>0</v>
      </c>
      <c r="AG115" s="342">
        <f>_xlfn.IFNA(INDEX('Delegated Wage Grid'!H$14:H$50,MATCH($A115,ListDelegated,0)),0)</f>
        <v>0</v>
      </c>
      <c r="AH115" s="342">
        <f t="shared" si="9"/>
        <v>0</v>
      </c>
      <c r="AI115" s="342">
        <f t="shared" si="10"/>
        <v>0</v>
      </c>
    </row>
    <row r="116" spans="1:35" x14ac:dyDescent="0.25">
      <c r="A116" s="81"/>
      <c r="B116" s="81"/>
      <c r="C116" s="60"/>
      <c r="D116" s="183"/>
      <c r="E116" s="1016" t="str">
        <f t="shared" si="6"/>
        <v/>
      </c>
      <c r="F116" s="190"/>
      <c r="G116" s="232"/>
      <c r="H116" s="236" t="str">
        <f t="shared" si="7"/>
        <v/>
      </c>
      <c r="I116" s="215"/>
      <c r="J116" s="216"/>
      <c r="K116" s="216"/>
      <c r="L116" s="216"/>
      <c r="M116" s="217"/>
      <c r="N116" s="200"/>
      <c r="O116" s="201"/>
      <c r="P116" s="202"/>
      <c r="Q116" s="202"/>
      <c r="R116" s="202"/>
      <c r="S116" s="202"/>
      <c r="T116" s="203"/>
      <c r="U116" s="204"/>
      <c r="V116" s="203"/>
      <c r="W116" s="203"/>
      <c r="X116" s="205"/>
      <c r="Y116" s="359" t="str">
        <f t="shared" si="8"/>
        <v/>
      </c>
      <c r="Z116" s="455"/>
      <c r="AB116" s="774">
        <f>_xlfn.IFNA(INDEX('Delegated Wage Grid'!C$14:C$50,MATCH($A116,ListDelegated,0)),0)</f>
        <v>0</v>
      </c>
      <c r="AC116" s="342">
        <f>_xlfn.IFNA(INDEX('Delegated Wage Grid'!D$14:D$50,MATCH($A116,ListDelegated,0)),0)</f>
        <v>0</v>
      </c>
      <c r="AD116" s="342">
        <f>_xlfn.IFNA(INDEX('Delegated Wage Grid'!E$14:E$50,MATCH($A116,ListDelegated,0)),0)</f>
        <v>0</v>
      </c>
      <c r="AE116" s="342">
        <f>_xlfn.IFNA(INDEX('Delegated Wage Grid'!F$14:F$50,MATCH($A116,ListDelegated,0)),0)</f>
        <v>0</v>
      </c>
      <c r="AF116" s="342">
        <f>_xlfn.IFNA(INDEX('Delegated Wage Grid'!G$14:G$50,MATCH($A116,ListDelegated,0)),0)</f>
        <v>0</v>
      </c>
      <c r="AG116" s="342">
        <f>_xlfn.IFNA(INDEX('Delegated Wage Grid'!H$14:H$50,MATCH($A116,ListDelegated,0)),0)</f>
        <v>0</v>
      </c>
      <c r="AH116" s="342">
        <f t="shared" si="9"/>
        <v>0</v>
      </c>
      <c r="AI116" s="342">
        <f t="shared" si="10"/>
        <v>0</v>
      </c>
    </row>
    <row r="117" spans="1:35" x14ac:dyDescent="0.25">
      <c r="A117" s="81"/>
      <c r="B117" s="81"/>
      <c r="C117" s="60"/>
      <c r="D117" s="183"/>
      <c r="E117" s="1016" t="str">
        <f t="shared" si="6"/>
        <v/>
      </c>
      <c r="F117" s="190"/>
      <c r="G117" s="232"/>
      <c r="H117" s="236" t="str">
        <f t="shared" si="7"/>
        <v/>
      </c>
      <c r="I117" s="215"/>
      <c r="J117" s="216"/>
      <c r="K117" s="216"/>
      <c r="L117" s="216"/>
      <c r="M117" s="217"/>
      <c r="N117" s="200"/>
      <c r="O117" s="201"/>
      <c r="P117" s="202"/>
      <c r="Q117" s="202"/>
      <c r="R117" s="202"/>
      <c r="S117" s="202"/>
      <c r="T117" s="203"/>
      <c r="U117" s="204"/>
      <c r="V117" s="203"/>
      <c r="W117" s="203"/>
      <c r="X117" s="205"/>
      <c r="Y117" s="359" t="str">
        <f t="shared" si="8"/>
        <v/>
      </c>
      <c r="Z117" s="455"/>
      <c r="AB117" s="774">
        <f>_xlfn.IFNA(INDEX('Delegated Wage Grid'!C$14:C$50,MATCH($A117,ListDelegated,0)),0)</f>
        <v>0</v>
      </c>
      <c r="AC117" s="342">
        <f>_xlfn.IFNA(INDEX('Delegated Wage Grid'!D$14:D$50,MATCH($A117,ListDelegated,0)),0)</f>
        <v>0</v>
      </c>
      <c r="AD117" s="342">
        <f>_xlfn.IFNA(INDEX('Delegated Wage Grid'!E$14:E$50,MATCH($A117,ListDelegated,0)),0)</f>
        <v>0</v>
      </c>
      <c r="AE117" s="342">
        <f>_xlfn.IFNA(INDEX('Delegated Wage Grid'!F$14:F$50,MATCH($A117,ListDelegated,0)),0)</f>
        <v>0</v>
      </c>
      <c r="AF117" s="342">
        <f>_xlfn.IFNA(INDEX('Delegated Wage Grid'!G$14:G$50,MATCH($A117,ListDelegated,0)),0)</f>
        <v>0</v>
      </c>
      <c r="AG117" s="342">
        <f>_xlfn.IFNA(INDEX('Delegated Wage Grid'!H$14:H$50,MATCH($A117,ListDelegated,0)),0)</f>
        <v>0</v>
      </c>
      <c r="AH117" s="342">
        <f t="shared" si="9"/>
        <v>0</v>
      </c>
      <c r="AI117" s="342">
        <f t="shared" si="10"/>
        <v>0</v>
      </c>
    </row>
    <row r="118" spans="1:35" x14ac:dyDescent="0.25">
      <c r="A118" s="81"/>
      <c r="B118" s="81"/>
      <c r="C118" s="60"/>
      <c r="D118" s="183"/>
      <c r="E118" s="1016" t="str">
        <f t="shared" si="6"/>
        <v/>
      </c>
      <c r="F118" s="190"/>
      <c r="G118" s="232"/>
      <c r="H118" s="236" t="str">
        <f t="shared" si="7"/>
        <v/>
      </c>
      <c r="I118" s="215"/>
      <c r="J118" s="216"/>
      <c r="K118" s="216"/>
      <c r="L118" s="216"/>
      <c r="M118" s="217"/>
      <c r="N118" s="200"/>
      <c r="O118" s="201"/>
      <c r="P118" s="202"/>
      <c r="Q118" s="202"/>
      <c r="R118" s="202"/>
      <c r="S118" s="202"/>
      <c r="T118" s="203"/>
      <c r="U118" s="204"/>
      <c r="V118" s="203"/>
      <c r="W118" s="203"/>
      <c r="X118" s="205"/>
      <c r="Y118" s="359" t="str">
        <f t="shared" si="8"/>
        <v/>
      </c>
      <c r="Z118" s="455"/>
      <c r="AB118" s="774">
        <f>_xlfn.IFNA(INDEX('Delegated Wage Grid'!C$14:C$50,MATCH($A118,ListDelegated,0)),0)</f>
        <v>0</v>
      </c>
      <c r="AC118" s="342">
        <f>_xlfn.IFNA(INDEX('Delegated Wage Grid'!D$14:D$50,MATCH($A118,ListDelegated,0)),0)</f>
        <v>0</v>
      </c>
      <c r="AD118" s="342">
        <f>_xlfn.IFNA(INDEX('Delegated Wage Grid'!E$14:E$50,MATCH($A118,ListDelegated,0)),0)</f>
        <v>0</v>
      </c>
      <c r="AE118" s="342">
        <f>_xlfn.IFNA(INDEX('Delegated Wage Grid'!F$14:F$50,MATCH($A118,ListDelegated,0)),0)</f>
        <v>0</v>
      </c>
      <c r="AF118" s="342">
        <f>_xlfn.IFNA(INDEX('Delegated Wage Grid'!G$14:G$50,MATCH($A118,ListDelegated,0)),0)</f>
        <v>0</v>
      </c>
      <c r="AG118" s="342">
        <f>_xlfn.IFNA(INDEX('Delegated Wage Grid'!H$14:H$50,MATCH($A118,ListDelegated,0)),0)</f>
        <v>0</v>
      </c>
      <c r="AH118" s="342">
        <f t="shared" si="9"/>
        <v>0</v>
      </c>
      <c r="AI118" s="342">
        <f t="shared" si="10"/>
        <v>0</v>
      </c>
    </row>
    <row r="119" spans="1:35" x14ac:dyDescent="0.25">
      <c r="A119" s="81"/>
      <c r="B119" s="81"/>
      <c r="C119" s="60"/>
      <c r="D119" s="183"/>
      <c r="E119" s="1016" t="str">
        <f t="shared" si="6"/>
        <v/>
      </c>
      <c r="F119" s="190"/>
      <c r="G119" s="232"/>
      <c r="H119" s="236" t="str">
        <f t="shared" si="7"/>
        <v/>
      </c>
      <c r="I119" s="215"/>
      <c r="J119" s="216"/>
      <c r="K119" s="216"/>
      <c r="L119" s="216"/>
      <c r="M119" s="217"/>
      <c r="N119" s="200"/>
      <c r="O119" s="201"/>
      <c r="P119" s="202"/>
      <c r="Q119" s="202"/>
      <c r="R119" s="202"/>
      <c r="S119" s="202"/>
      <c r="T119" s="203"/>
      <c r="U119" s="204"/>
      <c r="V119" s="203"/>
      <c r="W119" s="203"/>
      <c r="X119" s="205"/>
      <c r="Y119" s="359" t="str">
        <f t="shared" si="8"/>
        <v/>
      </c>
      <c r="Z119" s="455"/>
      <c r="AB119" s="774">
        <f>_xlfn.IFNA(INDEX('Delegated Wage Grid'!C$14:C$50,MATCH($A119,ListDelegated,0)),0)</f>
        <v>0</v>
      </c>
      <c r="AC119" s="342">
        <f>_xlfn.IFNA(INDEX('Delegated Wage Grid'!D$14:D$50,MATCH($A119,ListDelegated,0)),0)</f>
        <v>0</v>
      </c>
      <c r="AD119" s="342">
        <f>_xlfn.IFNA(INDEX('Delegated Wage Grid'!E$14:E$50,MATCH($A119,ListDelegated,0)),0)</f>
        <v>0</v>
      </c>
      <c r="AE119" s="342">
        <f>_xlfn.IFNA(INDEX('Delegated Wage Grid'!F$14:F$50,MATCH($A119,ListDelegated,0)),0)</f>
        <v>0</v>
      </c>
      <c r="AF119" s="342">
        <f>_xlfn.IFNA(INDEX('Delegated Wage Grid'!G$14:G$50,MATCH($A119,ListDelegated,0)),0)</f>
        <v>0</v>
      </c>
      <c r="AG119" s="342">
        <f>_xlfn.IFNA(INDEX('Delegated Wage Grid'!H$14:H$50,MATCH($A119,ListDelegated,0)),0)</f>
        <v>0</v>
      </c>
      <c r="AH119" s="342">
        <f t="shared" si="9"/>
        <v>0</v>
      </c>
      <c r="AI119" s="342">
        <f t="shared" si="10"/>
        <v>0</v>
      </c>
    </row>
    <row r="120" spans="1:35" x14ac:dyDescent="0.25">
      <c r="A120" s="81"/>
      <c r="B120" s="81"/>
      <c r="C120" s="60"/>
      <c r="D120" s="183"/>
      <c r="E120" s="1016" t="str">
        <f t="shared" si="6"/>
        <v/>
      </c>
      <c r="F120" s="190"/>
      <c r="G120" s="232"/>
      <c r="H120" s="236" t="str">
        <f t="shared" si="7"/>
        <v/>
      </c>
      <c r="I120" s="215"/>
      <c r="J120" s="216"/>
      <c r="K120" s="216"/>
      <c r="L120" s="216"/>
      <c r="M120" s="217"/>
      <c r="N120" s="200"/>
      <c r="O120" s="201"/>
      <c r="P120" s="202"/>
      <c r="Q120" s="202"/>
      <c r="R120" s="202"/>
      <c r="S120" s="202"/>
      <c r="T120" s="203"/>
      <c r="U120" s="204"/>
      <c r="V120" s="203"/>
      <c r="W120" s="203"/>
      <c r="X120" s="205"/>
      <c r="Y120" s="359" t="str">
        <f t="shared" si="8"/>
        <v/>
      </c>
      <c r="Z120" s="455"/>
      <c r="AB120" s="774">
        <f>_xlfn.IFNA(INDEX('Delegated Wage Grid'!C$14:C$50,MATCH($A120,ListDelegated,0)),0)</f>
        <v>0</v>
      </c>
      <c r="AC120" s="342">
        <f>_xlfn.IFNA(INDEX('Delegated Wage Grid'!D$14:D$50,MATCH($A120,ListDelegated,0)),0)</f>
        <v>0</v>
      </c>
      <c r="AD120" s="342">
        <f>_xlfn.IFNA(INDEX('Delegated Wage Grid'!E$14:E$50,MATCH($A120,ListDelegated,0)),0)</f>
        <v>0</v>
      </c>
      <c r="AE120" s="342">
        <f>_xlfn.IFNA(INDEX('Delegated Wage Grid'!F$14:F$50,MATCH($A120,ListDelegated,0)),0)</f>
        <v>0</v>
      </c>
      <c r="AF120" s="342">
        <f>_xlfn.IFNA(INDEX('Delegated Wage Grid'!G$14:G$50,MATCH($A120,ListDelegated,0)),0)</f>
        <v>0</v>
      </c>
      <c r="AG120" s="342">
        <f>_xlfn.IFNA(INDEX('Delegated Wage Grid'!H$14:H$50,MATCH($A120,ListDelegated,0)),0)</f>
        <v>0</v>
      </c>
      <c r="AH120" s="342">
        <f t="shared" si="9"/>
        <v>0</v>
      </c>
      <c r="AI120" s="342">
        <f t="shared" si="10"/>
        <v>0</v>
      </c>
    </row>
    <row r="121" spans="1:35" x14ac:dyDescent="0.25">
      <c r="A121" s="81"/>
      <c r="B121" s="81"/>
      <c r="C121" s="60"/>
      <c r="D121" s="183"/>
      <c r="E121" s="1016" t="str">
        <f t="shared" si="6"/>
        <v/>
      </c>
      <c r="F121" s="190"/>
      <c r="G121" s="232"/>
      <c r="H121" s="236" t="str">
        <f t="shared" si="7"/>
        <v/>
      </c>
      <c r="I121" s="215"/>
      <c r="J121" s="216"/>
      <c r="K121" s="216"/>
      <c r="L121" s="216"/>
      <c r="M121" s="217"/>
      <c r="N121" s="200"/>
      <c r="O121" s="201"/>
      <c r="P121" s="202"/>
      <c r="Q121" s="202"/>
      <c r="R121" s="202"/>
      <c r="S121" s="202"/>
      <c r="T121" s="203"/>
      <c r="U121" s="204"/>
      <c r="V121" s="203"/>
      <c r="W121" s="203"/>
      <c r="X121" s="205"/>
      <c r="Y121" s="359" t="str">
        <f t="shared" si="8"/>
        <v/>
      </c>
      <c r="Z121" s="455"/>
      <c r="AB121" s="774">
        <f>_xlfn.IFNA(INDEX('Delegated Wage Grid'!C$14:C$50,MATCH($A121,ListDelegated,0)),0)</f>
        <v>0</v>
      </c>
      <c r="AC121" s="342">
        <f>_xlfn.IFNA(INDEX('Delegated Wage Grid'!D$14:D$50,MATCH($A121,ListDelegated,0)),0)</f>
        <v>0</v>
      </c>
      <c r="AD121" s="342">
        <f>_xlfn.IFNA(INDEX('Delegated Wage Grid'!E$14:E$50,MATCH($A121,ListDelegated,0)),0)</f>
        <v>0</v>
      </c>
      <c r="AE121" s="342">
        <f>_xlfn.IFNA(INDEX('Delegated Wage Grid'!F$14:F$50,MATCH($A121,ListDelegated,0)),0)</f>
        <v>0</v>
      </c>
      <c r="AF121" s="342">
        <f>_xlfn.IFNA(INDEX('Delegated Wage Grid'!G$14:G$50,MATCH($A121,ListDelegated,0)),0)</f>
        <v>0</v>
      </c>
      <c r="AG121" s="342">
        <f>_xlfn.IFNA(INDEX('Delegated Wage Grid'!H$14:H$50,MATCH($A121,ListDelegated,0)),0)</f>
        <v>0</v>
      </c>
      <c r="AH121" s="342">
        <f t="shared" si="9"/>
        <v>0</v>
      </c>
      <c r="AI121" s="342">
        <f t="shared" si="10"/>
        <v>0</v>
      </c>
    </row>
    <row r="122" spans="1:35" x14ac:dyDescent="0.25">
      <c r="A122" s="81"/>
      <c r="B122" s="81"/>
      <c r="C122" s="60"/>
      <c r="D122" s="183"/>
      <c r="E122" s="1016" t="str">
        <f t="shared" si="6"/>
        <v/>
      </c>
      <c r="F122" s="190"/>
      <c r="G122" s="232"/>
      <c r="H122" s="236" t="str">
        <f t="shared" si="7"/>
        <v/>
      </c>
      <c r="I122" s="215"/>
      <c r="J122" s="216"/>
      <c r="K122" s="216"/>
      <c r="L122" s="216"/>
      <c r="M122" s="217"/>
      <c r="N122" s="200"/>
      <c r="O122" s="201"/>
      <c r="P122" s="202"/>
      <c r="Q122" s="202"/>
      <c r="R122" s="202"/>
      <c r="S122" s="202"/>
      <c r="T122" s="203"/>
      <c r="U122" s="204"/>
      <c r="V122" s="203"/>
      <c r="W122" s="203"/>
      <c r="X122" s="205"/>
      <c r="Y122" s="359" t="str">
        <f t="shared" si="8"/>
        <v/>
      </c>
      <c r="Z122" s="455"/>
      <c r="AB122" s="774">
        <f>_xlfn.IFNA(INDEX('Delegated Wage Grid'!C$14:C$50,MATCH($A122,ListDelegated,0)),0)</f>
        <v>0</v>
      </c>
      <c r="AC122" s="342">
        <f>_xlfn.IFNA(INDEX('Delegated Wage Grid'!D$14:D$50,MATCH($A122,ListDelegated,0)),0)</f>
        <v>0</v>
      </c>
      <c r="AD122" s="342">
        <f>_xlfn.IFNA(INDEX('Delegated Wage Grid'!E$14:E$50,MATCH($A122,ListDelegated,0)),0)</f>
        <v>0</v>
      </c>
      <c r="AE122" s="342">
        <f>_xlfn.IFNA(INDEX('Delegated Wage Grid'!F$14:F$50,MATCH($A122,ListDelegated,0)),0)</f>
        <v>0</v>
      </c>
      <c r="AF122" s="342">
        <f>_xlfn.IFNA(INDEX('Delegated Wage Grid'!G$14:G$50,MATCH($A122,ListDelegated,0)),0)</f>
        <v>0</v>
      </c>
      <c r="AG122" s="342">
        <f>_xlfn.IFNA(INDEX('Delegated Wage Grid'!H$14:H$50,MATCH($A122,ListDelegated,0)),0)</f>
        <v>0</v>
      </c>
      <c r="AH122" s="342">
        <f t="shared" si="9"/>
        <v>0</v>
      </c>
      <c r="AI122" s="342">
        <f t="shared" si="10"/>
        <v>0</v>
      </c>
    </row>
    <row r="123" spans="1:35" x14ac:dyDescent="0.25">
      <c r="A123" s="81"/>
      <c r="B123" s="81"/>
      <c r="C123" s="60"/>
      <c r="D123" s="183"/>
      <c r="E123" s="1016" t="str">
        <f t="shared" si="6"/>
        <v/>
      </c>
      <c r="F123" s="190"/>
      <c r="G123" s="232"/>
      <c r="H123" s="236" t="str">
        <f t="shared" si="7"/>
        <v/>
      </c>
      <c r="I123" s="215"/>
      <c r="J123" s="216"/>
      <c r="K123" s="216"/>
      <c r="L123" s="216"/>
      <c r="M123" s="217"/>
      <c r="N123" s="200"/>
      <c r="O123" s="201"/>
      <c r="P123" s="202"/>
      <c r="Q123" s="202"/>
      <c r="R123" s="202"/>
      <c r="S123" s="202"/>
      <c r="T123" s="203"/>
      <c r="U123" s="204"/>
      <c r="V123" s="203"/>
      <c r="W123" s="203"/>
      <c r="X123" s="205"/>
      <c r="Y123" s="359" t="str">
        <f t="shared" si="8"/>
        <v/>
      </c>
      <c r="Z123" s="455"/>
      <c r="AB123" s="774">
        <f>_xlfn.IFNA(INDEX('Delegated Wage Grid'!C$14:C$50,MATCH($A123,ListDelegated,0)),0)</f>
        <v>0</v>
      </c>
      <c r="AC123" s="342">
        <f>_xlfn.IFNA(INDEX('Delegated Wage Grid'!D$14:D$50,MATCH($A123,ListDelegated,0)),0)</f>
        <v>0</v>
      </c>
      <c r="AD123" s="342">
        <f>_xlfn.IFNA(INDEX('Delegated Wage Grid'!E$14:E$50,MATCH($A123,ListDelegated,0)),0)</f>
        <v>0</v>
      </c>
      <c r="AE123" s="342">
        <f>_xlfn.IFNA(INDEX('Delegated Wage Grid'!F$14:F$50,MATCH($A123,ListDelegated,0)),0)</f>
        <v>0</v>
      </c>
      <c r="AF123" s="342">
        <f>_xlfn.IFNA(INDEX('Delegated Wage Grid'!G$14:G$50,MATCH($A123,ListDelegated,0)),0)</f>
        <v>0</v>
      </c>
      <c r="AG123" s="342">
        <f>_xlfn.IFNA(INDEX('Delegated Wage Grid'!H$14:H$50,MATCH($A123,ListDelegated,0)),0)</f>
        <v>0</v>
      </c>
      <c r="AH123" s="342">
        <f t="shared" si="9"/>
        <v>0</v>
      </c>
      <c r="AI123" s="342">
        <f t="shared" si="10"/>
        <v>0</v>
      </c>
    </row>
    <row r="124" spans="1:35" x14ac:dyDescent="0.25">
      <c r="A124" s="81"/>
      <c r="B124" s="81"/>
      <c r="C124" s="60"/>
      <c r="D124" s="183"/>
      <c r="E124" s="1016" t="str">
        <f t="shared" si="6"/>
        <v/>
      </c>
      <c r="F124" s="190"/>
      <c r="G124" s="232"/>
      <c r="H124" s="236" t="str">
        <f t="shared" si="7"/>
        <v/>
      </c>
      <c r="I124" s="215"/>
      <c r="J124" s="216"/>
      <c r="K124" s="216"/>
      <c r="L124" s="216"/>
      <c r="M124" s="217"/>
      <c r="N124" s="200"/>
      <c r="O124" s="201"/>
      <c r="P124" s="202"/>
      <c r="Q124" s="202"/>
      <c r="R124" s="202"/>
      <c r="S124" s="202"/>
      <c r="T124" s="203"/>
      <c r="U124" s="204"/>
      <c r="V124" s="203"/>
      <c r="W124" s="203"/>
      <c r="X124" s="205"/>
      <c r="Y124" s="359" t="str">
        <f t="shared" si="8"/>
        <v/>
      </c>
      <c r="Z124" s="455"/>
      <c r="AB124" s="774">
        <f>_xlfn.IFNA(INDEX('Delegated Wage Grid'!C$14:C$50,MATCH($A124,ListDelegated,0)),0)</f>
        <v>0</v>
      </c>
      <c r="AC124" s="342">
        <f>_xlfn.IFNA(INDEX('Delegated Wage Grid'!D$14:D$50,MATCH($A124,ListDelegated,0)),0)</f>
        <v>0</v>
      </c>
      <c r="AD124" s="342">
        <f>_xlfn.IFNA(INDEX('Delegated Wage Grid'!E$14:E$50,MATCH($A124,ListDelegated,0)),0)</f>
        <v>0</v>
      </c>
      <c r="AE124" s="342">
        <f>_xlfn.IFNA(INDEX('Delegated Wage Grid'!F$14:F$50,MATCH($A124,ListDelegated,0)),0)</f>
        <v>0</v>
      </c>
      <c r="AF124" s="342">
        <f>_xlfn.IFNA(INDEX('Delegated Wage Grid'!G$14:G$50,MATCH($A124,ListDelegated,0)),0)</f>
        <v>0</v>
      </c>
      <c r="AG124" s="342">
        <f>_xlfn.IFNA(INDEX('Delegated Wage Grid'!H$14:H$50,MATCH($A124,ListDelegated,0)),0)</f>
        <v>0</v>
      </c>
      <c r="AH124" s="342">
        <f t="shared" si="9"/>
        <v>0</v>
      </c>
      <c r="AI124" s="342">
        <f t="shared" si="10"/>
        <v>0</v>
      </c>
    </row>
    <row r="125" spans="1:35" x14ac:dyDescent="0.25">
      <c r="A125" s="81"/>
      <c r="B125" s="81"/>
      <c r="C125" s="60"/>
      <c r="D125" s="183"/>
      <c r="E125" s="1016" t="str">
        <f t="shared" si="6"/>
        <v/>
      </c>
      <c r="F125" s="190"/>
      <c r="G125" s="232"/>
      <c r="H125" s="236" t="str">
        <f t="shared" si="7"/>
        <v/>
      </c>
      <c r="I125" s="215"/>
      <c r="J125" s="216"/>
      <c r="K125" s="216"/>
      <c r="L125" s="216"/>
      <c r="M125" s="217"/>
      <c r="N125" s="200"/>
      <c r="O125" s="201"/>
      <c r="P125" s="202"/>
      <c r="Q125" s="202"/>
      <c r="R125" s="202"/>
      <c r="S125" s="202"/>
      <c r="T125" s="203"/>
      <c r="U125" s="204"/>
      <c r="V125" s="203"/>
      <c r="W125" s="203"/>
      <c r="X125" s="205"/>
      <c r="Y125" s="359" t="str">
        <f t="shared" si="8"/>
        <v/>
      </c>
      <c r="Z125" s="455"/>
      <c r="AB125" s="774">
        <f>_xlfn.IFNA(INDEX('Delegated Wage Grid'!C$14:C$50,MATCH($A125,ListDelegated,0)),0)</f>
        <v>0</v>
      </c>
      <c r="AC125" s="342">
        <f>_xlfn.IFNA(INDEX('Delegated Wage Grid'!D$14:D$50,MATCH($A125,ListDelegated,0)),0)</f>
        <v>0</v>
      </c>
      <c r="AD125" s="342">
        <f>_xlfn.IFNA(INDEX('Delegated Wage Grid'!E$14:E$50,MATCH($A125,ListDelegated,0)),0)</f>
        <v>0</v>
      </c>
      <c r="AE125" s="342">
        <f>_xlfn.IFNA(INDEX('Delegated Wage Grid'!F$14:F$50,MATCH($A125,ListDelegated,0)),0)</f>
        <v>0</v>
      </c>
      <c r="AF125" s="342">
        <f>_xlfn.IFNA(INDEX('Delegated Wage Grid'!G$14:G$50,MATCH($A125,ListDelegated,0)),0)</f>
        <v>0</v>
      </c>
      <c r="AG125" s="342">
        <f>_xlfn.IFNA(INDEX('Delegated Wage Grid'!H$14:H$50,MATCH($A125,ListDelegated,0)),0)</f>
        <v>0</v>
      </c>
      <c r="AH125" s="342">
        <f t="shared" si="9"/>
        <v>0</v>
      </c>
      <c r="AI125" s="342">
        <f t="shared" si="10"/>
        <v>0</v>
      </c>
    </row>
    <row r="126" spans="1:35" x14ac:dyDescent="0.25">
      <c r="A126" s="81"/>
      <c r="B126" s="81"/>
      <c r="C126" s="60"/>
      <c r="D126" s="183"/>
      <c r="E126" s="1016" t="str">
        <f t="shared" si="6"/>
        <v/>
      </c>
      <c r="F126" s="190"/>
      <c r="G126" s="232"/>
      <c r="H126" s="236" t="str">
        <f t="shared" si="7"/>
        <v/>
      </c>
      <c r="I126" s="215"/>
      <c r="J126" s="216"/>
      <c r="K126" s="216"/>
      <c r="L126" s="216"/>
      <c r="M126" s="217"/>
      <c r="N126" s="200"/>
      <c r="O126" s="201"/>
      <c r="P126" s="202"/>
      <c r="Q126" s="202"/>
      <c r="R126" s="202"/>
      <c r="S126" s="202"/>
      <c r="T126" s="203"/>
      <c r="U126" s="204"/>
      <c r="V126" s="203"/>
      <c r="W126" s="203"/>
      <c r="X126" s="205"/>
      <c r="Y126" s="359" t="str">
        <f t="shared" si="8"/>
        <v/>
      </c>
      <c r="Z126" s="455"/>
      <c r="AB126" s="774">
        <f>_xlfn.IFNA(INDEX('Delegated Wage Grid'!C$14:C$50,MATCH($A126,ListDelegated,0)),0)</f>
        <v>0</v>
      </c>
      <c r="AC126" s="342">
        <f>_xlfn.IFNA(INDEX('Delegated Wage Grid'!D$14:D$50,MATCH($A126,ListDelegated,0)),0)</f>
        <v>0</v>
      </c>
      <c r="AD126" s="342">
        <f>_xlfn.IFNA(INDEX('Delegated Wage Grid'!E$14:E$50,MATCH($A126,ListDelegated,0)),0)</f>
        <v>0</v>
      </c>
      <c r="AE126" s="342">
        <f>_xlfn.IFNA(INDEX('Delegated Wage Grid'!F$14:F$50,MATCH($A126,ListDelegated,0)),0)</f>
        <v>0</v>
      </c>
      <c r="AF126" s="342">
        <f>_xlfn.IFNA(INDEX('Delegated Wage Grid'!G$14:G$50,MATCH($A126,ListDelegated,0)),0)</f>
        <v>0</v>
      </c>
      <c r="AG126" s="342">
        <f>_xlfn.IFNA(INDEX('Delegated Wage Grid'!H$14:H$50,MATCH($A126,ListDelegated,0)),0)</f>
        <v>0</v>
      </c>
      <c r="AH126" s="342">
        <f t="shared" si="9"/>
        <v>0</v>
      </c>
      <c r="AI126" s="342">
        <f t="shared" si="10"/>
        <v>0</v>
      </c>
    </row>
    <row r="127" spans="1:35" x14ac:dyDescent="0.25">
      <c r="A127" s="81"/>
      <c r="B127" s="81"/>
      <c r="C127" s="60"/>
      <c r="D127" s="183"/>
      <c r="E127" s="1016" t="str">
        <f t="shared" si="6"/>
        <v/>
      </c>
      <c r="F127" s="190"/>
      <c r="G127" s="232"/>
      <c r="H127" s="236" t="str">
        <f t="shared" si="7"/>
        <v/>
      </c>
      <c r="I127" s="215"/>
      <c r="J127" s="216"/>
      <c r="K127" s="216"/>
      <c r="L127" s="216"/>
      <c r="M127" s="217"/>
      <c r="N127" s="200"/>
      <c r="O127" s="201"/>
      <c r="P127" s="202"/>
      <c r="Q127" s="202"/>
      <c r="R127" s="202"/>
      <c r="S127" s="202"/>
      <c r="T127" s="203"/>
      <c r="U127" s="204"/>
      <c r="V127" s="203"/>
      <c r="W127" s="203"/>
      <c r="X127" s="205"/>
      <c r="Y127" s="359" t="str">
        <f t="shared" si="8"/>
        <v/>
      </c>
      <c r="Z127" s="455"/>
      <c r="AB127" s="774">
        <f>_xlfn.IFNA(INDEX('Delegated Wage Grid'!C$14:C$50,MATCH($A127,ListDelegated,0)),0)</f>
        <v>0</v>
      </c>
      <c r="AC127" s="342">
        <f>_xlfn.IFNA(INDEX('Delegated Wage Grid'!D$14:D$50,MATCH($A127,ListDelegated,0)),0)</f>
        <v>0</v>
      </c>
      <c r="AD127" s="342">
        <f>_xlfn.IFNA(INDEX('Delegated Wage Grid'!E$14:E$50,MATCH($A127,ListDelegated,0)),0)</f>
        <v>0</v>
      </c>
      <c r="AE127" s="342">
        <f>_xlfn.IFNA(INDEX('Delegated Wage Grid'!F$14:F$50,MATCH($A127,ListDelegated,0)),0)</f>
        <v>0</v>
      </c>
      <c r="AF127" s="342">
        <f>_xlfn.IFNA(INDEX('Delegated Wage Grid'!G$14:G$50,MATCH($A127,ListDelegated,0)),0)</f>
        <v>0</v>
      </c>
      <c r="AG127" s="342">
        <f>_xlfn.IFNA(INDEX('Delegated Wage Grid'!H$14:H$50,MATCH($A127,ListDelegated,0)),0)</f>
        <v>0</v>
      </c>
      <c r="AH127" s="342">
        <f t="shared" si="9"/>
        <v>0</v>
      </c>
      <c r="AI127" s="342">
        <f t="shared" si="10"/>
        <v>0</v>
      </c>
    </row>
    <row r="128" spans="1:35" x14ac:dyDescent="0.25">
      <c r="A128" s="81"/>
      <c r="B128" s="81"/>
      <c r="C128" s="60"/>
      <c r="D128" s="183"/>
      <c r="E128" s="1016" t="str">
        <f t="shared" si="6"/>
        <v/>
      </c>
      <c r="F128" s="190"/>
      <c r="G128" s="232"/>
      <c r="H128" s="236" t="str">
        <f t="shared" si="7"/>
        <v/>
      </c>
      <c r="I128" s="215"/>
      <c r="J128" s="216"/>
      <c r="K128" s="216"/>
      <c r="L128" s="216"/>
      <c r="M128" s="217"/>
      <c r="N128" s="200"/>
      <c r="O128" s="201"/>
      <c r="P128" s="202"/>
      <c r="Q128" s="202"/>
      <c r="R128" s="202"/>
      <c r="S128" s="202"/>
      <c r="T128" s="203"/>
      <c r="U128" s="204"/>
      <c r="V128" s="203"/>
      <c r="W128" s="203"/>
      <c r="X128" s="205"/>
      <c r="Y128" s="359" t="str">
        <f t="shared" si="8"/>
        <v/>
      </c>
      <c r="Z128" s="455"/>
      <c r="AB128" s="774">
        <f>_xlfn.IFNA(INDEX('Delegated Wage Grid'!C$14:C$50,MATCH($A128,ListDelegated,0)),0)</f>
        <v>0</v>
      </c>
      <c r="AC128" s="342">
        <f>_xlfn.IFNA(INDEX('Delegated Wage Grid'!D$14:D$50,MATCH($A128,ListDelegated,0)),0)</f>
        <v>0</v>
      </c>
      <c r="AD128" s="342">
        <f>_xlfn.IFNA(INDEX('Delegated Wage Grid'!E$14:E$50,MATCH($A128,ListDelegated,0)),0)</f>
        <v>0</v>
      </c>
      <c r="AE128" s="342">
        <f>_xlfn.IFNA(INDEX('Delegated Wage Grid'!F$14:F$50,MATCH($A128,ListDelegated,0)),0)</f>
        <v>0</v>
      </c>
      <c r="AF128" s="342">
        <f>_xlfn.IFNA(INDEX('Delegated Wage Grid'!G$14:G$50,MATCH($A128,ListDelegated,0)),0)</f>
        <v>0</v>
      </c>
      <c r="AG128" s="342">
        <f>_xlfn.IFNA(INDEX('Delegated Wage Grid'!H$14:H$50,MATCH($A128,ListDelegated,0)),0)</f>
        <v>0</v>
      </c>
      <c r="AH128" s="342">
        <f t="shared" si="9"/>
        <v>0</v>
      </c>
      <c r="AI128" s="342">
        <f t="shared" si="10"/>
        <v>0</v>
      </c>
    </row>
    <row r="129" spans="1:35" x14ac:dyDescent="0.25">
      <c r="A129" s="81"/>
      <c r="B129" s="81"/>
      <c r="C129" s="60"/>
      <c r="D129" s="183"/>
      <c r="E129" s="1016" t="str">
        <f t="shared" si="6"/>
        <v/>
      </c>
      <c r="F129" s="190"/>
      <c r="G129" s="232"/>
      <c r="H129" s="236" t="str">
        <f t="shared" si="7"/>
        <v/>
      </c>
      <c r="I129" s="215"/>
      <c r="J129" s="216"/>
      <c r="K129" s="216"/>
      <c r="L129" s="216"/>
      <c r="M129" s="217"/>
      <c r="N129" s="200"/>
      <c r="O129" s="201"/>
      <c r="P129" s="202"/>
      <c r="Q129" s="202"/>
      <c r="R129" s="202"/>
      <c r="S129" s="202"/>
      <c r="T129" s="203"/>
      <c r="U129" s="204"/>
      <c r="V129" s="203"/>
      <c r="W129" s="203"/>
      <c r="X129" s="205"/>
      <c r="Y129" s="359" t="str">
        <f t="shared" si="8"/>
        <v/>
      </c>
      <c r="Z129" s="455"/>
      <c r="AB129" s="774">
        <f>_xlfn.IFNA(INDEX('Delegated Wage Grid'!C$14:C$50,MATCH($A129,ListDelegated,0)),0)</f>
        <v>0</v>
      </c>
      <c r="AC129" s="342">
        <f>_xlfn.IFNA(INDEX('Delegated Wage Grid'!D$14:D$50,MATCH($A129,ListDelegated,0)),0)</f>
        <v>0</v>
      </c>
      <c r="AD129" s="342">
        <f>_xlfn.IFNA(INDEX('Delegated Wage Grid'!E$14:E$50,MATCH($A129,ListDelegated,0)),0)</f>
        <v>0</v>
      </c>
      <c r="AE129" s="342">
        <f>_xlfn.IFNA(INDEX('Delegated Wage Grid'!F$14:F$50,MATCH($A129,ListDelegated,0)),0)</f>
        <v>0</v>
      </c>
      <c r="AF129" s="342">
        <f>_xlfn.IFNA(INDEX('Delegated Wage Grid'!G$14:G$50,MATCH($A129,ListDelegated,0)),0)</f>
        <v>0</v>
      </c>
      <c r="AG129" s="342">
        <f>_xlfn.IFNA(INDEX('Delegated Wage Grid'!H$14:H$50,MATCH($A129,ListDelegated,0)),0)</f>
        <v>0</v>
      </c>
      <c r="AH129" s="342">
        <f t="shared" si="9"/>
        <v>0</v>
      </c>
      <c r="AI129" s="342">
        <f t="shared" si="10"/>
        <v>0</v>
      </c>
    </row>
    <row r="130" spans="1:35" x14ac:dyDescent="0.25">
      <c r="A130" s="81"/>
      <c r="B130" s="81"/>
      <c r="C130" s="60"/>
      <c r="D130" s="183"/>
      <c r="E130" s="1016" t="str">
        <f t="shared" si="6"/>
        <v/>
      </c>
      <c r="F130" s="190"/>
      <c r="G130" s="232"/>
      <c r="H130" s="236" t="str">
        <f t="shared" si="7"/>
        <v/>
      </c>
      <c r="I130" s="215"/>
      <c r="J130" s="216"/>
      <c r="K130" s="216"/>
      <c r="L130" s="216"/>
      <c r="M130" s="217"/>
      <c r="N130" s="200"/>
      <c r="O130" s="201"/>
      <c r="P130" s="202"/>
      <c r="Q130" s="202"/>
      <c r="R130" s="202"/>
      <c r="S130" s="202"/>
      <c r="T130" s="203"/>
      <c r="U130" s="204"/>
      <c r="V130" s="203"/>
      <c r="W130" s="203"/>
      <c r="X130" s="205"/>
      <c r="Y130" s="359" t="str">
        <f t="shared" si="8"/>
        <v/>
      </c>
      <c r="Z130" s="455"/>
      <c r="AB130" s="774">
        <f>_xlfn.IFNA(INDEX('Delegated Wage Grid'!C$14:C$50,MATCH($A130,ListDelegated,0)),0)</f>
        <v>0</v>
      </c>
      <c r="AC130" s="342">
        <f>_xlfn.IFNA(INDEX('Delegated Wage Grid'!D$14:D$50,MATCH($A130,ListDelegated,0)),0)</f>
        <v>0</v>
      </c>
      <c r="AD130" s="342">
        <f>_xlfn.IFNA(INDEX('Delegated Wage Grid'!E$14:E$50,MATCH($A130,ListDelegated,0)),0)</f>
        <v>0</v>
      </c>
      <c r="AE130" s="342">
        <f>_xlfn.IFNA(INDEX('Delegated Wage Grid'!F$14:F$50,MATCH($A130,ListDelegated,0)),0)</f>
        <v>0</v>
      </c>
      <c r="AF130" s="342">
        <f>_xlfn.IFNA(INDEX('Delegated Wage Grid'!G$14:G$50,MATCH($A130,ListDelegated,0)),0)</f>
        <v>0</v>
      </c>
      <c r="AG130" s="342">
        <f>_xlfn.IFNA(INDEX('Delegated Wage Grid'!H$14:H$50,MATCH($A130,ListDelegated,0)),0)</f>
        <v>0</v>
      </c>
      <c r="AH130" s="342">
        <f t="shared" si="9"/>
        <v>0</v>
      </c>
      <c r="AI130" s="342">
        <f t="shared" si="10"/>
        <v>0</v>
      </c>
    </row>
    <row r="131" spans="1:35" x14ac:dyDescent="0.25">
      <c r="A131" s="81"/>
      <c r="B131" s="81"/>
      <c r="C131" s="60"/>
      <c r="D131" s="183"/>
      <c r="E131" s="1016" t="str">
        <f t="shared" si="6"/>
        <v/>
      </c>
      <c r="F131" s="190"/>
      <c r="G131" s="232"/>
      <c r="H131" s="236" t="str">
        <f t="shared" si="7"/>
        <v/>
      </c>
      <c r="I131" s="215"/>
      <c r="J131" s="216"/>
      <c r="K131" s="216"/>
      <c r="L131" s="216"/>
      <c r="M131" s="217"/>
      <c r="N131" s="200"/>
      <c r="O131" s="201"/>
      <c r="P131" s="202"/>
      <c r="Q131" s="202"/>
      <c r="R131" s="202"/>
      <c r="S131" s="202"/>
      <c r="T131" s="203"/>
      <c r="U131" s="204"/>
      <c r="V131" s="203"/>
      <c r="W131" s="203"/>
      <c r="X131" s="205"/>
      <c r="Y131" s="359" t="str">
        <f t="shared" si="8"/>
        <v/>
      </c>
      <c r="Z131" s="455"/>
      <c r="AB131" s="774">
        <f>_xlfn.IFNA(INDEX('Delegated Wage Grid'!C$14:C$50,MATCH($A131,ListDelegated,0)),0)</f>
        <v>0</v>
      </c>
      <c r="AC131" s="342">
        <f>_xlfn.IFNA(INDEX('Delegated Wage Grid'!D$14:D$50,MATCH($A131,ListDelegated,0)),0)</f>
        <v>0</v>
      </c>
      <c r="AD131" s="342">
        <f>_xlfn.IFNA(INDEX('Delegated Wage Grid'!E$14:E$50,MATCH($A131,ListDelegated,0)),0)</f>
        <v>0</v>
      </c>
      <c r="AE131" s="342">
        <f>_xlfn.IFNA(INDEX('Delegated Wage Grid'!F$14:F$50,MATCH($A131,ListDelegated,0)),0)</f>
        <v>0</v>
      </c>
      <c r="AF131" s="342">
        <f>_xlfn.IFNA(INDEX('Delegated Wage Grid'!G$14:G$50,MATCH($A131,ListDelegated,0)),0)</f>
        <v>0</v>
      </c>
      <c r="AG131" s="342">
        <f>_xlfn.IFNA(INDEX('Delegated Wage Grid'!H$14:H$50,MATCH($A131,ListDelegated,0)),0)</f>
        <v>0</v>
      </c>
      <c r="AH131" s="342">
        <f t="shared" si="9"/>
        <v>0</v>
      </c>
      <c r="AI131" s="342">
        <f t="shared" si="10"/>
        <v>0</v>
      </c>
    </row>
    <row r="132" spans="1:35" x14ac:dyDescent="0.25">
      <c r="A132" s="81"/>
      <c r="B132" s="81"/>
      <c r="C132" s="60"/>
      <c r="D132" s="183"/>
      <c r="E132" s="1016" t="str">
        <f t="shared" si="6"/>
        <v/>
      </c>
      <c r="F132" s="190"/>
      <c r="G132" s="232"/>
      <c r="H132" s="236" t="str">
        <f t="shared" si="7"/>
        <v/>
      </c>
      <c r="I132" s="215"/>
      <c r="J132" s="216"/>
      <c r="K132" s="216"/>
      <c r="L132" s="216"/>
      <c r="M132" s="217"/>
      <c r="N132" s="200"/>
      <c r="O132" s="201"/>
      <c r="P132" s="202"/>
      <c r="Q132" s="202"/>
      <c r="R132" s="202"/>
      <c r="S132" s="202"/>
      <c r="T132" s="203"/>
      <c r="U132" s="204"/>
      <c r="V132" s="203"/>
      <c r="W132" s="203"/>
      <c r="X132" s="205"/>
      <c r="Y132" s="359" t="str">
        <f t="shared" si="8"/>
        <v/>
      </c>
      <c r="Z132" s="455"/>
      <c r="AB132" s="774">
        <f>_xlfn.IFNA(INDEX('Delegated Wage Grid'!C$14:C$50,MATCH($A132,ListDelegated,0)),0)</f>
        <v>0</v>
      </c>
      <c r="AC132" s="342">
        <f>_xlfn.IFNA(INDEX('Delegated Wage Grid'!D$14:D$50,MATCH($A132,ListDelegated,0)),0)</f>
        <v>0</v>
      </c>
      <c r="AD132" s="342">
        <f>_xlfn.IFNA(INDEX('Delegated Wage Grid'!E$14:E$50,MATCH($A132,ListDelegated,0)),0)</f>
        <v>0</v>
      </c>
      <c r="AE132" s="342">
        <f>_xlfn.IFNA(INDEX('Delegated Wage Grid'!F$14:F$50,MATCH($A132,ListDelegated,0)),0)</f>
        <v>0</v>
      </c>
      <c r="AF132" s="342">
        <f>_xlfn.IFNA(INDEX('Delegated Wage Grid'!G$14:G$50,MATCH($A132,ListDelegated,0)),0)</f>
        <v>0</v>
      </c>
      <c r="AG132" s="342">
        <f>_xlfn.IFNA(INDEX('Delegated Wage Grid'!H$14:H$50,MATCH($A132,ListDelegated,0)),0)</f>
        <v>0</v>
      </c>
      <c r="AH132" s="342">
        <f t="shared" si="9"/>
        <v>0</v>
      </c>
      <c r="AI132" s="342">
        <f t="shared" si="10"/>
        <v>0</v>
      </c>
    </row>
    <row r="133" spans="1:35" x14ac:dyDescent="0.25">
      <c r="A133" s="81"/>
      <c r="B133" s="81"/>
      <c r="C133" s="60"/>
      <c r="D133" s="183"/>
      <c r="E133" s="1016" t="str">
        <f t="shared" si="6"/>
        <v/>
      </c>
      <c r="F133" s="190"/>
      <c r="G133" s="232"/>
      <c r="H133" s="236" t="str">
        <f t="shared" si="7"/>
        <v/>
      </c>
      <c r="I133" s="215"/>
      <c r="J133" s="216"/>
      <c r="K133" s="216"/>
      <c r="L133" s="216"/>
      <c r="M133" s="217"/>
      <c r="N133" s="200"/>
      <c r="O133" s="201"/>
      <c r="P133" s="202"/>
      <c r="Q133" s="202"/>
      <c r="R133" s="202"/>
      <c r="S133" s="202"/>
      <c r="T133" s="203"/>
      <c r="U133" s="204"/>
      <c r="V133" s="203"/>
      <c r="W133" s="203"/>
      <c r="X133" s="205"/>
      <c r="Y133" s="359" t="str">
        <f t="shared" si="8"/>
        <v/>
      </c>
      <c r="Z133" s="455"/>
      <c r="AB133" s="774">
        <f>_xlfn.IFNA(INDEX('Delegated Wage Grid'!C$14:C$50,MATCH($A133,ListDelegated,0)),0)</f>
        <v>0</v>
      </c>
      <c r="AC133" s="342">
        <f>_xlfn.IFNA(INDEX('Delegated Wage Grid'!D$14:D$50,MATCH($A133,ListDelegated,0)),0)</f>
        <v>0</v>
      </c>
      <c r="AD133" s="342">
        <f>_xlfn.IFNA(INDEX('Delegated Wage Grid'!E$14:E$50,MATCH($A133,ListDelegated,0)),0)</f>
        <v>0</v>
      </c>
      <c r="AE133" s="342">
        <f>_xlfn.IFNA(INDEX('Delegated Wage Grid'!F$14:F$50,MATCH($A133,ListDelegated,0)),0)</f>
        <v>0</v>
      </c>
      <c r="AF133" s="342">
        <f>_xlfn.IFNA(INDEX('Delegated Wage Grid'!G$14:G$50,MATCH($A133,ListDelegated,0)),0)</f>
        <v>0</v>
      </c>
      <c r="AG133" s="342">
        <f>_xlfn.IFNA(INDEX('Delegated Wage Grid'!H$14:H$50,MATCH($A133,ListDelegated,0)),0)</f>
        <v>0</v>
      </c>
      <c r="AH133" s="342">
        <f t="shared" si="9"/>
        <v>0</v>
      </c>
      <c r="AI133" s="342">
        <f t="shared" si="10"/>
        <v>0</v>
      </c>
    </row>
    <row r="134" spans="1:35" x14ac:dyDescent="0.25">
      <c r="A134" s="81"/>
      <c r="B134" s="81"/>
      <c r="C134" s="60"/>
      <c r="D134" s="183"/>
      <c r="E134" s="1016" t="str">
        <f t="shared" si="6"/>
        <v/>
      </c>
      <c r="F134" s="190"/>
      <c r="G134" s="232"/>
      <c r="H134" s="236" t="str">
        <f t="shared" si="7"/>
        <v/>
      </c>
      <c r="I134" s="215"/>
      <c r="J134" s="216"/>
      <c r="K134" s="216"/>
      <c r="L134" s="216"/>
      <c r="M134" s="217"/>
      <c r="N134" s="200"/>
      <c r="O134" s="201"/>
      <c r="P134" s="202"/>
      <c r="Q134" s="202"/>
      <c r="R134" s="202"/>
      <c r="S134" s="202"/>
      <c r="T134" s="203"/>
      <c r="U134" s="204"/>
      <c r="V134" s="203"/>
      <c r="W134" s="203"/>
      <c r="X134" s="205"/>
      <c r="Y134" s="359" t="str">
        <f t="shared" si="8"/>
        <v/>
      </c>
      <c r="Z134" s="455"/>
      <c r="AB134" s="774">
        <f>_xlfn.IFNA(INDEX('Delegated Wage Grid'!C$14:C$50,MATCH($A134,ListDelegated,0)),0)</f>
        <v>0</v>
      </c>
      <c r="AC134" s="342">
        <f>_xlfn.IFNA(INDEX('Delegated Wage Grid'!D$14:D$50,MATCH($A134,ListDelegated,0)),0)</f>
        <v>0</v>
      </c>
      <c r="AD134" s="342">
        <f>_xlfn.IFNA(INDEX('Delegated Wage Grid'!E$14:E$50,MATCH($A134,ListDelegated,0)),0)</f>
        <v>0</v>
      </c>
      <c r="AE134" s="342">
        <f>_xlfn.IFNA(INDEX('Delegated Wage Grid'!F$14:F$50,MATCH($A134,ListDelegated,0)),0)</f>
        <v>0</v>
      </c>
      <c r="AF134" s="342">
        <f>_xlfn.IFNA(INDEX('Delegated Wage Grid'!G$14:G$50,MATCH($A134,ListDelegated,0)),0)</f>
        <v>0</v>
      </c>
      <c r="AG134" s="342">
        <f>_xlfn.IFNA(INDEX('Delegated Wage Grid'!H$14:H$50,MATCH($A134,ListDelegated,0)),0)</f>
        <v>0</v>
      </c>
      <c r="AH134" s="342">
        <f t="shared" si="9"/>
        <v>0</v>
      </c>
      <c r="AI134" s="342">
        <f t="shared" si="10"/>
        <v>0</v>
      </c>
    </row>
    <row r="135" spans="1:35" x14ac:dyDescent="0.25">
      <c r="A135" s="81"/>
      <c r="B135" s="81"/>
      <c r="C135" s="60"/>
      <c r="D135" s="183"/>
      <c r="E135" s="1016" t="str">
        <f t="shared" si="6"/>
        <v/>
      </c>
      <c r="F135" s="190"/>
      <c r="G135" s="232"/>
      <c r="H135" s="236" t="str">
        <f t="shared" si="7"/>
        <v/>
      </c>
      <c r="I135" s="215"/>
      <c r="J135" s="216"/>
      <c r="K135" s="216"/>
      <c r="L135" s="216"/>
      <c r="M135" s="217"/>
      <c r="N135" s="200"/>
      <c r="O135" s="201"/>
      <c r="P135" s="202"/>
      <c r="Q135" s="202"/>
      <c r="R135" s="202"/>
      <c r="S135" s="202"/>
      <c r="T135" s="203"/>
      <c r="U135" s="204"/>
      <c r="V135" s="203"/>
      <c r="W135" s="203"/>
      <c r="X135" s="205"/>
      <c r="Y135" s="359" t="str">
        <f t="shared" si="8"/>
        <v/>
      </c>
      <c r="Z135" s="455"/>
      <c r="AB135" s="774">
        <f>_xlfn.IFNA(INDEX('Delegated Wage Grid'!C$14:C$50,MATCH($A135,ListDelegated,0)),0)</f>
        <v>0</v>
      </c>
      <c r="AC135" s="342">
        <f>_xlfn.IFNA(INDEX('Delegated Wage Grid'!D$14:D$50,MATCH($A135,ListDelegated,0)),0)</f>
        <v>0</v>
      </c>
      <c r="AD135" s="342">
        <f>_xlfn.IFNA(INDEX('Delegated Wage Grid'!E$14:E$50,MATCH($A135,ListDelegated,0)),0)</f>
        <v>0</v>
      </c>
      <c r="AE135" s="342">
        <f>_xlfn.IFNA(INDEX('Delegated Wage Grid'!F$14:F$50,MATCH($A135,ListDelegated,0)),0)</f>
        <v>0</v>
      </c>
      <c r="AF135" s="342">
        <f>_xlfn.IFNA(INDEX('Delegated Wage Grid'!G$14:G$50,MATCH($A135,ListDelegated,0)),0)</f>
        <v>0</v>
      </c>
      <c r="AG135" s="342">
        <f>_xlfn.IFNA(INDEX('Delegated Wage Grid'!H$14:H$50,MATCH($A135,ListDelegated,0)),0)</f>
        <v>0</v>
      </c>
      <c r="AH135" s="342">
        <f t="shared" si="9"/>
        <v>0</v>
      </c>
      <c r="AI135" s="342">
        <f t="shared" si="10"/>
        <v>0</v>
      </c>
    </row>
    <row r="136" spans="1:35" x14ac:dyDescent="0.25">
      <c r="A136" s="81"/>
      <c r="B136" s="81"/>
      <c r="C136" s="60"/>
      <c r="D136" s="183"/>
      <c r="E136" s="1016" t="str">
        <f t="shared" si="6"/>
        <v/>
      </c>
      <c r="F136" s="190"/>
      <c r="G136" s="232"/>
      <c r="H136" s="236" t="str">
        <f t="shared" si="7"/>
        <v/>
      </c>
      <c r="I136" s="215"/>
      <c r="J136" s="216"/>
      <c r="K136" s="216"/>
      <c r="L136" s="216"/>
      <c r="M136" s="217"/>
      <c r="N136" s="200"/>
      <c r="O136" s="201"/>
      <c r="P136" s="202"/>
      <c r="Q136" s="202"/>
      <c r="R136" s="202"/>
      <c r="S136" s="202"/>
      <c r="T136" s="203"/>
      <c r="U136" s="204"/>
      <c r="V136" s="203"/>
      <c r="W136" s="203"/>
      <c r="X136" s="205"/>
      <c r="Y136" s="359" t="str">
        <f t="shared" si="8"/>
        <v/>
      </c>
      <c r="Z136" s="455"/>
      <c r="AB136" s="774">
        <f>_xlfn.IFNA(INDEX('Delegated Wage Grid'!C$14:C$50,MATCH($A136,ListDelegated,0)),0)</f>
        <v>0</v>
      </c>
      <c r="AC136" s="342">
        <f>_xlfn.IFNA(INDEX('Delegated Wage Grid'!D$14:D$50,MATCH($A136,ListDelegated,0)),0)</f>
        <v>0</v>
      </c>
      <c r="AD136" s="342">
        <f>_xlfn.IFNA(INDEX('Delegated Wage Grid'!E$14:E$50,MATCH($A136,ListDelegated,0)),0)</f>
        <v>0</v>
      </c>
      <c r="AE136" s="342">
        <f>_xlfn.IFNA(INDEX('Delegated Wage Grid'!F$14:F$50,MATCH($A136,ListDelegated,0)),0)</f>
        <v>0</v>
      </c>
      <c r="AF136" s="342">
        <f>_xlfn.IFNA(INDEX('Delegated Wage Grid'!G$14:G$50,MATCH($A136,ListDelegated,0)),0)</f>
        <v>0</v>
      </c>
      <c r="AG136" s="342">
        <f>_xlfn.IFNA(INDEX('Delegated Wage Grid'!H$14:H$50,MATCH($A136,ListDelegated,0)),0)</f>
        <v>0</v>
      </c>
      <c r="AH136" s="342">
        <f t="shared" si="9"/>
        <v>0</v>
      </c>
      <c r="AI136" s="342">
        <f t="shared" si="10"/>
        <v>0</v>
      </c>
    </row>
    <row r="137" spans="1:35" x14ac:dyDescent="0.25">
      <c r="A137" s="81"/>
      <c r="B137" s="81"/>
      <c r="C137" s="60"/>
      <c r="D137" s="183"/>
      <c r="E137" s="1016" t="str">
        <f t="shared" si="6"/>
        <v/>
      </c>
      <c r="F137" s="190"/>
      <c r="G137" s="232"/>
      <c r="H137" s="236" t="str">
        <f t="shared" si="7"/>
        <v/>
      </c>
      <c r="I137" s="215"/>
      <c r="J137" s="216"/>
      <c r="K137" s="216"/>
      <c r="L137" s="216"/>
      <c r="M137" s="217"/>
      <c r="N137" s="200"/>
      <c r="O137" s="201"/>
      <c r="P137" s="202"/>
      <c r="Q137" s="202"/>
      <c r="R137" s="202"/>
      <c r="S137" s="202"/>
      <c r="T137" s="203"/>
      <c r="U137" s="204"/>
      <c r="V137" s="203"/>
      <c r="W137" s="203"/>
      <c r="X137" s="205"/>
      <c r="Y137" s="359" t="str">
        <f t="shared" si="8"/>
        <v/>
      </c>
      <c r="Z137" s="455"/>
      <c r="AB137" s="774">
        <f>_xlfn.IFNA(INDEX('Delegated Wage Grid'!C$14:C$50,MATCH($A137,ListDelegated,0)),0)</f>
        <v>0</v>
      </c>
      <c r="AC137" s="342">
        <f>_xlfn.IFNA(INDEX('Delegated Wage Grid'!D$14:D$50,MATCH($A137,ListDelegated,0)),0)</f>
        <v>0</v>
      </c>
      <c r="AD137" s="342">
        <f>_xlfn.IFNA(INDEX('Delegated Wage Grid'!E$14:E$50,MATCH($A137,ListDelegated,0)),0)</f>
        <v>0</v>
      </c>
      <c r="AE137" s="342">
        <f>_xlfn.IFNA(INDEX('Delegated Wage Grid'!F$14:F$50,MATCH($A137,ListDelegated,0)),0)</f>
        <v>0</v>
      </c>
      <c r="AF137" s="342">
        <f>_xlfn.IFNA(INDEX('Delegated Wage Grid'!G$14:G$50,MATCH($A137,ListDelegated,0)),0)</f>
        <v>0</v>
      </c>
      <c r="AG137" s="342">
        <f>_xlfn.IFNA(INDEX('Delegated Wage Grid'!H$14:H$50,MATCH($A137,ListDelegated,0)),0)</f>
        <v>0</v>
      </c>
      <c r="AH137" s="342">
        <f t="shared" si="9"/>
        <v>0</v>
      </c>
      <c r="AI137" s="342">
        <f t="shared" si="10"/>
        <v>0</v>
      </c>
    </row>
    <row r="138" spans="1:35" x14ac:dyDescent="0.25">
      <c r="A138" s="81"/>
      <c r="B138" s="81"/>
      <c r="C138" s="60"/>
      <c r="D138" s="183"/>
      <c r="E138" s="1016" t="str">
        <f t="shared" si="6"/>
        <v/>
      </c>
      <c r="F138" s="190"/>
      <c r="G138" s="232"/>
      <c r="H138" s="236" t="str">
        <f t="shared" si="7"/>
        <v/>
      </c>
      <c r="I138" s="215"/>
      <c r="J138" s="216"/>
      <c r="K138" s="216"/>
      <c r="L138" s="216"/>
      <c r="M138" s="217"/>
      <c r="N138" s="200"/>
      <c r="O138" s="201"/>
      <c r="P138" s="202"/>
      <c r="Q138" s="202"/>
      <c r="R138" s="202"/>
      <c r="S138" s="202"/>
      <c r="T138" s="203"/>
      <c r="U138" s="204"/>
      <c r="V138" s="203"/>
      <c r="W138" s="203"/>
      <c r="X138" s="205"/>
      <c r="Y138" s="359" t="str">
        <f t="shared" si="8"/>
        <v/>
      </c>
      <c r="Z138" s="455"/>
      <c r="AB138" s="774">
        <f>_xlfn.IFNA(INDEX('Delegated Wage Grid'!C$14:C$50,MATCH($A138,ListDelegated,0)),0)</f>
        <v>0</v>
      </c>
      <c r="AC138" s="342">
        <f>_xlfn.IFNA(INDEX('Delegated Wage Grid'!D$14:D$50,MATCH($A138,ListDelegated,0)),0)</f>
        <v>0</v>
      </c>
      <c r="AD138" s="342">
        <f>_xlfn.IFNA(INDEX('Delegated Wage Grid'!E$14:E$50,MATCH($A138,ListDelegated,0)),0)</f>
        <v>0</v>
      </c>
      <c r="AE138" s="342">
        <f>_xlfn.IFNA(INDEX('Delegated Wage Grid'!F$14:F$50,MATCH($A138,ListDelegated,0)),0)</f>
        <v>0</v>
      </c>
      <c r="AF138" s="342">
        <f>_xlfn.IFNA(INDEX('Delegated Wage Grid'!G$14:G$50,MATCH($A138,ListDelegated,0)),0)</f>
        <v>0</v>
      </c>
      <c r="AG138" s="342">
        <f>_xlfn.IFNA(INDEX('Delegated Wage Grid'!H$14:H$50,MATCH($A138,ListDelegated,0)),0)</f>
        <v>0</v>
      </c>
      <c r="AH138" s="342">
        <f t="shared" si="9"/>
        <v>0</v>
      </c>
      <c r="AI138" s="342">
        <f t="shared" si="10"/>
        <v>0</v>
      </c>
    </row>
    <row r="139" spans="1:35" x14ac:dyDescent="0.25">
      <c r="A139" s="81"/>
      <c r="B139" s="81"/>
      <c r="C139" s="60"/>
      <c r="D139" s="183"/>
      <c r="E139" s="1016" t="str">
        <f t="shared" si="6"/>
        <v/>
      </c>
      <c r="F139" s="190"/>
      <c r="G139" s="232"/>
      <c r="H139" s="236" t="str">
        <f t="shared" si="7"/>
        <v/>
      </c>
      <c r="I139" s="215"/>
      <c r="J139" s="216"/>
      <c r="K139" s="216"/>
      <c r="L139" s="216"/>
      <c r="M139" s="217"/>
      <c r="N139" s="200"/>
      <c r="O139" s="201"/>
      <c r="P139" s="202"/>
      <c r="Q139" s="202"/>
      <c r="R139" s="202"/>
      <c r="S139" s="202"/>
      <c r="T139" s="203"/>
      <c r="U139" s="204"/>
      <c r="V139" s="203"/>
      <c r="W139" s="203"/>
      <c r="X139" s="205"/>
      <c r="Y139" s="359" t="str">
        <f t="shared" si="8"/>
        <v/>
      </c>
      <c r="Z139" s="455"/>
      <c r="AB139" s="774">
        <f>_xlfn.IFNA(INDEX('Delegated Wage Grid'!C$14:C$50,MATCH($A139,ListDelegated,0)),0)</f>
        <v>0</v>
      </c>
      <c r="AC139" s="342">
        <f>_xlfn.IFNA(INDEX('Delegated Wage Grid'!D$14:D$50,MATCH($A139,ListDelegated,0)),0)</f>
        <v>0</v>
      </c>
      <c r="AD139" s="342">
        <f>_xlfn.IFNA(INDEX('Delegated Wage Grid'!E$14:E$50,MATCH($A139,ListDelegated,0)),0)</f>
        <v>0</v>
      </c>
      <c r="AE139" s="342">
        <f>_xlfn.IFNA(INDEX('Delegated Wage Grid'!F$14:F$50,MATCH($A139,ListDelegated,0)),0)</f>
        <v>0</v>
      </c>
      <c r="AF139" s="342">
        <f>_xlfn.IFNA(INDEX('Delegated Wage Grid'!G$14:G$50,MATCH($A139,ListDelegated,0)),0)</f>
        <v>0</v>
      </c>
      <c r="AG139" s="342">
        <f>_xlfn.IFNA(INDEX('Delegated Wage Grid'!H$14:H$50,MATCH($A139,ListDelegated,0)),0)</f>
        <v>0</v>
      </c>
      <c r="AH139" s="342">
        <f t="shared" si="9"/>
        <v>0</v>
      </c>
      <c r="AI139" s="342">
        <f t="shared" si="10"/>
        <v>0</v>
      </c>
    </row>
    <row r="140" spans="1:35" x14ac:dyDescent="0.25">
      <c r="A140" s="81"/>
      <c r="B140" s="81"/>
      <c r="C140" s="60"/>
      <c r="D140" s="183"/>
      <c r="E140" s="1016" t="str">
        <f t="shared" si="6"/>
        <v/>
      </c>
      <c r="F140" s="190"/>
      <c r="G140" s="232"/>
      <c r="H140" s="236" t="str">
        <f t="shared" si="7"/>
        <v/>
      </c>
      <c r="I140" s="215"/>
      <c r="J140" s="216"/>
      <c r="K140" s="216"/>
      <c r="L140" s="216"/>
      <c r="M140" s="217"/>
      <c r="N140" s="200"/>
      <c r="O140" s="201"/>
      <c r="P140" s="202"/>
      <c r="Q140" s="202"/>
      <c r="R140" s="202"/>
      <c r="S140" s="202"/>
      <c r="T140" s="203"/>
      <c r="U140" s="204"/>
      <c r="V140" s="203"/>
      <c r="W140" s="203"/>
      <c r="X140" s="205"/>
      <c r="Y140" s="359" t="str">
        <f t="shared" si="8"/>
        <v/>
      </c>
      <c r="Z140" s="455"/>
      <c r="AB140" s="774">
        <f>_xlfn.IFNA(INDEX('Delegated Wage Grid'!C$14:C$50,MATCH($A140,ListDelegated,0)),0)</f>
        <v>0</v>
      </c>
      <c r="AC140" s="342">
        <f>_xlfn.IFNA(INDEX('Delegated Wage Grid'!D$14:D$50,MATCH($A140,ListDelegated,0)),0)</f>
        <v>0</v>
      </c>
      <c r="AD140" s="342">
        <f>_xlfn.IFNA(INDEX('Delegated Wage Grid'!E$14:E$50,MATCH($A140,ListDelegated,0)),0)</f>
        <v>0</v>
      </c>
      <c r="AE140" s="342">
        <f>_xlfn.IFNA(INDEX('Delegated Wage Grid'!F$14:F$50,MATCH($A140,ListDelegated,0)),0)</f>
        <v>0</v>
      </c>
      <c r="AF140" s="342">
        <f>_xlfn.IFNA(INDEX('Delegated Wage Grid'!G$14:G$50,MATCH($A140,ListDelegated,0)),0)</f>
        <v>0</v>
      </c>
      <c r="AG140" s="342">
        <f>_xlfn.IFNA(INDEX('Delegated Wage Grid'!H$14:H$50,MATCH($A140,ListDelegated,0)),0)</f>
        <v>0</v>
      </c>
      <c r="AH140" s="342">
        <f t="shared" si="9"/>
        <v>0</v>
      </c>
      <c r="AI140" s="342">
        <f t="shared" si="10"/>
        <v>0</v>
      </c>
    </row>
    <row r="141" spans="1:35" x14ac:dyDescent="0.25">
      <c r="A141" s="81"/>
      <c r="B141" s="81"/>
      <c r="C141" s="60"/>
      <c r="D141" s="183"/>
      <c r="E141" s="1016" t="str">
        <f t="shared" si="6"/>
        <v/>
      </c>
      <c r="F141" s="190"/>
      <c r="G141" s="232"/>
      <c r="H141" s="236" t="str">
        <f t="shared" si="7"/>
        <v/>
      </c>
      <c r="I141" s="215"/>
      <c r="J141" s="216"/>
      <c r="K141" s="216"/>
      <c r="L141" s="216"/>
      <c r="M141" s="217"/>
      <c r="N141" s="200"/>
      <c r="O141" s="201"/>
      <c r="P141" s="202"/>
      <c r="Q141" s="202"/>
      <c r="R141" s="202"/>
      <c r="S141" s="202"/>
      <c r="T141" s="203"/>
      <c r="U141" s="204"/>
      <c r="V141" s="203"/>
      <c r="W141" s="203"/>
      <c r="X141" s="205"/>
      <c r="Y141" s="359" t="str">
        <f t="shared" si="8"/>
        <v/>
      </c>
      <c r="Z141" s="455"/>
      <c r="AB141" s="774">
        <f>_xlfn.IFNA(INDEX('Delegated Wage Grid'!C$14:C$50,MATCH($A141,ListDelegated,0)),0)</f>
        <v>0</v>
      </c>
      <c r="AC141" s="342">
        <f>_xlfn.IFNA(INDEX('Delegated Wage Grid'!D$14:D$50,MATCH($A141,ListDelegated,0)),0)</f>
        <v>0</v>
      </c>
      <c r="AD141" s="342">
        <f>_xlfn.IFNA(INDEX('Delegated Wage Grid'!E$14:E$50,MATCH($A141,ListDelegated,0)),0)</f>
        <v>0</v>
      </c>
      <c r="AE141" s="342">
        <f>_xlfn.IFNA(INDEX('Delegated Wage Grid'!F$14:F$50,MATCH($A141,ListDelegated,0)),0)</f>
        <v>0</v>
      </c>
      <c r="AF141" s="342">
        <f>_xlfn.IFNA(INDEX('Delegated Wage Grid'!G$14:G$50,MATCH($A141,ListDelegated,0)),0)</f>
        <v>0</v>
      </c>
      <c r="AG141" s="342">
        <f>_xlfn.IFNA(INDEX('Delegated Wage Grid'!H$14:H$50,MATCH($A141,ListDelegated,0)),0)</f>
        <v>0</v>
      </c>
      <c r="AH141" s="342">
        <f t="shared" si="9"/>
        <v>0</v>
      </c>
      <c r="AI141" s="342">
        <f t="shared" si="10"/>
        <v>0</v>
      </c>
    </row>
    <row r="142" spans="1:35" x14ac:dyDescent="0.25">
      <c r="A142" s="81"/>
      <c r="B142" s="81"/>
      <c r="C142" s="60"/>
      <c r="D142" s="183"/>
      <c r="E142" s="1016" t="str">
        <f t="shared" si="6"/>
        <v/>
      </c>
      <c r="F142" s="190"/>
      <c r="G142" s="232"/>
      <c r="H142" s="236" t="str">
        <f t="shared" si="7"/>
        <v/>
      </c>
      <c r="I142" s="215"/>
      <c r="J142" s="216"/>
      <c r="K142" s="216"/>
      <c r="L142" s="216"/>
      <c r="M142" s="217"/>
      <c r="N142" s="200"/>
      <c r="O142" s="201"/>
      <c r="P142" s="202"/>
      <c r="Q142" s="202"/>
      <c r="R142" s="202"/>
      <c r="S142" s="202"/>
      <c r="T142" s="203"/>
      <c r="U142" s="204"/>
      <c r="V142" s="203"/>
      <c r="W142" s="203"/>
      <c r="X142" s="205"/>
      <c r="Y142" s="359" t="str">
        <f t="shared" si="8"/>
        <v/>
      </c>
      <c r="Z142" s="455"/>
      <c r="AB142" s="774">
        <f>_xlfn.IFNA(INDEX('Delegated Wage Grid'!C$14:C$50,MATCH($A142,ListDelegated,0)),0)</f>
        <v>0</v>
      </c>
      <c r="AC142" s="342">
        <f>_xlfn.IFNA(INDEX('Delegated Wage Grid'!D$14:D$50,MATCH($A142,ListDelegated,0)),0)</f>
        <v>0</v>
      </c>
      <c r="AD142" s="342">
        <f>_xlfn.IFNA(INDEX('Delegated Wage Grid'!E$14:E$50,MATCH($A142,ListDelegated,0)),0)</f>
        <v>0</v>
      </c>
      <c r="AE142" s="342">
        <f>_xlfn.IFNA(INDEX('Delegated Wage Grid'!F$14:F$50,MATCH($A142,ListDelegated,0)),0)</f>
        <v>0</v>
      </c>
      <c r="AF142" s="342">
        <f>_xlfn.IFNA(INDEX('Delegated Wage Grid'!G$14:G$50,MATCH($A142,ListDelegated,0)),0)</f>
        <v>0</v>
      </c>
      <c r="AG142" s="342">
        <f>_xlfn.IFNA(INDEX('Delegated Wage Grid'!H$14:H$50,MATCH($A142,ListDelegated,0)),0)</f>
        <v>0</v>
      </c>
      <c r="AH142" s="342">
        <f t="shared" si="9"/>
        <v>0</v>
      </c>
      <c r="AI142" s="342">
        <f t="shared" si="10"/>
        <v>0</v>
      </c>
    </row>
    <row r="143" spans="1:35" x14ac:dyDescent="0.25">
      <c r="A143" s="81"/>
      <c r="B143" s="81"/>
      <c r="C143" s="60"/>
      <c r="D143" s="183"/>
      <c r="E143" s="1016" t="str">
        <f t="shared" si="6"/>
        <v/>
      </c>
      <c r="F143" s="190"/>
      <c r="G143" s="232"/>
      <c r="H143" s="236" t="str">
        <f t="shared" si="7"/>
        <v/>
      </c>
      <c r="I143" s="215"/>
      <c r="J143" s="216"/>
      <c r="K143" s="216"/>
      <c r="L143" s="216"/>
      <c r="M143" s="217"/>
      <c r="N143" s="200"/>
      <c r="O143" s="201"/>
      <c r="P143" s="202"/>
      <c r="Q143" s="202"/>
      <c r="R143" s="202"/>
      <c r="S143" s="202"/>
      <c r="T143" s="203"/>
      <c r="U143" s="204"/>
      <c r="V143" s="203"/>
      <c r="W143" s="203"/>
      <c r="X143" s="205"/>
      <c r="Y143" s="359" t="str">
        <f t="shared" si="8"/>
        <v/>
      </c>
      <c r="Z143" s="455"/>
      <c r="AB143" s="774">
        <f>_xlfn.IFNA(INDEX('Delegated Wage Grid'!C$14:C$50,MATCH($A143,ListDelegated,0)),0)</f>
        <v>0</v>
      </c>
      <c r="AC143" s="342">
        <f>_xlfn.IFNA(INDEX('Delegated Wage Grid'!D$14:D$50,MATCH($A143,ListDelegated,0)),0)</f>
        <v>0</v>
      </c>
      <c r="AD143" s="342">
        <f>_xlfn.IFNA(INDEX('Delegated Wage Grid'!E$14:E$50,MATCH($A143,ListDelegated,0)),0)</f>
        <v>0</v>
      </c>
      <c r="AE143" s="342">
        <f>_xlfn.IFNA(INDEX('Delegated Wage Grid'!F$14:F$50,MATCH($A143,ListDelegated,0)),0)</f>
        <v>0</v>
      </c>
      <c r="AF143" s="342">
        <f>_xlfn.IFNA(INDEX('Delegated Wage Grid'!G$14:G$50,MATCH($A143,ListDelegated,0)),0)</f>
        <v>0</v>
      </c>
      <c r="AG143" s="342">
        <f>_xlfn.IFNA(INDEX('Delegated Wage Grid'!H$14:H$50,MATCH($A143,ListDelegated,0)),0)</f>
        <v>0</v>
      </c>
      <c r="AH143" s="342">
        <f t="shared" si="9"/>
        <v>0</v>
      </c>
      <c r="AI143" s="342">
        <f t="shared" si="10"/>
        <v>0</v>
      </c>
    </row>
    <row r="144" spans="1:35" x14ac:dyDescent="0.25">
      <c r="A144" s="81"/>
      <c r="B144" s="81"/>
      <c r="C144" s="60"/>
      <c r="D144" s="183"/>
      <c r="E144" s="1016" t="str">
        <f t="shared" si="6"/>
        <v/>
      </c>
      <c r="F144" s="190"/>
      <c r="G144" s="232"/>
      <c r="H144" s="236" t="str">
        <f t="shared" si="7"/>
        <v/>
      </c>
      <c r="I144" s="215"/>
      <c r="J144" s="216"/>
      <c r="K144" s="216"/>
      <c r="L144" s="216"/>
      <c r="M144" s="217"/>
      <c r="N144" s="200"/>
      <c r="O144" s="201"/>
      <c r="P144" s="202"/>
      <c r="Q144" s="202"/>
      <c r="R144" s="202"/>
      <c r="S144" s="202"/>
      <c r="T144" s="203"/>
      <c r="U144" s="204"/>
      <c r="V144" s="203"/>
      <c r="W144" s="203"/>
      <c r="X144" s="205"/>
      <c r="Y144" s="359" t="str">
        <f t="shared" si="8"/>
        <v/>
      </c>
      <c r="Z144" s="455"/>
      <c r="AB144" s="774">
        <f>_xlfn.IFNA(INDEX('Delegated Wage Grid'!C$14:C$50,MATCH($A144,ListDelegated,0)),0)</f>
        <v>0</v>
      </c>
      <c r="AC144" s="342">
        <f>_xlfn.IFNA(INDEX('Delegated Wage Grid'!D$14:D$50,MATCH($A144,ListDelegated,0)),0)</f>
        <v>0</v>
      </c>
      <c r="AD144" s="342">
        <f>_xlfn.IFNA(INDEX('Delegated Wage Grid'!E$14:E$50,MATCH($A144,ListDelegated,0)),0)</f>
        <v>0</v>
      </c>
      <c r="AE144" s="342">
        <f>_xlfn.IFNA(INDEX('Delegated Wage Grid'!F$14:F$50,MATCH($A144,ListDelegated,0)),0)</f>
        <v>0</v>
      </c>
      <c r="AF144" s="342">
        <f>_xlfn.IFNA(INDEX('Delegated Wage Grid'!G$14:G$50,MATCH($A144,ListDelegated,0)),0)</f>
        <v>0</v>
      </c>
      <c r="AG144" s="342">
        <f>_xlfn.IFNA(INDEX('Delegated Wage Grid'!H$14:H$50,MATCH($A144,ListDelegated,0)),0)</f>
        <v>0</v>
      </c>
      <c r="AH144" s="342">
        <f t="shared" si="9"/>
        <v>0</v>
      </c>
      <c r="AI144" s="342">
        <f t="shared" si="10"/>
        <v>0</v>
      </c>
    </row>
    <row r="145" spans="1:35" x14ac:dyDescent="0.25">
      <c r="A145" s="81"/>
      <c r="B145" s="81"/>
      <c r="C145" s="60"/>
      <c r="D145" s="183"/>
      <c r="E145" s="1016" t="str">
        <f t="shared" si="6"/>
        <v/>
      </c>
      <c r="F145" s="190"/>
      <c r="G145" s="232"/>
      <c r="H145" s="236" t="str">
        <f t="shared" si="7"/>
        <v/>
      </c>
      <c r="I145" s="215"/>
      <c r="J145" s="216"/>
      <c r="K145" s="216"/>
      <c r="L145" s="216"/>
      <c r="M145" s="217"/>
      <c r="N145" s="200"/>
      <c r="O145" s="201"/>
      <c r="P145" s="202"/>
      <c r="Q145" s="202"/>
      <c r="R145" s="202"/>
      <c r="S145" s="202"/>
      <c r="T145" s="203"/>
      <c r="U145" s="204"/>
      <c r="V145" s="203"/>
      <c r="W145" s="203"/>
      <c r="X145" s="205"/>
      <c r="Y145" s="359" t="str">
        <f t="shared" si="8"/>
        <v/>
      </c>
      <c r="Z145" s="455"/>
      <c r="AB145" s="774">
        <f>_xlfn.IFNA(INDEX('Delegated Wage Grid'!C$14:C$50,MATCH($A145,ListDelegated,0)),0)</f>
        <v>0</v>
      </c>
      <c r="AC145" s="342">
        <f>_xlfn.IFNA(INDEX('Delegated Wage Grid'!D$14:D$50,MATCH($A145,ListDelegated,0)),0)</f>
        <v>0</v>
      </c>
      <c r="AD145" s="342">
        <f>_xlfn.IFNA(INDEX('Delegated Wage Grid'!E$14:E$50,MATCH($A145,ListDelegated,0)),0)</f>
        <v>0</v>
      </c>
      <c r="AE145" s="342">
        <f>_xlfn.IFNA(INDEX('Delegated Wage Grid'!F$14:F$50,MATCH($A145,ListDelegated,0)),0)</f>
        <v>0</v>
      </c>
      <c r="AF145" s="342">
        <f>_xlfn.IFNA(INDEX('Delegated Wage Grid'!G$14:G$50,MATCH($A145,ListDelegated,0)),0)</f>
        <v>0</v>
      </c>
      <c r="AG145" s="342">
        <f>_xlfn.IFNA(INDEX('Delegated Wage Grid'!H$14:H$50,MATCH($A145,ListDelegated,0)),0)</f>
        <v>0</v>
      </c>
      <c r="AH145" s="342">
        <f t="shared" si="9"/>
        <v>0</v>
      </c>
      <c r="AI145" s="342">
        <f t="shared" si="10"/>
        <v>0</v>
      </c>
    </row>
    <row r="146" spans="1:35" x14ac:dyDescent="0.25">
      <c r="A146" s="81"/>
      <c r="B146" s="81"/>
      <c r="C146" s="60"/>
      <c r="D146" s="183"/>
      <c r="E146" s="1016" t="str">
        <f t="shared" ref="E146:E196" si="11">IF(ISBLANK(A146),"",AB146)</f>
        <v/>
      </c>
      <c r="F146" s="190"/>
      <c r="G146" s="232"/>
      <c r="H146" s="236" t="str">
        <f t="shared" ref="H146:H196" si="12">IF(SUM(I146:M146)=0,"",SUM(I146:M146))</f>
        <v/>
      </c>
      <c r="I146" s="215"/>
      <c r="J146" s="216"/>
      <c r="K146" s="216"/>
      <c r="L146" s="216"/>
      <c r="M146" s="217"/>
      <c r="N146" s="200"/>
      <c r="O146" s="201"/>
      <c r="P146" s="202"/>
      <c r="Q146" s="202"/>
      <c r="R146" s="202"/>
      <c r="S146" s="202"/>
      <c r="T146" s="203"/>
      <c r="U146" s="204"/>
      <c r="V146" s="203"/>
      <c r="W146" s="203"/>
      <c r="X146" s="205"/>
      <c r="Y146" s="359" t="str">
        <f t="shared" ref="Y146:Y196" si="13">IF(SUM(F146,I146:M146)=0,"",SUM(F146,I146:M146))</f>
        <v/>
      </c>
      <c r="Z146" s="455"/>
      <c r="AB146" s="774">
        <f>_xlfn.IFNA(INDEX('Delegated Wage Grid'!C$14:C$50,MATCH($A146,ListDelegated,0)),0)</f>
        <v>0</v>
      </c>
      <c r="AC146" s="342">
        <f>_xlfn.IFNA(INDEX('Delegated Wage Grid'!D$14:D$50,MATCH($A146,ListDelegated,0)),0)</f>
        <v>0</v>
      </c>
      <c r="AD146" s="342">
        <f>_xlfn.IFNA(INDEX('Delegated Wage Grid'!E$14:E$50,MATCH($A146,ListDelegated,0)),0)</f>
        <v>0</v>
      </c>
      <c r="AE146" s="342">
        <f>_xlfn.IFNA(INDEX('Delegated Wage Grid'!F$14:F$50,MATCH($A146,ListDelegated,0)),0)</f>
        <v>0</v>
      </c>
      <c r="AF146" s="342">
        <f>_xlfn.IFNA(INDEX('Delegated Wage Grid'!G$14:G$50,MATCH($A146,ListDelegated,0)),0)</f>
        <v>0</v>
      </c>
      <c r="AG146" s="342">
        <f>_xlfn.IFNA(INDEX('Delegated Wage Grid'!H$14:H$50,MATCH($A146,ListDelegated,0)),0)</f>
        <v>0</v>
      </c>
      <c r="AH146" s="342">
        <f t="shared" ref="AH146:AH196" si="14">F146*G146</f>
        <v>0</v>
      </c>
      <c r="AI146" s="342">
        <f t="shared" ref="AI146:AI196" si="15">SUM(I146*AC146,J146*AD146,K146*AE146,L146*AF146+M146*AG146)</f>
        <v>0</v>
      </c>
    </row>
    <row r="147" spans="1:35" x14ac:dyDescent="0.25">
      <c r="A147" s="81"/>
      <c r="B147" s="81"/>
      <c r="C147" s="60"/>
      <c r="D147" s="183"/>
      <c r="E147" s="1016" t="str">
        <f t="shared" si="11"/>
        <v/>
      </c>
      <c r="F147" s="190"/>
      <c r="G147" s="232"/>
      <c r="H147" s="236" t="str">
        <f t="shared" si="12"/>
        <v/>
      </c>
      <c r="I147" s="215"/>
      <c r="J147" s="216"/>
      <c r="K147" s="216"/>
      <c r="L147" s="216"/>
      <c r="M147" s="217"/>
      <c r="N147" s="200"/>
      <c r="O147" s="201"/>
      <c r="P147" s="202"/>
      <c r="Q147" s="202"/>
      <c r="R147" s="202"/>
      <c r="S147" s="202"/>
      <c r="T147" s="203"/>
      <c r="U147" s="204"/>
      <c r="V147" s="203"/>
      <c r="W147" s="203"/>
      <c r="X147" s="205"/>
      <c r="Y147" s="359" t="str">
        <f t="shared" si="13"/>
        <v/>
      </c>
      <c r="Z147" s="455"/>
      <c r="AB147" s="774">
        <f>_xlfn.IFNA(INDEX('Delegated Wage Grid'!C$14:C$50,MATCH($A147,ListDelegated,0)),0)</f>
        <v>0</v>
      </c>
      <c r="AC147" s="342">
        <f>_xlfn.IFNA(INDEX('Delegated Wage Grid'!D$14:D$50,MATCH($A147,ListDelegated,0)),0)</f>
        <v>0</v>
      </c>
      <c r="AD147" s="342">
        <f>_xlfn.IFNA(INDEX('Delegated Wage Grid'!E$14:E$50,MATCH($A147,ListDelegated,0)),0)</f>
        <v>0</v>
      </c>
      <c r="AE147" s="342">
        <f>_xlfn.IFNA(INDEX('Delegated Wage Grid'!F$14:F$50,MATCH($A147,ListDelegated,0)),0)</f>
        <v>0</v>
      </c>
      <c r="AF147" s="342">
        <f>_xlfn.IFNA(INDEX('Delegated Wage Grid'!G$14:G$50,MATCH($A147,ListDelegated,0)),0)</f>
        <v>0</v>
      </c>
      <c r="AG147" s="342">
        <f>_xlfn.IFNA(INDEX('Delegated Wage Grid'!H$14:H$50,MATCH($A147,ListDelegated,0)),0)</f>
        <v>0</v>
      </c>
      <c r="AH147" s="342">
        <f t="shared" si="14"/>
        <v>0</v>
      </c>
      <c r="AI147" s="342">
        <f t="shared" si="15"/>
        <v>0</v>
      </c>
    </row>
    <row r="148" spans="1:35" x14ac:dyDescent="0.25">
      <c r="A148" s="81"/>
      <c r="B148" s="81"/>
      <c r="C148" s="60"/>
      <c r="D148" s="183"/>
      <c r="E148" s="1016" t="str">
        <f t="shared" si="11"/>
        <v/>
      </c>
      <c r="F148" s="190"/>
      <c r="G148" s="232"/>
      <c r="H148" s="236" t="str">
        <f t="shared" si="12"/>
        <v/>
      </c>
      <c r="I148" s="215"/>
      <c r="J148" s="216"/>
      <c r="K148" s="216"/>
      <c r="L148" s="216"/>
      <c r="M148" s="217"/>
      <c r="N148" s="200"/>
      <c r="O148" s="201"/>
      <c r="P148" s="202"/>
      <c r="Q148" s="202"/>
      <c r="R148" s="202"/>
      <c r="S148" s="202"/>
      <c r="T148" s="203"/>
      <c r="U148" s="204"/>
      <c r="V148" s="203"/>
      <c r="W148" s="203"/>
      <c r="X148" s="205"/>
      <c r="Y148" s="359" t="str">
        <f t="shared" si="13"/>
        <v/>
      </c>
      <c r="Z148" s="455"/>
      <c r="AB148" s="774">
        <f>_xlfn.IFNA(INDEX('Delegated Wage Grid'!C$14:C$50,MATCH($A148,ListDelegated,0)),0)</f>
        <v>0</v>
      </c>
      <c r="AC148" s="342">
        <f>_xlfn.IFNA(INDEX('Delegated Wage Grid'!D$14:D$50,MATCH($A148,ListDelegated,0)),0)</f>
        <v>0</v>
      </c>
      <c r="AD148" s="342">
        <f>_xlfn.IFNA(INDEX('Delegated Wage Grid'!E$14:E$50,MATCH($A148,ListDelegated,0)),0)</f>
        <v>0</v>
      </c>
      <c r="AE148" s="342">
        <f>_xlfn.IFNA(INDEX('Delegated Wage Grid'!F$14:F$50,MATCH($A148,ListDelegated,0)),0)</f>
        <v>0</v>
      </c>
      <c r="AF148" s="342">
        <f>_xlfn.IFNA(INDEX('Delegated Wage Grid'!G$14:G$50,MATCH($A148,ListDelegated,0)),0)</f>
        <v>0</v>
      </c>
      <c r="AG148" s="342">
        <f>_xlfn.IFNA(INDEX('Delegated Wage Grid'!H$14:H$50,MATCH($A148,ListDelegated,0)),0)</f>
        <v>0</v>
      </c>
      <c r="AH148" s="342">
        <f t="shared" si="14"/>
        <v>0</v>
      </c>
      <c r="AI148" s="342">
        <f t="shared" si="15"/>
        <v>0</v>
      </c>
    </row>
    <row r="149" spans="1:35" x14ac:dyDescent="0.25">
      <c r="A149" s="81"/>
      <c r="B149" s="81"/>
      <c r="C149" s="60"/>
      <c r="D149" s="183"/>
      <c r="E149" s="1016" t="str">
        <f t="shared" si="11"/>
        <v/>
      </c>
      <c r="F149" s="190"/>
      <c r="G149" s="232"/>
      <c r="H149" s="236" t="str">
        <f t="shared" si="12"/>
        <v/>
      </c>
      <c r="I149" s="215"/>
      <c r="J149" s="216"/>
      <c r="K149" s="216"/>
      <c r="L149" s="216"/>
      <c r="M149" s="217"/>
      <c r="N149" s="200"/>
      <c r="O149" s="201"/>
      <c r="P149" s="202"/>
      <c r="Q149" s="202"/>
      <c r="R149" s="202"/>
      <c r="S149" s="202"/>
      <c r="T149" s="203"/>
      <c r="U149" s="204"/>
      <c r="V149" s="203"/>
      <c r="W149" s="203"/>
      <c r="X149" s="205"/>
      <c r="Y149" s="359" t="str">
        <f t="shared" si="13"/>
        <v/>
      </c>
      <c r="Z149" s="455"/>
      <c r="AB149" s="774">
        <f>_xlfn.IFNA(INDEX('Delegated Wage Grid'!C$14:C$50,MATCH($A149,ListDelegated,0)),0)</f>
        <v>0</v>
      </c>
      <c r="AC149" s="342">
        <f>_xlfn.IFNA(INDEX('Delegated Wage Grid'!D$14:D$50,MATCH($A149,ListDelegated,0)),0)</f>
        <v>0</v>
      </c>
      <c r="AD149" s="342">
        <f>_xlfn.IFNA(INDEX('Delegated Wage Grid'!E$14:E$50,MATCH($A149,ListDelegated,0)),0)</f>
        <v>0</v>
      </c>
      <c r="AE149" s="342">
        <f>_xlfn.IFNA(INDEX('Delegated Wage Grid'!F$14:F$50,MATCH($A149,ListDelegated,0)),0)</f>
        <v>0</v>
      </c>
      <c r="AF149" s="342">
        <f>_xlfn.IFNA(INDEX('Delegated Wage Grid'!G$14:G$50,MATCH($A149,ListDelegated,0)),0)</f>
        <v>0</v>
      </c>
      <c r="AG149" s="342">
        <f>_xlfn.IFNA(INDEX('Delegated Wage Grid'!H$14:H$50,MATCH($A149,ListDelegated,0)),0)</f>
        <v>0</v>
      </c>
      <c r="AH149" s="342">
        <f t="shared" si="14"/>
        <v>0</v>
      </c>
      <c r="AI149" s="342">
        <f t="shared" si="15"/>
        <v>0</v>
      </c>
    </row>
    <row r="150" spans="1:35" x14ac:dyDescent="0.25">
      <c r="A150" s="81"/>
      <c r="B150" s="81"/>
      <c r="C150" s="60"/>
      <c r="D150" s="183"/>
      <c r="E150" s="1016" t="str">
        <f t="shared" si="11"/>
        <v/>
      </c>
      <c r="F150" s="190"/>
      <c r="G150" s="232"/>
      <c r="H150" s="236" t="str">
        <f t="shared" si="12"/>
        <v/>
      </c>
      <c r="I150" s="215"/>
      <c r="J150" s="216"/>
      <c r="K150" s="216"/>
      <c r="L150" s="216"/>
      <c r="M150" s="217"/>
      <c r="N150" s="200"/>
      <c r="O150" s="201"/>
      <c r="P150" s="202"/>
      <c r="Q150" s="202"/>
      <c r="R150" s="202"/>
      <c r="S150" s="202"/>
      <c r="T150" s="203"/>
      <c r="U150" s="204"/>
      <c r="V150" s="203"/>
      <c r="W150" s="203"/>
      <c r="X150" s="205"/>
      <c r="Y150" s="359" t="str">
        <f t="shared" si="13"/>
        <v/>
      </c>
      <c r="Z150" s="455"/>
      <c r="AB150" s="774">
        <f>_xlfn.IFNA(INDEX('Delegated Wage Grid'!C$14:C$50,MATCH($A150,ListDelegated,0)),0)</f>
        <v>0</v>
      </c>
      <c r="AC150" s="342">
        <f>_xlfn.IFNA(INDEX('Delegated Wage Grid'!D$14:D$50,MATCH($A150,ListDelegated,0)),0)</f>
        <v>0</v>
      </c>
      <c r="AD150" s="342">
        <f>_xlfn.IFNA(INDEX('Delegated Wage Grid'!E$14:E$50,MATCH($A150,ListDelegated,0)),0)</f>
        <v>0</v>
      </c>
      <c r="AE150" s="342">
        <f>_xlfn.IFNA(INDEX('Delegated Wage Grid'!F$14:F$50,MATCH($A150,ListDelegated,0)),0)</f>
        <v>0</v>
      </c>
      <c r="AF150" s="342">
        <f>_xlfn.IFNA(INDEX('Delegated Wage Grid'!G$14:G$50,MATCH($A150,ListDelegated,0)),0)</f>
        <v>0</v>
      </c>
      <c r="AG150" s="342">
        <f>_xlfn.IFNA(INDEX('Delegated Wage Grid'!H$14:H$50,MATCH($A150,ListDelegated,0)),0)</f>
        <v>0</v>
      </c>
      <c r="AH150" s="342">
        <f t="shared" si="14"/>
        <v>0</v>
      </c>
      <c r="AI150" s="342">
        <f t="shared" si="15"/>
        <v>0</v>
      </c>
    </row>
    <row r="151" spans="1:35" x14ac:dyDescent="0.25">
      <c r="A151" s="81"/>
      <c r="B151" s="81"/>
      <c r="C151" s="60"/>
      <c r="D151" s="183"/>
      <c r="E151" s="1016" t="str">
        <f t="shared" si="11"/>
        <v/>
      </c>
      <c r="F151" s="190"/>
      <c r="G151" s="232"/>
      <c r="H151" s="236" t="str">
        <f t="shared" si="12"/>
        <v/>
      </c>
      <c r="I151" s="215"/>
      <c r="J151" s="216"/>
      <c r="K151" s="216"/>
      <c r="L151" s="216"/>
      <c r="M151" s="217"/>
      <c r="N151" s="200"/>
      <c r="O151" s="201"/>
      <c r="P151" s="202"/>
      <c r="Q151" s="202"/>
      <c r="R151" s="202"/>
      <c r="S151" s="202"/>
      <c r="T151" s="203"/>
      <c r="U151" s="204"/>
      <c r="V151" s="203"/>
      <c r="W151" s="203"/>
      <c r="X151" s="205"/>
      <c r="Y151" s="359" t="str">
        <f t="shared" si="13"/>
        <v/>
      </c>
      <c r="Z151" s="455"/>
      <c r="AB151" s="774">
        <f>_xlfn.IFNA(INDEX('Delegated Wage Grid'!C$14:C$50,MATCH($A151,ListDelegated,0)),0)</f>
        <v>0</v>
      </c>
      <c r="AC151" s="342">
        <f>_xlfn.IFNA(INDEX('Delegated Wage Grid'!D$14:D$50,MATCH($A151,ListDelegated,0)),0)</f>
        <v>0</v>
      </c>
      <c r="AD151" s="342">
        <f>_xlfn.IFNA(INDEX('Delegated Wage Grid'!E$14:E$50,MATCH($A151,ListDelegated,0)),0)</f>
        <v>0</v>
      </c>
      <c r="AE151" s="342">
        <f>_xlfn.IFNA(INDEX('Delegated Wage Grid'!F$14:F$50,MATCH($A151,ListDelegated,0)),0)</f>
        <v>0</v>
      </c>
      <c r="AF151" s="342">
        <f>_xlfn.IFNA(INDEX('Delegated Wage Grid'!G$14:G$50,MATCH($A151,ListDelegated,0)),0)</f>
        <v>0</v>
      </c>
      <c r="AG151" s="342">
        <f>_xlfn.IFNA(INDEX('Delegated Wage Grid'!H$14:H$50,MATCH($A151,ListDelegated,0)),0)</f>
        <v>0</v>
      </c>
      <c r="AH151" s="342">
        <f t="shared" si="14"/>
        <v>0</v>
      </c>
      <c r="AI151" s="342">
        <f t="shared" si="15"/>
        <v>0</v>
      </c>
    </row>
    <row r="152" spans="1:35" x14ac:dyDescent="0.25">
      <c r="A152" s="81"/>
      <c r="B152" s="81"/>
      <c r="C152" s="60"/>
      <c r="D152" s="183"/>
      <c r="E152" s="1016" t="str">
        <f t="shared" si="11"/>
        <v/>
      </c>
      <c r="F152" s="190"/>
      <c r="G152" s="232"/>
      <c r="H152" s="236" t="str">
        <f t="shared" si="12"/>
        <v/>
      </c>
      <c r="I152" s="215"/>
      <c r="J152" s="216"/>
      <c r="K152" s="216"/>
      <c r="L152" s="216"/>
      <c r="M152" s="217"/>
      <c r="N152" s="200"/>
      <c r="O152" s="201"/>
      <c r="P152" s="202"/>
      <c r="Q152" s="202"/>
      <c r="R152" s="202"/>
      <c r="S152" s="202"/>
      <c r="T152" s="203"/>
      <c r="U152" s="204"/>
      <c r="V152" s="203"/>
      <c r="W152" s="203"/>
      <c r="X152" s="205"/>
      <c r="Y152" s="359" t="str">
        <f t="shared" si="13"/>
        <v/>
      </c>
      <c r="Z152" s="455"/>
      <c r="AB152" s="774">
        <f>_xlfn.IFNA(INDEX('Delegated Wage Grid'!C$14:C$50,MATCH($A152,ListDelegated,0)),0)</f>
        <v>0</v>
      </c>
      <c r="AC152" s="342">
        <f>_xlfn.IFNA(INDEX('Delegated Wage Grid'!D$14:D$50,MATCH($A152,ListDelegated,0)),0)</f>
        <v>0</v>
      </c>
      <c r="AD152" s="342">
        <f>_xlfn.IFNA(INDEX('Delegated Wage Grid'!E$14:E$50,MATCH($A152,ListDelegated,0)),0)</f>
        <v>0</v>
      </c>
      <c r="AE152" s="342">
        <f>_xlfn.IFNA(INDEX('Delegated Wage Grid'!F$14:F$50,MATCH($A152,ListDelegated,0)),0)</f>
        <v>0</v>
      </c>
      <c r="AF152" s="342">
        <f>_xlfn.IFNA(INDEX('Delegated Wage Grid'!G$14:G$50,MATCH($A152,ListDelegated,0)),0)</f>
        <v>0</v>
      </c>
      <c r="AG152" s="342">
        <f>_xlfn.IFNA(INDEX('Delegated Wage Grid'!H$14:H$50,MATCH($A152,ListDelegated,0)),0)</f>
        <v>0</v>
      </c>
      <c r="AH152" s="342">
        <f t="shared" si="14"/>
        <v>0</v>
      </c>
      <c r="AI152" s="342">
        <f t="shared" si="15"/>
        <v>0</v>
      </c>
    </row>
    <row r="153" spans="1:35" x14ac:dyDescent="0.25">
      <c r="A153" s="81"/>
      <c r="B153" s="81"/>
      <c r="C153" s="60"/>
      <c r="D153" s="183"/>
      <c r="E153" s="1016" t="str">
        <f t="shared" si="11"/>
        <v/>
      </c>
      <c r="F153" s="190"/>
      <c r="G153" s="232"/>
      <c r="H153" s="236" t="str">
        <f t="shared" si="12"/>
        <v/>
      </c>
      <c r="I153" s="215"/>
      <c r="J153" s="216"/>
      <c r="K153" s="216"/>
      <c r="L153" s="216"/>
      <c r="M153" s="217"/>
      <c r="N153" s="200"/>
      <c r="O153" s="201"/>
      <c r="P153" s="202"/>
      <c r="Q153" s="202"/>
      <c r="R153" s="202"/>
      <c r="S153" s="202"/>
      <c r="T153" s="203"/>
      <c r="U153" s="204"/>
      <c r="V153" s="203"/>
      <c r="W153" s="203"/>
      <c r="X153" s="205"/>
      <c r="Y153" s="359" t="str">
        <f t="shared" si="13"/>
        <v/>
      </c>
      <c r="Z153" s="455"/>
      <c r="AB153" s="774">
        <f>_xlfn.IFNA(INDEX('Delegated Wage Grid'!C$14:C$50,MATCH($A153,ListDelegated,0)),0)</f>
        <v>0</v>
      </c>
      <c r="AC153" s="342">
        <f>_xlfn.IFNA(INDEX('Delegated Wage Grid'!D$14:D$50,MATCH($A153,ListDelegated,0)),0)</f>
        <v>0</v>
      </c>
      <c r="AD153" s="342">
        <f>_xlfn.IFNA(INDEX('Delegated Wage Grid'!E$14:E$50,MATCH($A153,ListDelegated,0)),0)</f>
        <v>0</v>
      </c>
      <c r="AE153" s="342">
        <f>_xlfn.IFNA(INDEX('Delegated Wage Grid'!F$14:F$50,MATCH($A153,ListDelegated,0)),0)</f>
        <v>0</v>
      </c>
      <c r="AF153" s="342">
        <f>_xlfn.IFNA(INDEX('Delegated Wage Grid'!G$14:G$50,MATCH($A153,ListDelegated,0)),0)</f>
        <v>0</v>
      </c>
      <c r="AG153" s="342">
        <f>_xlfn.IFNA(INDEX('Delegated Wage Grid'!H$14:H$50,MATCH($A153,ListDelegated,0)),0)</f>
        <v>0</v>
      </c>
      <c r="AH153" s="342">
        <f t="shared" si="14"/>
        <v>0</v>
      </c>
      <c r="AI153" s="342">
        <f t="shared" si="15"/>
        <v>0</v>
      </c>
    </row>
    <row r="154" spans="1:35" x14ac:dyDescent="0.25">
      <c r="A154" s="81"/>
      <c r="B154" s="81"/>
      <c r="C154" s="60"/>
      <c r="D154" s="183"/>
      <c r="E154" s="1016" t="str">
        <f t="shared" si="11"/>
        <v/>
      </c>
      <c r="F154" s="190"/>
      <c r="G154" s="232"/>
      <c r="H154" s="236" t="str">
        <f t="shared" si="12"/>
        <v/>
      </c>
      <c r="I154" s="215"/>
      <c r="J154" s="216"/>
      <c r="K154" s="216"/>
      <c r="L154" s="216"/>
      <c r="M154" s="217"/>
      <c r="N154" s="200"/>
      <c r="O154" s="201"/>
      <c r="P154" s="202"/>
      <c r="Q154" s="202"/>
      <c r="R154" s="202"/>
      <c r="S154" s="202"/>
      <c r="T154" s="203"/>
      <c r="U154" s="204"/>
      <c r="V154" s="203"/>
      <c r="W154" s="203"/>
      <c r="X154" s="205"/>
      <c r="Y154" s="359" t="str">
        <f t="shared" si="13"/>
        <v/>
      </c>
      <c r="Z154" s="455"/>
      <c r="AB154" s="774">
        <f>_xlfn.IFNA(INDEX('Delegated Wage Grid'!C$14:C$50,MATCH($A154,ListDelegated,0)),0)</f>
        <v>0</v>
      </c>
      <c r="AC154" s="342">
        <f>_xlfn.IFNA(INDEX('Delegated Wage Grid'!D$14:D$50,MATCH($A154,ListDelegated,0)),0)</f>
        <v>0</v>
      </c>
      <c r="AD154" s="342">
        <f>_xlfn.IFNA(INDEX('Delegated Wage Grid'!E$14:E$50,MATCH($A154,ListDelegated,0)),0)</f>
        <v>0</v>
      </c>
      <c r="AE154" s="342">
        <f>_xlfn.IFNA(INDEX('Delegated Wage Grid'!F$14:F$50,MATCH($A154,ListDelegated,0)),0)</f>
        <v>0</v>
      </c>
      <c r="AF154" s="342">
        <f>_xlfn.IFNA(INDEX('Delegated Wage Grid'!G$14:G$50,MATCH($A154,ListDelegated,0)),0)</f>
        <v>0</v>
      </c>
      <c r="AG154" s="342">
        <f>_xlfn.IFNA(INDEX('Delegated Wage Grid'!H$14:H$50,MATCH($A154,ListDelegated,0)),0)</f>
        <v>0</v>
      </c>
      <c r="AH154" s="342">
        <f t="shared" si="14"/>
        <v>0</v>
      </c>
      <c r="AI154" s="342">
        <f t="shared" si="15"/>
        <v>0</v>
      </c>
    </row>
    <row r="155" spans="1:35" x14ac:dyDescent="0.25">
      <c r="A155" s="81"/>
      <c r="B155" s="81"/>
      <c r="C155" s="60"/>
      <c r="D155" s="183"/>
      <c r="E155" s="1016" t="str">
        <f t="shared" si="11"/>
        <v/>
      </c>
      <c r="F155" s="190"/>
      <c r="G155" s="232"/>
      <c r="H155" s="236" t="str">
        <f t="shared" si="12"/>
        <v/>
      </c>
      <c r="I155" s="215"/>
      <c r="J155" s="216"/>
      <c r="K155" s="216"/>
      <c r="L155" s="216"/>
      <c r="M155" s="217"/>
      <c r="N155" s="200"/>
      <c r="O155" s="201"/>
      <c r="P155" s="202"/>
      <c r="Q155" s="202"/>
      <c r="R155" s="202"/>
      <c r="S155" s="202"/>
      <c r="T155" s="203"/>
      <c r="U155" s="204"/>
      <c r="V155" s="203"/>
      <c r="W155" s="203"/>
      <c r="X155" s="205"/>
      <c r="Y155" s="359" t="str">
        <f t="shared" si="13"/>
        <v/>
      </c>
      <c r="Z155" s="455"/>
      <c r="AB155" s="774">
        <f>_xlfn.IFNA(INDEX('Delegated Wage Grid'!C$14:C$50,MATCH($A155,ListDelegated,0)),0)</f>
        <v>0</v>
      </c>
      <c r="AC155" s="342">
        <f>_xlfn.IFNA(INDEX('Delegated Wage Grid'!D$14:D$50,MATCH($A155,ListDelegated,0)),0)</f>
        <v>0</v>
      </c>
      <c r="AD155" s="342">
        <f>_xlfn.IFNA(INDEX('Delegated Wage Grid'!E$14:E$50,MATCH($A155,ListDelegated,0)),0)</f>
        <v>0</v>
      </c>
      <c r="AE155" s="342">
        <f>_xlfn.IFNA(INDEX('Delegated Wage Grid'!F$14:F$50,MATCH($A155,ListDelegated,0)),0)</f>
        <v>0</v>
      </c>
      <c r="AF155" s="342">
        <f>_xlfn.IFNA(INDEX('Delegated Wage Grid'!G$14:G$50,MATCH($A155,ListDelegated,0)),0)</f>
        <v>0</v>
      </c>
      <c r="AG155" s="342">
        <f>_xlfn.IFNA(INDEX('Delegated Wage Grid'!H$14:H$50,MATCH($A155,ListDelegated,0)),0)</f>
        <v>0</v>
      </c>
      <c r="AH155" s="342">
        <f t="shared" si="14"/>
        <v>0</v>
      </c>
      <c r="AI155" s="342">
        <f t="shared" si="15"/>
        <v>0</v>
      </c>
    </row>
    <row r="156" spans="1:35" x14ac:dyDescent="0.25">
      <c r="A156" s="81"/>
      <c r="B156" s="81"/>
      <c r="C156" s="60"/>
      <c r="D156" s="183"/>
      <c r="E156" s="1016" t="str">
        <f t="shared" si="11"/>
        <v/>
      </c>
      <c r="F156" s="190"/>
      <c r="G156" s="232"/>
      <c r="H156" s="236" t="str">
        <f t="shared" si="12"/>
        <v/>
      </c>
      <c r="I156" s="215"/>
      <c r="J156" s="216"/>
      <c r="K156" s="216"/>
      <c r="L156" s="216"/>
      <c r="M156" s="217"/>
      <c r="N156" s="200"/>
      <c r="O156" s="201"/>
      <c r="P156" s="202"/>
      <c r="Q156" s="202"/>
      <c r="R156" s="202"/>
      <c r="S156" s="202"/>
      <c r="T156" s="203"/>
      <c r="U156" s="204"/>
      <c r="V156" s="203"/>
      <c r="W156" s="203"/>
      <c r="X156" s="205"/>
      <c r="Y156" s="359" t="str">
        <f t="shared" si="13"/>
        <v/>
      </c>
      <c r="Z156" s="455"/>
      <c r="AB156" s="774">
        <f>_xlfn.IFNA(INDEX('Delegated Wage Grid'!C$14:C$50,MATCH($A156,ListDelegated,0)),0)</f>
        <v>0</v>
      </c>
      <c r="AC156" s="342">
        <f>_xlfn.IFNA(INDEX('Delegated Wage Grid'!D$14:D$50,MATCH($A156,ListDelegated,0)),0)</f>
        <v>0</v>
      </c>
      <c r="AD156" s="342">
        <f>_xlfn.IFNA(INDEX('Delegated Wage Grid'!E$14:E$50,MATCH($A156,ListDelegated,0)),0)</f>
        <v>0</v>
      </c>
      <c r="AE156" s="342">
        <f>_xlfn.IFNA(INDEX('Delegated Wage Grid'!F$14:F$50,MATCH($A156,ListDelegated,0)),0)</f>
        <v>0</v>
      </c>
      <c r="AF156" s="342">
        <f>_xlfn.IFNA(INDEX('Delegated Wage Grid'!G$14:G$50,MATCH($A156,ListDelegated,0)),0)</f>
        <v>0</v>
      </c>
      <c r="AG156" s="342">
        <f>_xlfn.IFNA(INDEX('Delegated Wage Grid'!H$14:H$50,MATCH($A156,ListDelegated,0)),0)</f>
        <v>0</v>
      </c>
      <c r="AH156" s="342">
        <f t="shared" si="14"/>
        <v>0</v>
      </c>
      <c r="AI156" s="342">
        <f t="shared" si="15"/>
        <v>0</v>
      </c>
    </row>
    <row r="157" spans="1:35" x14ac:dyDescent="0.25">
      <c r="A157" s="81"/>
      <c r="B157" s="81"/>
      <c r="C157" s="60"/>
      <c r="D157" s="183"/>
      <c r="E157" s="1016" t="str">
        <f t="shared" si="11"/>
        <v/>
      </c>
      <c r="F157" s="190"/>
      <c r="G157" s="232"/>
      <c r="H157" s="236" t="str">
        <f t="shared" si="12"/>
        <v/>
      </c>
      <c r="I157" s="215"/>
      <c r="J157" s="216"/>
      <c r="K157" s="216"/>
      <c r="L157" s="216"/>
      <c r="M157" s="217"/>
      <c r="N157" s="200"/>
      <c r="O157" s="201"/>
      <c r="P157" s="202"/>
      <c r="Q157" s="202"/>
      <c r="R157" s="202"/>
      <c r="S157" s="202"/>
      <c r="T157" s="203"/>
      <c r="U157" s="204"/>
      <c r="V157" s="203"/>
      <c r="W157" s="203"/>
      <c r="X157" s="205"/>
      <c r="Y157" s="359" t="str">
        <f t="shared" si="13"/>
        <v/>
      </c>
      <c r="Z157" s="455"/>
      <c r="AB157" s="774">
        <f>_xlfn.IFNA(INDEX('Delegated Wage Grid'!C$14:C$50,MATCH($A157,ListDelegated,0)),0)</f>
        <v>0</v>
      </c>
      <c r="AC157" s="342">
        <f>_xlfn.IFNA(INDEX('Delegated Wage Grid'!D$14:D$50,MATCH($A157,ListDelegated,0)),0)</f>
        <v>0</v>
      </c>
      <c r="AD157" s="342">
        <f>_xlfn.IFNA(INDEX('Delegated Wage Grid'!E$14:E$50,MATCH($A157,ListDelegated,0)),0)</f>
        <v>0</v>
      </c>
      <c r="AE157" s="342">
        <f>_xlfn.IFNA(INDEX('Delegated Wage Grid'!F$14:F$50,MATCH($A157,ListDelegated,0)),0)</f>
        <v>0</v>
      </c>
      <c r="AF157" s="342">
        <f>_xlfn.IFNA(INDEX('Delegated Wage Grid'!G$14:G$50,MATCH($A157,ListDelegated,0)),0)</f>
        <v>0</v>
      </c>
      <c r="AG157" s="342">
        <f>_xlfn.IFNA(INDEX('Delegated Wage Grid'!H$14:H$50,MATCH($A157,ListDelegated,0)),0)</f>
        <v>0</v>
      </c>
      <c r="AH157" s="342">
        <f t="shared" si="14"/>
        <v>0</v>
      </c>
      <c r="AI157" s="342">
        <f t="shared" si="15"/>
        <v>0</v>
      </c>
    </row>
    <row r="158" spans="1:35" x14ac:dyDescent="0.25">
      <c r="A158" s="81"/>
      <c r="B158" s="81"/>
      <c r="C158" s="60"/>
      <c r="D158" s="183"/>
      <c r="E158" s="1016" t="str">
        <f t="shared" si="11"/>
        <v/>
      </c>
      <c r="F158" s="190"/>
      <c r="G158" s="232"/>
      <c r="H158" s="236" t="str">
        <f t="shared" si="12"/>
        <v/>
      </c>
      <c r="I158" s="215"/>
      <c r="J158" s="216"/>
      <c r="K158" s="216"/>
      <c r="L158" s="216"/>
      <c r="M158" s="217"/>
      <c r="N158" s="200"/>
      <c r="O158" s="201"/>
      <c r="P158" s="202"/>
      <c r="Q158" s="202"/>
      <c r="R158" s="202"/>
      <c r="S158" s="202"/>
      <c r="T158" s="203"/>
      <c r="U158" s="204"/>
      <c r="V158" s="203"/>
      <c r="W158" s="203"/>
      <c r="X158" s="205"/>
      <c r="Y158" s="359" t="str">
        <f t="shared" si="13"/>
        <v/>
      </c>
      <c r="Z158" s="455"/>
      <c r="AB158" s="774">
        <f>_xlfn.IFNA(INDEX('Delegated Wage Grid'!C$14:C$50,MATCH($A158,ListDelegated,0)),0)</f>
        <v>0</v>
      </c>
      <c r="AC158" s="342">
        <f>_xlfn.IFNA(INDEX('Delegated Wage Grid'!D$14:D$50,MATCH($A158,ListDelegated,0)),0)</f>
        <v>0</v>
      </c>
      <c r="AD158" s="342">
        <f>_xlfn.IFNA(INDEX('Delegated Wage Grid'!E$14:E$50,MATCH($A158,ListDelegated,0)),0)</f>
        <v>0</v>
      </c>
      <c r="AE158" s="342">
        <f>_xlfn.IFNA(INDEX('Delegated Wage Grid'!F$14:F$50,MATCH($A158,ListDelegated,0)),0)</f>
        <v>0</v>
      </c>
      <c r="AF158" s="342">
        <f>_xlfn.IFNA(INDEX('Delegated Wage Grid'!G$14:G$50,MATCH($A158,ListDelegated,0)),0)</f>
        <v>0</v>
      </c>
      <c r="AG158" s="342">
        <f>_xlfn.IFNA(INDEX('Delegated Wage Grid'!H$14:H$50,MATCH($A158,ListDelegated,0)),0)</f>
        <v>0</v>
      </c>
      <c r="AH158" s="342">
        <f t="shared" si="14"/>
        <v>0</v>
      </c>
      <c r="AI158" s="342">
        <f t="shared" si="15"/>
        <v>0</v>
      </c>
    </row>
    <row r="159" spans="1:35" x14ac:dyDescent="0.25">
      <c r="A159" s="81"/>
      <c r="B159" s="81"/>
      <c r="C159" s="60"/>
      <c r="D159" s="183"/>
      <c r="E159" s="1016" t="str">
        <f t="shared" si="11"/>
        <v/>
      </c>
      <c r="F159" s="190"/>
      <c r="G159" s="232"/>
      <c r="H159" s="236" t="str">
        <f t="shared" si="12"/>
        <v/>
      </c>
      <c r="I159" s="215"/>
      <c r="J159" s="216"/>
      <c r="K159" s="216"/>
      <c r="L159" s="216"/>
      <c r="M159" s="217"/>
      <c r="N159" s="200"/>
      <c r="O159" s="201"/>
      <c r="P159" s="202"/>
      <c r="Q159" s="202"/>
      <c r="R159" s="202"/>
      <c r="S159" s="202"/>
      <c r="T159" s="203"/>
      <c r="U159" s="204"/>
      <c r="V159" s="203"/>
      <c r="W159" s="203"/>
      <c r="X159" s="205"/>
      <c r="Y159" s="359" t="str">
        <f t="shared" si="13"/>
        <v/>
      </c>
      <c r="Z159" s="455"/>
      <c r="AB159" s="774">
        <f>_xlfn.IFNA(INDEX('Delegated Wage Grid'!C$14:C$50,MATCH($A159,ListDelegated,0)),0)</f>
        <v>0</v>
      </c>
      <c r="AC159" s="342">
        <f>_xlfn.IFNA(INDEX('Delegated Wage Grid'!D$14:D$50,MATCH($A159,ListDelegated,0)),0)</f>
        <v>0</v>
      </c>
      <c r="AD159" s="342">
        <f>_xlfn.IFNA(INDEX('Delegated Wage Grid'!E$14:E$50,MATCH($A159,ListDelegated,0)),0)</f>
        <v>0</v>
      </c>
      <c r="AE159" s="342">
        <f>_xlfn.IFNA(INDEX('Delegated Wage Grid'!F$14:F$50,MATCH($A159,ListDelegated,0)),0)</f>
        <v>0</v>
      </c>
      <c r="AF159" s="342">
        <f>_xlfn.IFNA(INDEX('Delegated Wage Grid'!G$14:G$50,MATCH($A159,ListDelegated,0)),0)</f>
        <v>0</v>
      </c>
      <c r="AG159" s="342">
        <f>_xlfn.IFNA(INDEX('Delegated Wage Grid'!H$14:H$50,MATCH($A159,ListDelegated,0)),0)</f>
        <v>0</v>
      </c>
      <c r="AH159" s="342">
        <f t="shared" si="14"/>
        <v>0</v>
      </c>
      <c r="AI159" s="342">
        <f t="shared" si="15"/>
        <v>0</v>
      </c>
    </row>
    <row r="160" spans="1:35" x14ac:dyDescent="0.25">
      <c r="A160" s="81"/>
      <c r="B160" s="81"/>
      <c r="C160" s="60"/>
      <c r="D160" s="183"/>
      <c r="E160" s="1016" t="str">
        <f t="shared" si="11"/>
        <v/>
      </c>
      <c r="F160" s="190"/>
      <c r="G160" s="232"/>
      <c r="H160" s="236" t="str">
        <f t="shared" si="12"/>
        <v/>
      </c>
      <c r="I160" s="215"/>
      <c r="J160" s="216"/>
      <c r="K160" s="216"/>
      <c r="L160" s="216"/>
      <c r="M160" s="217"/>
      <c r="N160" s="200"/>
      <c r="O160" s="201"/>
      <c r="P160" s="202"/>
      <c r="Q160" s="202"/>
      <c r="R160" s="202"/>
      <c r="S160" s="202"/>
      <c r="T160" s="203"/>
      <c r="U160" s="204"/>
      <c r="V160" s="203"/>
      <c r="W160" s="203"/>
      <c r="X160" s="205"/>
      <c r="Y160" s="359" t="str">
        <f t="shared" si="13"/>
        <v/>
      </c>
      <c r="Z160" s="455"/>
      <c r="AB160" s="774">
        <f>_xlfn.IFNA(INDEX('Delegated Wage Grid'!C$14:C$50,MATCH($A160,ListDelegated,0)),0)</f>
        <v>0</v>
      </c>
      <c r="AC160" s="342">
        <f>_xlfn.IFNA(INDEX('Delegated Wage Grid'!D$14:D$50,MATCH($A160,ListDelegated,0)),0)</f>
        <v>0</v>
      </c>
      <c r="AD160" s="342">
        <f>_xlfn.IFNA(INDEX('Delegated Wage Grid'!E$14:E$50,MATCH($A160,ListDelegated,0)),0)</f>
        <v>0</v>
      </c>
      <c r="AE160" s="342">
        <f>_xlfn.IFNA(INDEX('Delegated Wage Grid'!F$14:F$50,MATCH($A160,ListDelegated,0)),0)</f>
        <v>0</v>
      </c>
      <c r="AF160" s="342">
        <f>_xlfn.IFNA(INDEX('Delegated Wage Grid'!G$14:G$50,MATCH($A160,ListDelegated,0)),0)</f>
        <v>0</v>
      </c>
      <c r="AG160" s="342">
        <f>_xlfn.IFNA(INDEX('Delegated Wage Grid'!H$14:H$50,MATCH($A160,ListDelegated,0)),0)</f>
        <v>0</v>
      </c>
      <c r="AH160" s="342">
        <f t="shared" si="14"/>
        <v>0</v>
      </c>
      <c r="AI160" s="342">
        <f t="shared" si="15"/>
        <v>0</v>
      </c>
    </row>
    <row r="161" spans="1:35" x14ac:dyDescent="0.25">
      <c r="A161" s="81"/>
      <c r="B161" s="81"/>
      <c r="C161" s="60"/>
      <c r="D161" s="183"/>
      <c r="E161" s="1016" t="str">
        <f t="shared" si="11"/>
        <v/>
      </c>
      <c r="F161" s="190"/>
      <c r="G161" s="232"/>
      <c r="H161" s="236" t="str">
        <f t="shared" si="12"/>
        <v/>
      </c>
      <c r="I161" s="215"/>
      <c r="J161" s="216"/>
      <c r="K161" s="216"/>
      <c r="L161" s="216"/>
      <c r="M161" s="217"/>
      <c r="N161" s="200"/>
      <c r="O161" s="201"/>
      <c r="P161" s="202"/>
      <c r="Q161" s="202"/>
      <c r="R161" s="202"/>
      <c r="S161" s="202"/>
      <c r="T161" s="203"/>
      <c r="U161" s="204"/>
      <c r="V161" s="203"/>
      <c r="W161" s="203"/>
      <c r="X161" s="205"/>
      <c r="Y161" s="359" t="str">
        <f t="shared" si="13"/>
        <v/>
      </c>
      <c r="Z161" s="455"/>
      <c r="AB161" s="774">
        <f>_xlfn.IFNA(INDEX('Delegated Wage Grid'!C$14:C$50,MATCH($A161,ListDelegated,0)),0)</f>
        <v>0</v>
      </c>
      <c r="AC161" s="342">
        <f>_xlfn.IFNA(INDEX('Delegated Wage Grid'!D$14:D$50,MATCH($A161,ListDelegated,0)),0)</f>
        <v>0</v>
      </c>
      <c r="AD161" s="342">
        <f>_xlfn.IFNA(INDEX('Delegated Wage Grid'!E$14:E$50,MATCH($A161,ListDelegated,0)),0)</f>
        <v>0</v>
      </c>
      <c r="AE161" s="342">
        <f>_xlfn.IFNA(INDEX('Delegated Wage Grid'!F$14:F$50,MATCH($A161,ListDelegated,0)),0)</f>
        <v>0</v>
      </c>
      <c r="AF161" s="342">
        <f>_xlfn.IFNA(INDEX('Delegated Wage Grid'!G$14:G$50,MATCH($A161,ListDelegated,0)),0)</f>
        <v>0</v>
      </c>
      <c r="AG161" s="342">
        <f>_xlfn.IFNA(INDEX('Delegated Wage Grid'!H$14:H$50,MATCH($A161,ListDelegated,0)),0)</f>
        <v>0</v>
      </c>
      <c r="AH161" s="342">
        <f t="shared" si="14"/>
        <v>0</v>
      </c>
      <c r="AI161" s="342">
        <f t="shared" si="15"/>
        <v>0</v>
      </c>
    </row>
    <row r="162" spans="1:35" x14ac:dyDescent="0.25">
      <c r="A162" s="81"/>
      <c r="B162" s="81"/>
      <c r="C162" s="60"/>
      <c r="D162" s="183"/>
      <c r="E162" s="1016" t="str">
        <f t="shared" si="11"/>
        <v/>
      </c>
      <c r="F162" s="190"/>
      <c r="G162" s="232"/>
      <c r="H162" s="236" t="str">
        <f t="shared" si="12"/>
        <v/>
      </c>
      <c r="I162" s="215"/>
      <c r="J162" s="216"/>
      <c r="K162" s="216"/>
      <c r="L162" s="216"/>
      <c r="M162" s="217"/>
      <c r="N162" s="200"/>
      <c r="O162" s="201"/>
      <c r="P162" s="202"/>
      <c r="Q162" s="202"/>
      <c r="R162" s="202"/>
      <c r="S162" s="202"/>
      <c r="T162" s="203"/>
      <c r="U162" s="204"/>
      <c r="V162" s="203"/>
      <c r="W162" s="203"/>
      <c r="X162" s="205"/>
      <c r="Y162" s="359" t="str">
        <f t="shared" si="13"/>
        <v/>
      </c>
      <c r="Z162" s="455"/>
      <c r="AB162" s="774">
        <f>_xlfn.IFNA(INDEX('Delegated Wage Grid'!C$14:C$50,MATCH($A162,ListDelegated,0)),0)</f>
        <v>0</v>
      </c>
      <c r="AC162" s="342">
        <f>_xlfn.IFNA(INDEX('Delegated Wage Grid'!D$14:D$50,MATCH($A162,ListDelegated,0)),0)</f>
        <v>0</v>
      </c>
      <c r="AD162" s="342">
        <f>_xlfn.IFNA(INDEX('Delegated Wage Grid'!E$14:E$50,MATCH($A162,ListDelegated,0)),0)</f>
        <v>0</v>
      </c>
      <c r="AE162" s="342">
        <f>_xlfn.IFNA(INDEX('Delegated Wage Grid'!F$14:F$50,MATCH($A162,ListDelegated,0)),0)</f>
        <v>0</v>
      </c>
      <c r="AF162" s="342">
        <f>_xlfn.IFNA(INDEX('Delegated Wage Grid'!G$14:G$50,MATCH($A162,ListDelegated,0)),0)</f>
        <v>0</v>
      </c>
      <c r="AG162" s="342">
        <f>_xlfn.IFNA(INDEX('Delegated Wage Grid'!H$14:H$50,MATCH($A162,ListDelegated,0)),0)</f>
        <v>0</v>
      </c>
      <c r="AH162" s="342">
        <f t="shared" si="14"/>
        <v>0</v>
      </c>
      <c r="AI162" s="342">
        <f t="shared" si="15"/>
        <v>0</v>
      </c>
    </row>
    <row r="163" spans="1:35" x14ac:dyDescent="0.25">
      <c r="A163" s="81"/>
      <c r="B163" s="81"/>
      <c r="C163" s="60"/>
      <c r="D163" s="183"/>
      <c r="E163" s="1016" t="str">
        <f t="shared" si="11"/>
        <v/>
      </c>
      <c r="F163" s="190"/>
      <c r="G163" s="232"/>
      <c r="H163" s="236" t="str">
        <f t="shared" si="12"/>
        <v/>
      </c>
      <c r="I163" s="215"/>
      <c r="J163" s="216"/>
      <c r="K163" s="216"/>
      <c r="L163" s="216"/>
      <c r="M163" s="217"/>
      <c r="N163" s="200"/>
      <c r="O163" s="201"/>
      <c r="P163" s="202"/>
      <c r="Q163" s="202"/>
      <c r="R163" s="202"/>
      <c r="S163" s="202"/>
      <c r="T163" s="203"/>
      <c r="U163" s="204"/>
      <c r="V163" s="203"/>
      <c r="W163" s="203"/>
      <c r="X163" s="205"/>
      <c r="Y163" s="359" t="str">
        <f t="shared" si="13"/>
        <v/>
      </c>
      <c r="Z163" s="455"/>
      <c r="AB163" s="774">
        <f>_xlfn.IFNA(INDEX('Delegated Wage Grid'!C$14:C$50,MATCH($A163,ListDelegated,0)),0)</f>
        <v>0</v>
      </c>
      <c r="AC163" s="342">
        <f>_xlfn.IFNA(INDEX('Delegated Wage Grid'!D$14:D$50,MATCH($A163,ListDelegated,0)),0)</f>
        <v>0</v>
      </c>
      <c r="AD163" s="342">
        <f>_xlfn.IFNA(INDEX('Delegated Wage Grid'!E$14:E$50,MATCH($A163,ListDelegated,0)),0)</f>
        <v>0</v>
      </c>
      <c r="AE163" s="342">
        <f>_xlfn.IFNA(INDEX('Delegated Wage Grid'!F$14:F$50,MATCH($A163,ListDelegated,0)),0)</f>
        <v>0</v>
      </c>
      <c r="AF163" s="342">
        <f>_xlfn.IFNA(INDEX('Delegated Wage Grid'!G$14:G$50,MATCH($A163,ListDelegated,0)),0)</f>
        <v>0</v>
      </c>
      <c r="AG163" s="342">
        <f>_xlfn.IFNA(INDEX('Delegated Wage Grid'!H$14:H$50,MATCH($A163,ListDelegated,0)),0)</f>
        <v>0</v>
      </c>
      <c r="AH163" s="342">
        <f t="shared" si="14"/>
        <v>0</v>
      </c>
      <c r="AI163" s="342">
        <f t="shared" si="15"/>
        <v>0</v>
      </c>
    </row>
    <row r="164" spans="1:35" x14ac:dyDescent="0.25">
      <c r="A164" s="81"/>
      <c r="B164" s="81"/>
      <c r="C164" s="60"/>
      <c r="D164" s="183"/>
      <c r="E164" s="1016" t="str">
        <f t="shared" si="11"/>
        <v/>
      </c>
      <c r="F164" s="190"/>
      <c r="G164" s="232"/>
      <c r="H164" s="236" t="str">
        <f t="shared" si="12"/>
        <v/>
      </c>
      <c r="I164" s="215"/>
      <c r="J164" s="216"/>
      <c r="K164" s="216"/>
      <c r="L164" s="216"/>
      <c r="M164" s="217"/>
      <c r="N164" s="200"/>
      <c r="O164" s="201"/>
      <c r="P164" s="202"/>
      <c r="Q164" s="202"/>
      <c r="R164" s="202"/>
      <c r="S164" s="202"/>
      <c r="T164" s="203"/>
      <c r="U164" s="204"/>
      <c r="V164" s="203"/>
      <c r="W164" s="203"/>
      <c r="X164" s="205"/>
      <c r="Y164" s="359" t="str">
        <f t="shared" si="13"/>
        <v/>
      </c>
      <c r="Z164" s="455"/>
      <c r="AB164" s="774">
        <f>_xlfn.IFNA(INDEX('Delegated Wage Grid'!C$14:C$50,MATCH($A164,ListDelegated,0)),0)</f>
        <v>0</v>
      </c>
      <c r="AC164" s="342">
        <f>_xlfn.IFNA(INDEX('Delegated Wage Grid'!D$14:D$50,MATCH($A164,ListDelegated,0)),0)</f>
        <v>0</v>
      </c>
      <c r="AD164" s="342">
        <f>_xlfn.IFNA(INDEX('Delegated Wage Grid'!E$14:E$50,MATCH($A164,ListDelegated,0)),0)</f>
        <v>0</v>
      </c>
      <c r="AE164" s="342">
        <f>_xlfn.IFNA(INDEX('Delegated Wage Grid'!F$14:F$50,MATCH($A164,ListDelegated,0)),0)</f>
        <v>0</v>
      </c>
      <c r="AF164" s="342">
        <f>_xlfn.IFNA(INDEX('Delegated Wage Grid'!G$14:G$50,MATCH($A164,ListDelegated,0)),0)</f>
        <v>0</v>
      </c>
      <c r="AG164" s="342">
        <f>_xlfn.IFNA(INDEX('Delegated Wage Grid'!H$14:H$50,MATCH($A164,ListDelegated,0)),0)</f>
        <v>0</v>
      </c>
      <c r="AH164" s="342">
        <f t="shared" si="14"/>
        <v>0</v>
      </c>
      <c r="AI164" s="342">
        <f t="shared" si="15"/>
        <v>0</v>
      </c>
    </row>
    <row r="165" spans="1:35" x14ac:dyDescent="0.25">
      <c r="A165" s="81"/>
      <c r="B165" s="81"/>
      <c r="C165" s="60"/>
      <c r="D165" s="183"/>
      <c r="E165" s="1016" t="str">
        <f t="shared" si="11"/>
        <v/>
      </c>
      <c r="F165" s="190"/>
      <c r="G165" s="232"/>
      <c r="H165" s="236" t="str">
        <f t="shared" si="12"/>
        <v/>
      </c>
      <c r="I165" s="215"/>
      <c r="J165" s="216"/>
      <c r="K165" s="216"/>
      <c r="L165" s="216"/>
      <c r="M165" s="217"/>
      <c r="N165" s="200"/>
      <c r="O165" s="201"/>
      <c r="P165" s="202"/>
      <c r="Q165" s="202"/>
      <c r="R165" s="202"/>
      <c r="S165" s="202"/>
      <c r="T165" s="203"/>
      <c r="U165" s="204"/>
      <c r="V165" s="203"/>
      <c r="W165" s="203"/>
      <c r="X165" s="205"/>
      <c r="Y165" s="359" t="str">
        <f t="shared" si="13"/>
        <v/>
      </c>
      <c r="Z165" s="455"/>
      <c r="AB165" s="774">
        <f>_xlfn.IFNA(INDEX('Delegated Wage Grid'!C$14:C$50,MATCH($A165,ListDelegated,0)),0)</f>
        <v>0</v>
      </c>
      <c r="AC165" s="342">
        <f>_xlfn.IFNA(INDEX('Delegated Wage Grid'!D$14:D$50,MATCH($A165,ListDelegated,0)),0)</f>
        <v>0</v>
      </c>
      <c r="AD165" s="342">
        <f>_xlfn.IFNA(INDEX('Delegated Wage Grid'!E$14:E$50,MATCH($A165,ListDelegated,0)),0)</f>
        <v>0</v>
      </c>
      <c r="AE165" s="342">
        <f>_xlfn.IFNA(INDEX('Delegated Wage Grid'!F$14:F$50,MATCH($A165,ListDelegated,0)),0)</f>
        <v>0</v>
      </c>
      <c r="AF165" s="342">
        <f>_xlfn.IFNA(INDEX('Delegated Wage Grid'!G$14:G$50,MATCH($A165,ListDelegated,0)),0)</f>
        <v>0</v>
      </c>
      <c r="AG165" s="342">
        <f>_xlfn.IFNA(INDEX('Delegated Wage Grid'!H$14:H$50,MATCH($A165,ListDelegated,0)),0)</f>
        <v>0</v>
      </c>
      <c r="AH165" s="342">
        <f t="shared" si="14"/>
        <v>0</v>
      </c>
      <c r="AI165" s="342">
        <f t="shared" si="15"/>
        <v>0</v>
      </c>
    </row>
    <row r="166" spans="1:35" x14ac:dyDescent="0.25">
      <c r="A166" s="81"/>
      <c r="B166" s="81"/>
      <c r="C166" s="60"/>
      <c r="D166" s="183"/>
      <c r="E166" s="1016" t="str">
        <f t="shared" si="11"/>
        <v/>
      </c>
      <c r="F166" s="190"/>
      <c r="G166" s="232"/>
      <c r="H166" s="236" t="str">
        <f t="shared" si="12"/>
        <v/>
      </c>
      <c r="I166" s="215"/>
      <c r="J166" s="216"/>
      <c r="K166" s="216"/>
      <c r="L166" s="216"/>
      <c r="M166" s="217"/>
      <c r="N166" s="200"/>
      <c r="O166" s="201"/>
      <c r="P166" s="202"/>
      <c r="Q166" s="202"/>
      <c r="R166" s="202"/>
      <c r="S166" s="202"/>
      <c r="T166" s="203"/>
      <c r="U166" s="204"/>
      <c r="V166" s="203"/>
      <c r="W166" s="203"/>
      <c r="X166" s="205"/>
      <c r="Y166" s="359" t="str">
        <f t="shared" si="13"/>
        <v/>
      </c>
      <c r="Z166" s="455"/>
      <c r="AB166" s="774">
        <f>_xlfn.IFNA(INDEX('Delegated Wage Grid'!C$14:C$50,MATCH($A166,ListDelegated,0)),0)</f>
        <v>0</v>
      </c>
      <c r="AC166" s="342">
        <f>_xlfn.IFNA(INDEX('Delegated Wage Grid'!D$14:D$50,MATCH($A166,ListDelegated,0)),0)</f>
        <v>0</v>
      </c>
      <c r="AD166" s="342">
        <f>_xlfn.IFNA(INDEX('Delegated Wage Grid'!E$14:E$50,MATCH($A166,ListDelegated,0)),0)</f>
        <v>0</v>
      </c>
      <c r="AE166" s="342">
        <f>_xlfn.IFNA(INDEX('Delegated Wage Grid'!F$14:F$50,MATCH($A166,ListDelegated,0)),0)</f>
        <v>0</v>
      </c>
      <c r="AF166" s="342">
        <f>_xlfn.IFNA(INDEX('Delegated Wage Grid'!G$14:G$50,MATCH($A166,ListDelegated,0)),0)</f>
        <v>0</v>
      </c>
      <c r="AG166" s="342">
        <f>_xlfn.IFNA(INDEX('Delegated Wage Grid'!H$14:H$50,MATCH($A166,ListDelegated,0)),0)</f>
        <v>0</v>
      </c>
      <c r="AH166" s="342">
        <f t="shared" si="14"/>
        <v>0</v>
      </c>
      <c r="AI166" s="342">
        <f t="shared" si="15"/>
        <v>0</v>
      </c>
    </row>
    <row r="167" spans="1:35" x14ac:dyDescent="0.25">
      <c r="A167" s="81"/>
      <c r="B167" s="81"/>
      <c r="C167" s="60"/>
      <c r="D167" s="183"/>
      <c r="E167" s="1016" t="str">
        <f t="shared" si="11"/>
        <v/>
      </c>
      <c r="F167" s="190"/>
      <c r="G167" s="232"/>
      <c r="H167" s="236" t="str">
        <f t="shared" si="12"/>
        <v/>
      </c>
      <c r="I167" s="215"/>
      <c r="J167" s="216"/>
      <c r="K167" s="216"/>
      <c r="L167" s="216"/>
      <c r="M167" s="217"/>
      <c r="N167" s="200"/>
      <c r="O167" s="201"/>
      <c r="P167" s="202"/>
      <c r="Q167" s="202"/>
      <c r="R167" s="202"/>
      <c r="S167" s="202"/>
      <c r="T167" s="203"/>
      <c r="U167" s="204"/>
      <c r="V167" s="203"/>
      <c r="W167" s="203"/>
      <c r="X167" s="205"/>
      <c r="Y167" s="359" t="str">
        <f t="shared" si="13"/>
        <v/>
      </c>
      <c r="Z167" s="455"/>
      <c r="AB167" s="774">
        <f>_xlfn.IFNA(INDEX('Delegated Wage Grid'!C$14:C$50,MATCH($A167,ListDelegated,0)),0)</f>
        <v>0</v>
      </c>
      <c r="AC167" s="342">
        <f>_xlfn.IFNA(INDEX('Delegated Wage Grid'!D$14:D$50,MATCH($A167,ListDelegated,0)),0)</f>
        <v>0</v>
      </c>
      <c r="AD167" s="342">
        <f>_xlfn.IFNA(INDEX('Delegated Wage Grid'!E$14:E$50,MATCH($A167,ListDelegated,0)),0)</f>
        <v>0</v>
      </c>
      <c r="AE167" s="342">
        <f>_xlfn.IFNA(INDEX('Delegated Wage Grid'!F$14:F$50,MATCH($A167,ListDelegated,0)),0)</f>
        <v>0</v>
      </c>
      <c r="AF167" s="342">
        <f>_xlfn.IFNA(INDEX('Delegated Wage Grid'!G$14:G$50,MATCH($A167,ListDelegated,0)),0)</f>
        <v>0</v>
      </c>
      <c r="AG167" s="342">
        <f>_xlfn.IFNA(INDEX('Delegated Wage Grid'!H$14:H$50,MATCH($A167,ListDelegated,0)),0)</f>
        <v>0</v>
      </c>
      <c r="AH167" s="342">
        <f t="shared" si="14"/>
        <v>0</v>
      </c>
      <c r="AI167" s="342">
        <f t="shared" si="15"/>
        <v>0</v>
      </c>
    </row>
    <row r="168" spans="1:35" x14ac:dyDescent="0.25">
      <c r="A168" s="81"/>
      <c r="B168" s="81"/>
      <c r="C168" s="60"/>
      <c r="D168" s="183"/>
      <c r="E168" s="1016" t="str">
        <f t="shared" si="11"/>
        <v/>
      </c>
      <c r="F168" s="190"/>
      <c r="G168" s="232"/>
      <c r="H168" s="236" t="str">
        <f t="shared" si="12"/>
        <v/>
      </c>
      <c r="I168" s="215"/>
      <c r="J168" s="216"/>
      <c r="K168" s="216"/>
      <c r="L168" s="216"/>
      <c r="M168" s="217"/>
      <c r="N168" s="200"/>
      <c r="O168" s="201"/>
      <c r="P168" s="202"/>
      <c r="Q168" s="202"/>
      <c r="R168" s="202"/>
      <c r="S168" s="202"/>
      <c r="T168" s="203"/>
      <c r="U168" s="204"/>
      <c r="V168" s="203"/>
      <c r="W168" s="203"/>
      <c r="X168" s="205"/>
      <c r="Y168" s="359" t="str">
        <f t="shared" si="13"/>
        <v/>
      </c>
      <c r="Z168" s="455"/>
      <c r="AB168" s="774">
        <f>_xlfn.IFNA(INDEX('Delegated Wage Grid'!C$14:C$50,MATCH($A168,ListDelegated,0)),0)</f>
        <v>0</v>
      </c>
      <c r="AC168" s="342">
        <f>_xlfn.IFNA(INDEX('Delegated Wage Grid'!D$14:D$50,MATCH($A168,ListDelegated,0)),0)</f>
        <v>0</v>
      </c>
      <c r="AD168" s="342">
        <f>_xlfn.IFNA(INDEX('Delegated Wage Grid'!E$14:E$50,MATCH($A168,ListDelegated,0)),0)</f>
        <v>0</v>
      </c>
      <c r="AE168" s="342">
        <f>_xlfn.IFNA(INDEX('Delegated Wage Grid'!F$14:F$50,MATCH($A168,ListDelegated,0)),0)</f>
        <v>0</v>
      </c>
      <c r="AF168" s="342">
        <f>_xlfn.IFNA(INDEX('Delegated Wage Grid'!G$14:G$50,MATCH($A168,ListDelegated,0)),0)</f>
        <v>0</v>
      </c>
      <c r="AG168" s="342">
        <f>_xlfn.IFNA(INDEX('Delegated Wage Grid'!H$14:H$50,MATCH($A168,ListDelegated,0)),0)</f>
        <v>0</v>
      </c>
      <c r="AH168" s="342">
        <f t="shared" si="14"/>
        <v>0</v>
      </c>
      <c r="AI168" s="342">
        <f t="shared" si="15"/>
        <v>0</v>
      </c>
    </row>
    <row r="169" spans="1:35" x14ac:dyDescent="0.25">
      <c r="A169" s="81"/>
      <c r="B169" s="81"/>
      <c r="C169" s="60"/>
      <c r="D169" s="183"/>
      <c r="E169" s="1016" t="str">
        <f t="shared" si="11"/>
        <v/>
      </c>
      <c r="F169" s="190"/>
      <c r="G169" s="232"/>
      <c r="H169" s="236" t="str">
        <f t="shared" si="12"/>
        <v/>
      </c>
      <c r="I169" s="215"/>
      <c r="J169" s="216"/>
      <c r="K169" s="216"/>
      <c r="L169" s="216"/>
      <c r="M169" s="217"/>
      <c r="N169" s="200"/>
      <c r="O169" s="201"/>
      <c r="P169" s="202"/>
      <c r="Q169" s="202"/>
      <c r="R169" s="202"/>
      <c r="S169" s="202"/>
      <c r="T169" s="203"/>
      <c r="U169" s="204"/>
      <c r="V169" s="203"/>
      <c r="W169" s="203"/>
      <c r="X169" s="205"/>
      <c r="Y169" s="359" t="str">
        <f t="shared" si="13"/>
        <v/>
      </c>
      <c r="Z169" s="455"/>
      <c r="AB169" s="774">
        <f>_xlfn.IFNA(INDEX('Delegated Wage Grid'!C$14:C$50,MATCH($A169,ListDelegated,0)),0)</f>
        <v>0</v>
      </c>
      <c r="AC169" s="342">
        <f>_xlfn.IFNA(INDEX('Delegated Wage Grid'!D$14:D$50,MATCH($A169,ListDelegated,0)),0)</f>
        <v>0</v>
      </c>
      <c r="AD169" s="342">
        <f>_xlfn.IFNA(INDEX('Delegated Wage Grid'!E$14:E$50,MATCH($A169,ListDelegated,0)),0)</f>
        <v>0</v>
      </c>
      <c r="AE169" s="342">
        <f>_xlfn.IFNA(INDEX('Delegated Wage Grid'!F$14:F$50,MATCH($A169,ListDelegated,0)),0)</f>
        <v>0</v>
      </c>
      <c r="AF169" s="342">
        <f>_xlfn.IFNA(INDEX('Delegated Wage Grid'!G$14:G$50,MATCH($A169,ListDelegated,0)),0)</f>
        <v>0</v>
      </c>
      <c r="AG169" s="342">
        <f>_xlfn.IFNA(INDEX('Delegated Wage Grid'!H$14:H$50,MATCH($A169,ListDelegated,0)),0)</f>
        <v>0</v>
      </c>
      <c r="AH169" s="342">
        <f t="shared" si="14"/>
        <v>0</v>
      </c>
      <c r="AI169" s="342">
        <f t="shared" si="15"/>
        <v>0</v>
      </c>
    </row>
    <row r="170" spans="1:35" x14ac:dyDescent="0.25">
      <c r="A170" s="81"/>
      <c r="B170" s="81"/>
      <c r="C170" s="60"/>
      <c r="D170" s="183"/>
      <c r="E170" s="1016" t="str">
        <f t="shared" si="11"/>
        <v/>
      </c>
      <c r="F170" s="190"/>
      <c r="G170" s="232"/>
      <c r="H170" s="236" t="str">
        <f t="shared" si="12"/>
        <v/>
      </c>
      <c r="I170" s="215"/>
      <c r="J170" s="216"/>
      <c r="K170" s="216"/>
      <c r="L170" s="216"/>
      <c r="M170" s="217"/>
      <c r="N170" s="200"/>
      <c r="O170" s="201"/>
      <c r="P170" s="202"/>
      <c r="Q170" s="202"/>
      <c r="R170" s="202"/>
      <c r="S170" s="202"/>
      <c r="T170" s="203"/>
      <c r="U170" s="204"/>
      <c r="V170" s="203"/>
      <c r="W170" s="203"/>
      <c r="X170" s="205"/>
      <c r="Y170" s="359" t="str">
        <f t="shared" si="13"/>
        <v/>
      </c>
      <c r="Z170" s="455"/>
      <c r="AB170" s="774">
        <f>_xlfn.IFNA(INDEX('Delegated Wage Grid'!C$14:C$50,MATCH($A170,ListDelegated,0)),0)</f>
        <v>0</v>
      </c>
      <c r="AC170" s="342">
        <f>_xlfn.IFNA(INDEX('Delegated Wage Grid'!D$14:D$50,MATCH($A170,ListDelegated,0)),0)</f>
        <v>0</v>
      </c>
      <c r="AD170" s="342">
        <f>_xlfn.IFNA(INDEX('Delegated Wage Grid'!E$14:E$50,MATCH($A170,ListDelegated,0)),0)</f>
        <v>0</v>
      </c>
      <c r="AE170" s="342">
        <f>_xlfn.IFNA(INDEX('Delegated Wage Grid'!F$14:F$50,MATCH($A170,ListDelegated,0)),0)</f>
        <v>0</v>
      </c>
      <c r="AF170" s="342">
        <f>_xlfn.IFNA(INDEX('Delegated Wage Grid'!G$14:G$50,MATCH($A170,ListDelegated,0)),0)</f>
        <v>0</v>
      </c>
      <c r="AG170" s="342">
        <f>_xlfn.IFNA(INDEX('Delegated Wage Grid'!H$14:H$50,MATCH($A170,ListDelegated,0)),0)</f>
        <v>0</v>
      </c>
      <c r="AH170" s="342">
        <f t="shared" si="14"/>
        <v>0</v>
      </c>
      <c r="AI170" s="342">
        <f t="shared" si="15"/>
        <v>0</v>
      </c>
    </row>
    <row r="171" spans="1:35" x14ac:dyDescent="0.25">
      <c r="A171" s="81"/>
      <c r="B171" s="81"/>
      <c r="C171" s="60"/>
      <c r="D171" s="183"/>
      <c r="E171" s="1016" t="str">
        <f t="shared" si="11"/>
        <v/>
      </c>
      <c r="F171" s="190"/>
      <c r="G171" s="232"/>
      <c r="H171" s="236" t="str">
        <f t="shared" si="12"/>
        <v/>
      </c>
      <c r="I171" s="215"/>
      <c r="J171" s="216"/>
      <c r="K171" s="216"/>
      <c r="L171" s="216"/>
      <c r="M171" s="217"/>
      <c r="N171" s="200"/>
      <c r="O171" s="201"/>
      <c r="P171" s="202"/>
      <c r="Q171" s="202"/>
      <c r="R171" s="202"/>
      <c r="S171" s="202"/>
      <c r="T171" s="203"/>
      <c r="U171" s="204"/>
      <c r="V171" s="203"/>
      <c r="W171" s="203"/>
      <c r="X171" s="205"/>
      <c r="Y171" s="359" t="str">
        <f t="shared" si="13"/>
        <v/>
      </c>
      <c r="Z171" s="455"/>
      <c r="AB171" s="774">
        <f>_xlfn.IFNA(INDEX('Delegated Wage Grid'!C$14:C$50,MATCH($A171,ListDelegated,0)),0)</f>
        <v>0</v>
      </c>
      <c r="AC171" s="342">
        <f>_xlfn.IFNA(INDEX('Delegated Wage Grid'!D$14:D$50,MATCH($A171,ListDelegated,0)),0)</f>
        <v>0</v>
      </c>
      <c r="AD171" s="342">
        <f>_xlfn.IFNA(INDEX('Delegated Wage Grid'!E$14:E$50,MATCH($A171,ListDelegated,0)),0)</f>
        <v>0</v>
      </c>
      <c r="AE171" s="342">
        <f>_xlfn.IFNA(INDEX('Delegated Wage Grid'!F$14:F$50,MATCH($A171,ListDelegated,0)),0)</f>
        <v>0</v>
      </c>
      <c r="AF171" s="342">
        <f>_xlfn.IFNA(INDEX('Delegated Wage Grid'!G$14:G$50,MATCH($A171,ListDelegated,0)),0)</f>
        <v>0</v>
      </c>
      <c r="AG171" s="342">
        <f>_xlfn.IFNA(INDEX('Delegated Wage Grid'!H$14:H$50,MATCH($A171,ListDelegated,0)),0)</f>
        <v>0</v>
      </c>
      <c r="AH171" s="342">
        <f t="shared" si="14"/>
        <v>0</v>
      </c>
      <c r="AI171" s="342">
        <f t="shared" si="15"/>
        <v>0</v>
      </c>
    </row>
    <row r="172" spans="1:35" x14ac:dyDescent="0.25">
      <c r="A172" s="81"/>
      <c r="B172" s="81"/>
      <c r="C172" s="60"/>
      <c r="D172" s="183"/>
      <c r="E172" s="1016" t="str">
        <f t="shared" si="11"/>
        <v/>
      </c>
      <c r="F172" s="190"/>
      <c r="G172" s="232"/>
      <c r="H172" s="236" t="str">
        <f t="shared" si="12"/>
        <v/>
      </c>
      <c r="I172" s="215"/>
      <c r="J172" s="216"/>
      <c r="K172" s="216"/>
      <c r="L172" s="216"/>
      <c r="M172" s="217"/>
      <c r="N172" s="200"/>
      <c r="O172" s="201"/>
      <c r="P172" s="202"/>
      <c r="Q172" s="202"/>
      <c r="R172" s="202"/>
      <c r="S172" s="202"/>
      <c r="T172" s="203"/>
      <c r="U172" s="204"/>
      <c r="V172" s="203"/>
      <c r="W172" s="203"/>
      <c r="X172" s="205"/>
      <c r="Y172" s="359" t="str">
        <f t="shared" si="13"/>
        <v/>
      </c>
      <c r="Z172" s="455"/>
      <c r="AB172" s="774">
        <f>_xlfn.IFNA(INDEX('Delegated Wage Grid'!C$14:C$50,MATCH($A172,ListDelegated,0)),0)</f>
        <v>0</v>
      </c>
      <c r="AC172" s="342">
        <f>_xlfn.IFNA(INDEX('Delegated Wage Grid'!D$14:D$50,MATCH($A172,ListDelegated,0)),0)</f>
        <v>0</v>
      </c>
      <c r="AD172" s="342">
        <f>_xlfn.IFNA(INDEX('Delegated Wage Grid'!E$14:E$50,MATCH($A172,ListDelegated,0)),0)</f>
        <v>0</v>
      </c>
      <c r="AE172" s="342">
        <f>_xlfn.IFNA(INDEX('Delegated Wage Grid'!F$14:F$50,MATCH($A172,ListDelegated,0)),0)</f>
        <v>0</v>
      </c>
      <c r="AF172" s="342">
        <f>_xlfn.IFNA(INDEX('Delegated Wage Grid'!G$14:G$50,MATCH($A172,ListDelegated,0)),0)</f>
        <v>0</v>
      </c>
      <c r="AG172" s="342">
        <f>_xlfn.IFNA(INDEX('Delegated Wage Grid'!H$14:H$50,MATCH($A172,ListDelegated,0)),0)</f>
        <v>0</v>
      </c>
      <c r="AH172" s="342">
        <f t="shared" si="14"/>
        <v>0</v>
      </c>
      <c r="AI172" s="342">
        <f t="shared" si="15"/>
        <v>0</v>
      </c>
    </row>
    <row r="173" spans="1:35" x14ac:dyDescent="0.25">
      <c r="A173" s="81"/>
      <c r="B173" s="81"/>
      <c r="C173" s="60"/>
      <c r="D173" s="183"/>
      <c r="E173" s="1016" t="str">
        <f t="shared" si="11"/>
        <v/>
      </c>
      <c r="F173" s="190"/>
      <c r="G173" s="232"/>
      <c r="H173" s="236" t="str">
        <f t="shared" si="12"/>
        <v/>
      </c>
      <c r="I173" s="215"/>
      <c r="J173" s="216"/>
      <c r="K173" s="216"/>
      <c r="L173" s="216"/>
      <c r="M173" s="217"/>
      <c r="N173" s="200"/>
      <c r="O173" s="201"/>
      <c r="P173" s="202"/>
      <c r="Q173" s="202"/>
      <c r="R173" s="202"/>
      <c r="S173" s="202"/>
      <c r="T173" s="203"/>
      <c r="U173" s="204"/>
      <c r="V173" s="203"/>
      <c r="W173" s="203"/>
      <c r="X173" s="205"/>
      <c r="Y173" s="359" t="str">
        <f t="shared" si="13"/>
        <v/>
      </c>
      <c r="Z173" s="455"/>
      <c r="AB173" s="774">
        <f>_xlfn.IFNA(INDEX('Delegated Wage Grid'!C$14:C$50,MATCH($A173,ListDelegated,0)),0)</f>
        <v>0</v>
      </c>
      <c r="AC173" s="342">
        <f>_xlfn.IFNA(INDEX('Delegated Wage Grid'!D$14:D$50,MATCH($A173,ListDelegated,0)),0)</f>
        <v>0</v>
      </c>
      <c r="AD173" s="342">
        <f>_xlfn.IFNA(INDEX('Delegated Wage Grid'!E$14:E$50,MATCH($A173,ListDelegated,0)),0)</f>
        <v>0</v>
      </c>
      <c r="AE173" s="342">
        <f>_xlfn.IFNA(INDEX('Delegated Wage Grid'!F$14:F$50,MATCH($A173,ListDelegated,0)),0)</f>
        <v>0</v>
      </c>
      <c r="AF173" s="342">
        <f>_xlfn.IFNA(INDEX('Delegated Wage Grid'!G$14:G$50,MATCH($A173,ListDelegated,0)),0)</f>
        <v>0</v>
      </c>
      <c r="AG173" s="342">
        <f>_xlfn.IFNA(INDEX('Delegated Wage Grid'!H$14:H$50,MATCH($A173,ListDelegated,0)),0)</f>
        <v>0</v>
      </c>
      <c r="AH173" s="342">
        <f t="shared" si="14"/>
        <v>0</v>
      </c>
      <c r="AI173" s="342">
        <f t="shared" si="15"/>
        <v>0</v>
      </c>
    </row>
    <row r="174" spans="1:35" x14ac:dyDescent="0.25">
      <c r="A174" s="81"/>
      <c r="B174" s="81"/>
      <c r="C174" s="60"/>
      <c r="D174" s="183"/>
      <c r="E174" s="1016" t="str">
        <f t="shared" si="11"/>
        <v/>
      </c>
      <c r="F174" s="190"/>
      <c r="G174" s="232"/>
      <c r="H174" s="236" t="str">
        <f t="shared" si="12"/>
        <v/>
      </c>
      <c r="I174" s="215"/>
      <c r="J174" s="216"/>
      <c r="K174" s="216"/>
      <c r="L174" s="216"/>
      <c r="M174" s="217"/>
      <c r="N174" s="200"/>
      <c r="O174" s="201"/>
      <c r="P174" s="202"/>
      <c r="Q174" s="202"/>
      <c r="R174" s="202"/>
      <c r="S174" s="202"/>
      <c r="T174" s="203"/>
      <c r="U174" s="204"/>
      <c r="V174" s="203"/>
      <c r="W174" s="203"/>
      <c r="X174" s="205"/>
      <c r="Y174" s="359" t="str">
        <f t="shared" si="13"/>
        <v/>
      </c>
      <c r="Z174" s="455"/>
      <c r="AB174" s="774">
        <f>_xlfn.IFNA(INDEX('Delegated Wage Grid'!C$14:C$50,MATCH($A174,ListDelegated,0)),0)</f>
        <v>0</v>
      </c>
      <c r="AC174" s="342">
        <f>_xlfn.IFNA(INDEX('Delegated Wage Grid'!D$14:D$50,MATCH($A174,ListDelegated,0)),0)</f>
        <v>0</v>
      </c>
      <c r="AD174" s="342">
        <f>_xlfn.IFNA(INDEX('Delegated Wage Grid'!E$14:E$50,MATCH($A174,ListDelegated,0)),0)</f>
        <v>0</v>
      </c>
      <c r="AE174" s="342">
        <f>_xlfn.IFNA(INDEX('Delegated Wage Grid'!F$14:F$50,MATCH($A174,ListDelegated,0)),0)</f>
        <v>0</v>
      </c>
      <c r="AF174" s="342">
        <f>_xlfn.IFNA(INDEX('Delegated Wage Grid'!G$14:G$50,MATCH($A174,ListDelegated,0)),0)</f>
        <v>0</v>
      </c>
      <c r="AG174" s="342">
        <f>_xlfn.IFNA(INDEX('Delegated Wage Grid'!H$14:H$50,MATCH($A174,ListDelegated,0)),0)</f>
        <v>0</v>
      </c>
      <c r="AH174" s="342">
        <f t="shared" si="14"/>
        <v>0</v>
      </c>
      <c r="AI174" s="342">
        <f t="shared" si="15"/>
        <v>0</v>
      </c>
    </row>
    <row r="175" spans="1:35" x14ac:dyDescent="0.25">
      <c r="A175" s="81"/>
      <c r="B175" s="81"/>
      <c r="C175" s="60"/>
      <c r="D175" s="183"/>
      <c r="E175" s="1016" t="str">
        <f t="shared" si="11"/>
        <v/>
      </c>
      <c r="F175" s="190"/>
      <c r="G175" s="232"/>
      <c r="H175" s="236" t="str">
        <f t="shared" si="12"/>
        <v/>
      </c>
      <c r="I175" s="215"/>
      <c r="J175" s="216"/>
      <c r="K175" s="216"/>
      <c r="L175" s="216"/>
      <c r="M175" s="217"/>
      <c r="N175" s="200"/>
      <c r="O175" s="201"/>
      <c r="P175" s="202"/>
      <c r="Q175" s="202"/>
      <c r="R175" s="202"/>
      <c r="S175" s="202"/>
      <c r="T175" s="203"/>
      <c r="U175" s="204"/>
      <c r="V175" s="203"/>
      <c r="W175" s="203"/>
      <c r="X175" s="205"/>
      <c r="Y175" s="359" t="str">
        <f t="shared" si="13"/>
        <v/>
      </c>
      <c r="Z175" s="455"/>
      <c r="AB175" s="774">
        <f>_xlfn.IFNA(INDEX('Delegated Wage Grid'!C$14:C$50,MATCH($A175,ListDelegated,0)),0)</f>
        <v>0</v>
      </c>
      <c r="AC175" s="342">
        <f>_xlfn.IFNA(INDEX('Delegated Wage Grid'!D$14:D$50,MATCH($A175,ListDelegated,0)),0)</f>
        <v>0</v>
      </c>
      <c r="AD175" s="342">
        <f>_xlfn.IFNA(INDEX('Delegated Wage Grid'!E$14:E$50,MATCH($A175,ListDelegated,0)),0)</f>
        <v>0</v>
      </c>
      <c r="AE175" s="342">
        <f>_xlfn.IFNA(INDEX('Delegated Wage Grid'!F$14:F$50,MATCH($A175,ListDelegated,0)),0)</f>
        <v>0</v>
      </c>
      <c r="AF175" s="342">
        <f>_xlfn.IFNA(INDEX('Delegated Wage Grid'!G$14:G$50,MATCH($A175,ListDelegated,0)),0)</f>
        <v>0</v>
      </c>
      <c r="AG175" s="342">
        <f>_xlfn.IFNA(INDEX('Delegated Wage Grid'!H$14:H$50,MATCH($A175,ListDelegated,0)),0)</f>
        <v>0</v>
      </c>
      <c r="AH175" s="342">
        <f t="shared" si="14"/>
        <v>0</v>
      </c>
      <c r="AI175" s="342">
        <f t="shared" si="15"/>
        <v>0</v>
      </c>
    </row>
    <row r="176" spans="1:35" x14ac:dyDescent="0.25">
      <c r="A176" s="81"/>
      <c r="B176" s="81"/>
      <c r="C176" s="60"/>
      <c r="D176" s="183"/>
      <c r="E176" s="1016" t="str">
        <f t="shared" si="11"/>
        <v/>
      </c>
      <c r="F176" s="190"/>
      <c r="G176" s="232"/>
      <c r="H176" s="236" t="str">
        <f t="shared" si="12"/>
        <v/>
      </c>
      <c r="I176" s="215"/>
      <c r="J176" s="216"/>
      <c r="K176" s="216"/>
      <c r="L176" s="216"/>
      <c r="M176" s="217"/>
      <c r="N176" s="200"/>
      <c r="O176" s="201"/>
      <c r="P176" s="202"/>
      <c r="Q176" s="202"/>
      <c r="R176" s="202"/>
      <c r="S176" s="202"/>
      <c r="T176" s="203"/>
      <c r="U176" s="204"/>
      <c r="V176" s="203"/>
      <c r="W176" s="203"/>
      <c r="X176" s="205"/>
      <c r="Y176" s="359" t="str">
        <f t="shared" si="13"/>
        <v/>
      </c>
      <c r="Z176" s="455"/>
      <c r="AB176" s="774">
        <f>_xlfn.IFNA(INDEX('Delegated Wage Grid'!C$14:C$50,MATCH($A176,ListDelegated,0)),0)</f>
        <v>0</v>
      </c>
      <c r="AC176" s="342">
        <f>_xlfn.IFNA(INDEX('Delegated Wage Grid'!D$14:D$50,MATCH($A176,ListDelegated,0)),0)</f>
        <v>0</v>
      </c>
      <c r="AD176" s="342">
        <f>_xlfn.IFNA(INDEX('Delegated Wage Grid'!E$14:E$50,MATCH($A176,ListDelegated,0)),0)</f>
        <v>0</v>
      </c>
      <c r="AE176" s="342">
        <f>_xlfn.IFNA(INDEX('Delegated Wage Grid'!F$14:F$50,MATCH($A176,ListDelegated,0)),0)</f>
        <v>0</v>
      </c>
      <c r="AF176" s="342">
        <f>_xlfn.IFNA(INDEX('Delegated Wage Grid'!G$14:G$50,MATCH($A176,ListDelegated,0)),0)</f>
        <v>0</v>
      </c>
      <c r="AG176" s="342">
        <f>_xlfn.IFNA(INDEX('Delegated Wage Grid'!H$14:H$50,MATCH($A176,ListDelegated,0)),0)</f>
        <v>0</v>
      </c>
      <c r="AH176" s="342">
        <f t="shared" si="14"/>
        <v>0</v>
      </c>
      <c r="AI176" s="342">
        <f t="shared" si="15"/>
        <v>0</v>
      </c>
    </row>
    <row r="177" spans="1:35" x14ac:dyDescent="0.25">
      <c r="A177" s="81"/>
      <c r="B177" s="81"/>
      <c r="C177" s="60"/>
      <c r="D177" s="183"/>
      <c r="E177" s="1016" t="str">
        <f t="shared" si="11"/>
        <v/>
      </c>
      <c r="F177" s="190"/>
      <c r="G177" s="232"/>
      <c r="H177" s="236" t="str">
        <f t="shared" si="12"/>
        <v/>
      </c>
      <c r="I177" s="215"/>
      <c r="J177" s="216"/>
      <c r="K177" s="216"/>
      <c r="L177" s="216"/>
      <c r="M177" s="217"/>
      <c r="N177" s="200"/>
      <c r="O177" s="201"/>
      <c r="P177" s="202"/>
      <c r="Q177" s="202"/>
      <c r="R177" s="202"/>
      <c r="S177" s="202"/>
      <c r="T177" s="203"/>
      <c r="U177" s="204"/>
      <c r="V177" s="203"/>
      <c r="W177" s="203"/>
      <c r="X177" s="205"/>
      <c r="Y177" s="359" t="str">
        <f t="shared" si="13"/>
        <v/>
      </c>
      <c r="Z177" s="455"/>
      <c r="AB177" s="774">
        <f>_xlfn.IFNA(INDEX('Delegated Wage Grid'!C$14:C$50,MATCH($A177,ListDelegated,0)),0)</f>
        <v>0</v>
      </c>
      <c r="AC177" s="342">
        <f>_xlfn.IFNA(INDEX('Delegated Wage Grid'!D$14:D$50,MATCH($A177,ListDelegated,0)),0)</f>
        <v>0</v>
      </c>
      <c r="AD177" s="342">
        <f>_xlfn.IFNA(INDEX('Delegated Wage Grid'!E$14:E$50,MATCH($A177,ListDelegated,0)),0)</f>
        <v>0</v>
      </c>
      <c r="AE177" s="342">
        <f>_xlfn.IFNA(INDEX('Delegated Wage Grid'!F$14:F$50,MATCH($A177,ListDelegated,0)),0)</f>
        <v>0</v>
      </c>
      <c r="AF177" s="342">
        <f>_xlfn.IFNA(INDEX('Delegated Wage Grid'!G$14:G$50,MATCH($A177,ListDelegated,0)),0)</f>
        <v>0</v>
      </c>
      <c r="AG177" s="342">
        <f>_xlfn.IFNA(INDEX('Delegated Wage Grid'!H$14:H$50,MATCH($A177,ListDelegated,0)),0)</f>
        <v>0</v>
      </c>
      <c r="AH177" s="342">
        <f t="shared" si="14"/>
        <v>0</v>
      </c>
      <c r="AI177" s="342">
        <f t="shared" si="15"/>
        <v>0</v>
      </c>
    </row>
    <row r="178" spans="1:35" x14ac:dyDescent="0.25">
      <c r="A178" s="81"/>
      <c r="B178" s="81"/>
      <c r="C178" s="60"/>
      <c r="D178" s="183"/>
      <c r="E178" s="1016" t="str">
        <f t="shared" si="11"/>
        <v/>
      </c>
      <c r="F178" s="190"/>
      <c r="G178" s="232"/>
      <c r="H178" s="236" t="str">
        <f t="shared" si="12"/>
        <v/>
      </c>
      <c r="I178" s="215"/>
      <c r="J178" s="216"/>
      <c r="K178" s="216"/>
      <c r="L178" s="216"/>
      <c r="M178" s="217"/>
      <c r="N178" s="200"/>
      <c r="O178" s="201"/>
      <c r="P178" s="202"/>
      <c r="Q178" s="202"/>
      <c r="R178" s="202"/>
      <c r="S178" s="202"/>
      <c r="T178" s="203"/>
      <c r="U178" s="204"/>
      <c r="V178" s="203"/>
      <c r="W178" s="203"/>
      <c r="X178" s="205"/>
      <c r="Y178" s="359" t="str">
        <f t="shared" si="13"/>
        <v/>
      </c>
      <c r="Z178" s="455"/>
      <c r="AB178" s="774">
        <f>_xlfn.IFNA(INDEX('Delegated Wage Grid'!C$14:C$50,MATCH($A178,ListDelegated,0)),0)</f>
        <v>0</v>
      </c>
      <c r="AC178" s="342">
        <f>_xlfn.IFNA(INDEX('Delegated Wage Grid'!D$14:D$50,MATCH($A178,ListDelegated,0)),0)</f>
        <v>0</v>
      </c>
      <c r="AD178" s="342">
        <f>_xlfn.IFNA(INDEX('Delegated Wage Grid'!E$14:E$50,MATCH($A178,ListDelegated,0)),0)</f>
        <v>0</v>
      </c>
      <c r="AE178" s="342">
        <f>_xlfn.IFNA(INDEX('Delegated Wage Grid'!F$14:F$50,MATCH($A178,ListDelegated,0)),0)</f>
        <v>0</v>
      </c>
      <c r="AF178" s="342">
        <f>_xlfn.IFNA(INDEX('Delegated Wage Grid'!G$14:G$50,MATCH($A178,ListDelegated,0)),0)</f>
        <v>0</v>
      </c>
      <c r="AG178" s="342">
        <f>_xlfn.IFNA(INDEX('Delegated Wage Grid'!H$14:H$50,MATCH($A178,ListDelegated,0)),0)</f>
        <v>0</v>
      </c>
      <c r="AH178" s="342">
        <f t="shared" si="14"/>
        <v>0</v>
      </c>
      <c r="AI178" s="342">
        <f t="shared" si="15"/>
        <v>0</v>
      </c>
    </row>
    <row r="179" spans="1:35" x14ac:dyDescent="0.25">
      <c r="A179" s="81"/>
      <c r="B179" s="81"/>
      <c r="C179" s="60"/>
      <c r="D179" s="183"/>
      <c r="E179" s="1016" t="str">
        <f t="shared" si="11"/>
        <v/>
      </c>
      <c r="F179" s="190"/>
      <c r="G179" s="232"/>
      <c r="H179" s="236" t="str">
        <f t="shared" si="12"/>
        <v/>
      </c>
      <c r="I179" s="215"/>
      <c r="J179" s="216"/>
      <c r="K179" s="216"/>
      <c r="L179" s="216"/>
      <c r="M179" s="217"/>
      <c r="N179" s="200"/>
      <c r="O179" s="201"/>
      <c r="P179" s="202"/>
      <c r="Q179" s="202"/>
      <c r="R179" s="202"/>
      <c r="S179" s="202"/>
      <c r="T179" s="203"/>
      <c r="U179" s="204"/>
      <c r="V179" s="203"/>
      <c r="W179" s="203"/>
      <c r="X179" s="205"/>
      <c r="Y179" s="359" t="str">
        <f t="shared" si="13"/>
        <v/>
      </c>
      <c r="Z179" s="455"/>
      <c r="AB179" s="774">
        <f>_xlfn.IFNA(INDEX('Delegated Wage Grid'!C$14:C$50,MATCH($A179,ListDelegated,0)),0)</f>
        <v>0</v>
      </c>
      <c r="AC179" s="342">
        <f>_xlfn.IFNA(INDEX('Delegated Wage Grid'!D$14:D$50,MATCH($A179,ListDelegated,0)),0)</f>
        <v>0</v>
      </c>
      <c r="AD179" s="342">
        <f>_xlfn.IFNA(INDEX('Delegated Wage Grid'!E$14:E$50,MATCH($A179,ListDelegated,0)),0)</f>
        <v>0</v>
      </c>
      <c r="AE179" s="342">
        <f>_xlfn.IFNA(INDEX('Delegated Wage Grid'!F$14:F$50,MATCH($A179,ListDelegated,0)),0)</f>
        <v>0</v>
      </c>
      <c r="AF179" s="342">
        <f>_xlfn.IFNA(INDEX('Delegated Wage Grid'!G$14:G$50,MATCH($A179,ListDelegated,0)),0)</f>
        <v>0</v>
      </c>
      <c r="AG179" s="342">
        <f>_xlfn.IFNA(INDEX('Delegated Wage Grid'!H$14:H$50,MATCH($A179,ListDelegated,0)),0)</f>
        <v>0</v>
      </c>
      <c r="AH179" s="342">
        <f t="shared" si="14"/>
        <v>0</v>
      </c>
      <c r="AI179" s="342">
        <f t="shared" si="15"/>
        <v>0</v>
      </c>
    </row>
    <row r="180" spans="1:35" x14ac:dyDescent="0.25">
      <c r="A180" s="81"/>
      <c r="B180" s="81"/>
      <c r="C180" s="60"/>
      <c r="D180" s="183"/>
      <c r="E180" s="1016" t="str">
        <f t="shared" si="11"/>
        <v/>
      </c>
      <c r="F180" s="190"/>
      <c r="G180" s="232"/>
      <c r="H180" s="236" t="str">
        <f t="shared" si="12"/>
        <v/>
      </c>
      <c r="I180" s="215"/>
      <c r="J180" s="216"/>
      <c r="K180" s="216"/>
      <c r="L180" s="216"/>
      <c r="M180" s="217"/>
      <c r="N180" s="200"/>
      <c r="O180" s="201"/>
      <c r="P180" s="202"/>
      <c r="Q180" s="202"/>
      <c r="R180" s="202"/>
      <c r="S180" s="202"/>
      <c r="T180" s="203"/>
      <c r="U180" s="204"/>
      <c r="V180" s="203"/>
      <c r="W180" s="203"/>
      <c r="X180" s="205"/>
      <c r="Y180" s="359" t="str">
        <f t="shared" si="13"/>
        <v/>
      </c>
      <c r="Z180" s="455"/>
      <c r="AB180" s="774">
        <f>_xlfn.IFNA(INDEX('Delegated Wage Grid'!C$14:C$50,MATCH($A180,ListDelegated,0)),0)</f>
        <v>0</v>
      </c>
      <c r="AC180" s="342">
        <f>_xlfn.IFNA(INDEX('Delegated Wage Grid'!D$14:D$50,MATCH($A180,ListDelegated,0)),0)</f>
        <v>0</v>
      </c>
      <c r="AD180" s="342">
        <f>_xlfn.IFNA(INDEX('Delegated Wage Grid'!E$14:E$50,MATCH($A180,ListDelegated,0)),0)</f>
        <v>0</v>
      </c>
      <c r="AE180" s="342">
        <f>_xlfn.IFNA(INDEX('Delegated Wage Grid'!F$14:F$50,MATCH($A180,ListDelegated,0)),0)</f>
        <v>0</v>
      </c>
      <c r="AF180" s="342">
        <f>_xlfn.IFNA(INDEX('Delegated Wage Grid'!G$14:G$50,MATCH($A180,ListDelegated,0)),0)</f>
        <v>0</v>
      </c>
      <c r="AG180" s="342">
        <f>_xlfn.IFNA(INDEX('Delegated Wage Grid'!H$14:H$50,MATCH($A180,ListDelegated,0)),0)</f>
        <v>0</v>
      </c>
      <c r="AH180" s="342">
        <f t="shared" si="14"/>
        <v>0</v>
      </c>
      <c r="AI180" s="342">
        <f t="shared" si="15"/>
        <v>0</v>
      </c>
    </row>
    <row r="181" spans="1:35" x14ac:dyDescent="0.25">
      <c r="A181" s="81"/>
      <c r="B181" s="81"/>
      <c r="C181" s="60"/>
      <c r="D181" s="183"/>
      <c r="E181" s="1016" t="str">
        <f t="shared" si="11"/>
        <v/>
      </c>
      <c r="F181" s="190"/>
      <c r="G181" s="232"/>
      <c r="H181" s="236" t="str">
        <f t="shared" si="12"/>
        <v/>
      </c>
      <c r="I181" s="215"/>
      <c r="J181" s="216"/>
      <c r="K181" s="216"/>
      <c r="L181" s="216"/>
      <c r="M181" s="217"/>
      <c r="N181" s="200"/>
      <c r="O181" s="201"/>
      <c r="P181" s="202"/>
      <c r="Q181" s="202"/>
      <c r="R181" s="202"/>
      <c r="S181" s="202"/>
      <c r="T181" s="203"/>
      <c r="U181" s="204"/>
      <c r="V181" s="203"/>
      <c r="W181" s="203"/>
      <c r="X181" s="205"/>
      <c r="Y181" s="359" t="str">
        <f t="shared" si="13"/>
        <v/>
      </c>
      <c r="Z181" s="455"/>
      <c r="AB181" s="774">
        <f>_xlfn.IFNA(INDEX('Delegated Wage Grid'!C$14:C$50,MATCH($A181,ListDelegated,0)),0)</f>
        <v>0</v>
      </c>
      <c r="AC181" s="342">
        <f>_xlfn.IFNA(INDEX('Delegated Wage Grid'!D$14:D$50,MATCH($A181,ListDelegated,0)),0)</f>
        <v>0</v>
      </c>
      <c r="AD181" s="342">
        <f>_xlfn.IFNA(INDEX('Delegated Wage Grid'!E$14:E$50,MATCH($A181,ListDelegated,0)),0)</f>
        <v>0</v>
      </c>
      <c r="AE181" s="342">
        <f>_xlfn.IFNA(INDEX('Delegated Wage Grid'!F$14:F$50,MATCH($A181,ListDelegated,0)),0)</f>
        <v>0</v>
      </c>
      <c r="AF181" s="342">
        <f>_xlfn.IFNA(INDEX('Delegated Wage Grid'!G$14:G$50,MATCH($A181,ListDelegated,0)),0)</f>
        <v>0</v>
      </c>
      <c r="AG181" s="342">
        <f>_xlfn.IFNA(INDEX('Delegated Wage Grid'!H$14:H$50,MATCH($A181,ListDelegated,0)),0)</f>
        <v>0</v>
      </c>
      <c r="AH181" s="342">
        <f t="shared" si="14"/>
        <v>0</v>
      </c>
      <c r="AI181" s="342">
        <f t="shared" si="15"/>
        <v>0</v>
      </c>
    </row>
    <row r="182" spans="1:35" x14ac:dyDescent="0.25">
      <c r="A182" s="81"/>
      <c r="B182" s="81"/>
      <c r="C182" s="60"/>
      <c r="D182" s="183"/>
      <c r="E182" s="1016" t="str">
        <f t="shared" si="11"/>
        <v/>
      </c>
      <c r="F182" s="190"/>
      <c r="G182" s="232"/>
      <c r="H182" s="236" t="str">
        <f t="shared" si="12"/>
        <v/>
      </c>
      <c r="I182" s="215"/>
      <c r="J182" s="216"/>
      <c r="K182" s="216"/>
      <c r="L182" s="216"/>
      <c r="M182" s="217"/>
      <c r="N182" s="200"/>
      <c r="O182" s="201"/>
      <c r="P182" s="202"/>
      <c r="Q182" s="202"/>
      <c r="R182" s="202"/>
      <c r="S182" s="202"/>
      <c r="T182" s="203"/>
      <c r="U182" s="204"/>
      <c r="V182" s="203"/>
      <c r="W182" s="203"/>
      <c r="X182" s="205"/>
      <c r="Y182" s="359" t="str">
        <f t="shared" si="13"/>
        <v/>
      </c>
      <c r="Z182" s="455"/>
      <c r="AB182" s="774">
        <f>_xlfn.IFNA(INDEX('Delegated Wage Grid'!C$14:C$50,MATCH($A182,ListDelegated,0)),0)</f>
        <v>0</v>
      </c>
      <c r="AC182" s="342">
        <f>_xlfn.IFNA(INDEX('Delegated Wage Grid'!D$14:D$50,MATCH($A182,ListDelegated,0)),0)</f>
        <v>0</v>
      </c>
      <c r="AD182" s="342">
        <f>_xlfn.IFNA(INDEX('Delegated Wage Grid'!E$14:E$50,MATCH($A182,ListDelegated,0)),0)</f>
        <v>0</v>
      </c>
      <c r="AE182" s="342">
        <f>_xlfn.IFNA(INDEX('Delegated Wage Grid'!F$14:F$50,MATCH($A182,ListDelegated,0)),0)</f>
        <v>0</v>
      </c>
      <c r="AF182" s="342">
        <f>_xlfn.IFNA(INDEX('Delegated Wage Grid'!G$14:G$50,MATCH($A182,ListDelegated,0)),0)</f>
        <v>0</v>
      </c>
      <c r="AG182" s="342">
        <f>_xlfn.IFNA(INDEX('Delegated Wage Grid'!H$14:H$50,MATCH($A182,ListDelegated,0)),0)</f>
        <v>0</v>
      </c>
      <c r="AH182" s="342">
        <f t="shared" si="14"/>
        <v>0</v>
      </c>
      <c r="AI182" s="342">
        <f t="shared" si="15"/>
        <v>0</v>
      </c>
    </row>
    <row r="183" spans="1:35" x14ac:dyDescent="0.25">
      <c r="A183" s="81"/>
      <c r="B183" s="81"/>
      <c r="C183" s="60"/>
      <c r="D183" s="183"/>
      <c r="E183" s="1016" t="str">
        <f t="shared" si="11"/>
        <v/>
      </c>
      <c r="F183" s="190"/>
      <c r="G183" s="232"/>
      <c r="H183" s="236" t="str">
        <f t="shared" si="12"/>
        <v/>
      </c>
      <c r="I183" s="215"/>
      <c r="J183" s="216"/>
      <c r="K183" s="216"/>
      <c r="L183" s="216"/>
      <c r="M183" s="217"/>
      <c r="N183" s="200"/>
      <c r="O183" s="201"/>
      <c r="P183" s="202"/>
      <c r="Q183" s="202"/>
      <c r="R183" s="202"/>
      <c r="S183" s="202"/>
      <c r="T183" s="203"/>
      <c r="U183" s="204"/>
      <c r="V183" s="203"/>
      <c r="W183" s="203"/>
      <c r="X183" s="205"/>
      <c r="Y183" s="359" t="str">
        <f t="shared" si="13"/>
        <v/>
      </c>
      <c r="Z183" s="455"/>
      <c r="AB183" s="774">
        <f>_xlfn.IFNA(INDEX('Delegated Wage Grid'!C$14:C$50,MATCH($A183,ListDelegated,0)),0)</f>
        <v>0</v>
      </c>
      <c r="AC183" s="342">
        <f>_xlfn.IFNA(INDEX('Delegated Wage Grid'!D$14:D$50,MATCH($A183,ListDelegated,0)),0)</f>
        <v>0</v>
      </c>
      <c r="AD183" s="342">
        <f>_xlfn.IFNA(INDEX('Delegated Wage Grid'!E$14:E$50,MATCH($A183,ListDelegated,0)),0)</f>
        <v>0</v>
      </c>
      <c r="AE183" s="342">
        <f>_xlfn.IFNA(INDEX('Delegated Wage Grid'!F$14:F$50,MATCH($A183,ListDelegated,0)),0)</f>
        <v>0</v>
      </c>
      <c r="AF183" s="342">
        <f>_xlfn.IFNA(INDEX('Delegated Wage Grid'!G$14:G$50,MATCH($A183,ListDelegated,0)),0)</f>
        <v>0</v>
      </c>
      <c r="AG183" s="342">
        <f>_xlfn.IFNA(INDEX('Delegated Wage Grid'!H$14:H$50,MATCH($A183,ListDelegated,0)),0)</f>
        <v>0</v>
      </c>
      <c r="AH183" s="342">
        <f t="shared" si="14"/>
        <v>0</v>
      </c>
      <c r="AI183" s="342">
        <f t="shared" si="15"/>
        <v>0</v>
      </c>
    </row>
    <row r="184" spans="1:35" x14ac:dyDescent="0.25">
      <c r="A184" s="81"/>
      <c r="B184" s="81"/>
      <c r="C184" s="60"/>
      <c r="D184" s="183"/>
      <c r="E184" s="1016" t="str">
        <f t="shared" si="11"/>
        <v/>
      </c>
      <c r="F184" s="190"/>
      <c r="G184" s="232"/>
      <c r="H184" s="236" t="str">
        <f t="shared" si="12"/>
        <v/>
      </c>
      <c r="I184" s="215"/>
      <c r="J184" s="216"/>
      <c r="K184" s="216"/>
      <c r="L184" s="216"/>
      <c r="M184" s="217"/>
      <c r="N184" s="200"/>
      <c r="O184" s="201"/>
      <c r="P184" s="202"/>
      <c r="Q184" s="202"/>
      <c r="R184" s="202"/>
      <c r="S184" s="202"/>
      <c r="T184" s="203"/>
      <c r="U184" s="204"/>
      <c r="V184" s="203"/>
      <c r="W184" s="203"/>
      <c r="X184" s="205"/>
      <c r="Y184" s="359" t="str">
        <f t="shared" si="13"/>
        <v/>
      </c>
      <c r="Z184" s="455"/>
      <c r="AB184" s="774">
        <f>_xlfn.IFNA(INDEX('Delegated Wage Grid'!C$14:C$50,MATCH($A184,ListDelegated,0)),0)</f>
        <v>0</v>
      </c>
      <c r="AC184" s="342">
        <f>_xlfn.IFNA(INDEX('Delegated Wage Grid'!D$14:D$50,MATCH($A184,ListDelegated,0)),0)</f>
        <v>0</v>
      </c>
      <c r="AD184" s="342">
        <f>_xlfn.IFNA(INDEX('Delegated Wage Grid'!E$14:E$50,MATCH($A184,ListDelegated,0)),0)</f>
        <v>0</v>
      </c>
      <c r="AE184" s="342">
        <f>_xlfn.IFNA(INDEX('Delegated Wage Grid'!F$14:F$50,MATCH($A184,ListDelegated,0)),0)</f>
        <v>0</v>
      </c>
      <c r="AF184" s="342">
        <f>_xlfn.IFNA(INDEX('Delegated Wage Grid'!G$14:G$50,MATCH($A184,ListDelegated,0)),0)</f>
        <v>0</v>
      </c>
      <c r="AG184" s="342">
        <f>_xlfn.IFNA(INDEX('Delegated Wage Grid'!H$14:H$50,MATCH($A184,ListDelegated,0)),0)</f>
        <v>0</v>
      </c>
      <c r="AH184" s="342">
        <f t="shared" si="14"/>
        <v>0</v>
      </c>
      <c r="AI184" s="342">
        <f t="shared" si="15"/>
        <v>0</v>
      </c>
    </row>
    <row r="185" spans="1:35" x14ac:dyDescent="0.25">
      <c r="A185" s="81"/>
      <c r="B185" s="81"/>
      <c r="C185" s="60"/>
      <c r="D185" s="183"/>
      <c r="E185" s="1016" t="str">
        <f t="shared" si="11"/>
        <v/>
      </c>
      <c r="F185" s="190"/>
      <c r="G185" s="232"/>
      <c r="H185" s="236" t="str">
        <f t="shared" si="12"/>
        <v/>
      </c>
      <c r="I185" s="215"/>
      <c r="J185" s="216"/>
      <c r="K185" s="216"/>
      <c r="L185" s="216"/>
      <c r="M185" s="217"/>
      <c r="N185" s="200"/>
      <c r="O185" s="201"/>
      <c r="P185" s="202"/>
      <c r="Q185" s="202"/>
      <c r="R185" s="202"/>
      <c r="S185" s="202"/>
      <c r="T185" s="203"/>
      <c r="U185" s="204"/>
      <c r="V185" s="203"/>
      <c r="W185" s="203"/>
      <c r="X185" s="205"/>
      <c r="Y185" s="359" t="str">
        <f t="shared" si="13"/>
        <v/>
      </c>
      <c r="Z185" s="455"/>
      <c r="AB185" s="774">
        <f>_xlfn.IFNA(INDEX('Delegated Wage Grid'!C$14:C$50,MATCH($A185,ListDelegated,0)),0)</f>
        <v>0</v>
      </c>
      <c r="AC185" s="342">
        <f>_xlfn.IFNA(INDEX('Delegated Wage Grid'!D$14:D$50,MATCH($A185,ListDelegated,0)),0)</f>
        <v>0</v>
      </c>
      <c r="AD185" s="342">
        <f>_xlfn.IFNA(INDEX('Delegated Wage Grid'!E$14:E$50,MATCH($A185,ListDelegated,0)),0)</f>
        <v>0</v>
      </c>
      <c r="AE185" s="342">
        <f>_xlfn.IFNA(INDEX('Delegated Wage Grid'!F$14:F$50,MATCH($A185,ListDelegated,0)),0)</f>
        <v>0</v>
      </c>
      <c r="AF185" s="342">
        <f>_xlfn.IFNA(INDEX('Delegated Wage Grid'!G$14:G$50,MATCH($A185,ListDelegated,0)),0)</f>
        <v>0</v>
      </c>
      <c r="AG185" s="342">
        <f>_xlfn.IFNA(INDEX('Delegated Wage Grid'!H$14:H$50,MATCH($A185,ListDelegated,0)),0)</f>
        <v>0</v>
      </c>
      <c r="AH185" s="342">
        <f t="shared" si="14"/>
        <v>0</v>
      </c>
      <c r="AI185" s="342">
        <f t="shared" si="15"/>
        <v>0</v>
      </c>
    </row>
    <row r="186" spans="1:35" x14ac:dyDescent="0.25">
      <c r="A186" s="81"/>
      <c r="B186" s="81"/>
      <c r="C186" s="60"/>
      <c r="D186" s="183"/>
      <c r="E186" s="1016" t="str">
        <f t="shared" si="11"/>
        <v/>
      </c>
      <c r="F186" s="190"/>
      <c r="G186" s="232"/>
      <c r="H186" s="236" t="str">
        <f t="shared" si="12"/>
        <v/>
      </c>
      <c r="I186" s="215"/>
      <c r="J186" s="216"/>
      <c r="K186" s="216"/>
      <c r="L186" s="216"/>
      <c r="M186" s="217"/>
      <c r="N186" s="200"/>
      <c r="O186" s="201"/>
      <c r="P186" s="202"/>
      <c r="Q186" s="202"/>
      <c r="R186" s="202"/>
      <c r="S186" s="202"/>
      <c r="T186" s="203"/>
      <c r="U186" s="204"/>
      <c r="V186" s="203"/>
      <c r="W186" s="203"/>
      <c r="X186" s="205"/>
      <c r="Y186" s="359" t="str">
        <f t="shared" si="13"/>
        <v/>
      </c>
      <c r="Z186" s="455"/>
      <c r="AB186" s="774">
        <f>_xlfn.IFNA(INDEX('Delegated Wage Grid'!C$14:C$50,MATCH($A186,ListDelegated,0)),0)</f>
        <v>0</v>
      </c>
      <c r="AC186" s="342">
        <f>_xlfn.IFNA(INDEX('Delegated Wage Grid'!D$14:D$50,MATCH($A186,ListDelegated,0)),0)</f>
        <v>0</v>
      </c>
      <c r="AD186" s="342">
        <f>_xlfn.IFNA(INDEX('Delegated Wage Grid'!E$14:E$50,MATCH($A186,ListDelegated,0)),0)</f>
        <v>0</v>
      </c>
      <c r="AE186" s="342">
        <f>_xlfn.IFNA(INDEX('Delegated Wage Grid'!F$14:F$50,MATCH($A186,ListDelegated,0)),0)</f>
        <v>0</v>
      </c>
      <c r="AF186" s="342">
        <f>_xlfn.IFNA(INDEX('Delegated Wage Grid'!G$14:G$50,MATCH($A186,ListDelegated,0)),0)</f>
        <v>0</v>
      </c>
      <c r="AG186" s="342">
        <f>_xlfn.IFNA(INDEX('Delegated Wage Grid'!H$14:H$50,MATCH($A186,ListDelegated,0)),0)</f>
        <v>0</v>
      </c>
      <c r="AH186" s="342">
        <f t="shared" si="14"/>
        <v>0</v>
      </c>
      <c r="AI186" s="342">
        <f t="shared" si="15"/>
        <v>0</v>
      </c>
    </row>
    <row r="187" spans="1:35" x14ac:dyDescent="0.25">
      <c r="A187" s="81"/>
      <c r="B187" s="81"/>
      <c r="C187" s="60"/>
      <c r="D187" s="183"/>
      <c r="E187" s="1016" t="str">
        <f t="shared" si="11"/>
        <v/>
      </c>
      <c r="F187" s="190"/>
      <c r="G187" s="232"/>
      <c r="H187" s="236" t="str">
        <f t="shared" si="12"/>
        <v/>
      </c>
      <c r="I187" s="215"/>
      <c r="J187" s="216"/>
      <c r="K187" s="216"/>
      <c r="L187" s="216"/>
      <c r="M187" s="217"/>
      <c r="N187" s="200"/>
      <c r="O187" s="201"/>
      <c r="P187" s="202"/>
      <c r="Q187" s="202"/>
      <c r="R187" s="202"/>
      <c r="S187" s="202"/>
      <c r="T187" s="203"/>
      <c r="U187" s="204"/>
      <c r="V187" s="203"/>
      <c r="W187" s="203"/>
      <c r="X187" s="205"/>
      <c r="Y187" s="359" t="str">
        <f t="shared" si="13"/>
        <v/>
      </c>
      <c r="Z187" s="455"/>
      <c r="AB187" s="774">
        <f>_xlfn.IFNA(INDEX('Delegated Wage Grid'!C$14:C$50,MATCH($A187,ListDelegated,0)),0)</f>
        <v>0</v>
      </c>
      <c r="AC187" s="342">
        <f>_xlfn.IFNA(INDEX('Delegated Wage Grid'!D$14:D$50,MATCH($A187,ListDelegated,0)),0)</f>
        <v>0</v>
      </c>
      <c r="AD187" s="342">
        <f>_xlfn.IFNA(INDEX('Delegated Wage Grid'!E$14:E$50,MATCH($A187,ListDelegated,0)),0)</f>
        <v>0</v>
      </c>
      <c r="AE187" s="342">
        <f>_xlfn.IFNA(INDEX('Delegated Wage Grid'!F$14:F$50,MATCH($A187,ListDelegated,0)),0)</f>
        <v>0</v>
      </c>
      <c r="AF187" s="342">
        <f>_xlfn.IFNA(INDEX('Delegated Wage Grid'!G$14:G$50,MATCH($A187,ListDelegated,0)),0)</f>
        <v>0</v>
      </c>
      <c r="AG187" s="342">
        <f>_xlfn.IFNA(INDEX('Delegated Wage Grid'!H$14:H$50,MATCH($A187,ListDelegated,0)),0)</f>
        <v>0</v>
      </c>
      <c r="AH187" s="342">
        <f t="shared" si="14"/>
        <v>0</v>
      </c>
      <c r="AI187" s="342">
        <f t="shared" si="15"/>
        <v>0</v>
      </c>
    </row>
    <row r="188" spans="1:35" x14ac:dyDescent="0.25">
      <c r="A188" s="81"/>
      <c r="B188" s="81"/>
      <c r="C188" s="60"/>
      <c r="D188" s="183"/>
      <c r="E188" s="1016" t="str">
        <f t="shared" si="11"/>
        <v/>
      </c>
      <c r="F188" s="190"/>
      <c r="G188" s="232"/>
      <c r="H188" s="236" t="str">
        <f t="shared" si="12"/>
        <v/>
      </c>
      <c r="I188" s="215"/>
      <c r="J188" s="216"/>
      <c r="K188" s="216"/>
      <c r="L188" s="216"/>
      <c r="M188" s="217"/>
      <c r="N188" s="200"/>
      <c r="O188" s="201"/>
      <c r="P188" s="202"/>
      <c r="Q188" s="202"/>
      <c r="R188" s="202"/>
      <c r="S188" s="202"/>
      <c r="T188" s="203"/>
      <c r="U188" s="204"/>
      <c r="V188" s="203"/>
      <c r="W188" s="203"/>
      <c r="X188" s="205"/>
      <c r="Y188" s="359" t="str">
        <f t="shared" si="13"/>
        <v/>
      </c>
      <c r="Z188" s="455"/>
      <c r="AB188" s="774">
        <f>_xlfn.IFNA(INDEX('Delegated Wage Grid'!C$14:C$50,MATCH($A188,ListDelegated,0)),0)</f>
        <v>0</v>
      </c>
      <c r="AC188" s="342">
        <f>_xlfn.IFNA(INDEX('Delegated Wage Grid'!D$14:D$50,MATCH($A188,ListDelegated,0)),0)</f>
        <v>0</v>
      </c>
      <c r="AD188" s="342">
        <f>_xlfn.IFNA(INDEX('Delegated Wage Grid'!E$14:E$50,MATCH($A188,ListDelegated,0)),0)</f>
        <v>0</v>
      </c>
      <c r="AE188" s="342">
        <f>_xlfn.IFNA(INDEX('Delegated Wage Grid'!F$14:F$50,MATCH($A188,ListDelegated,0)),0)</f>
        <v>0</v>
      </c>
      <c r="AF188" s="342">
        <f>_xlfn.IFNA(INDEX('Delegated Wage Grid'!G$14:G$50,MATCH($A188,ListDelegated,0)),0)</f>
        <v>0</v>
      </c>
      <c r="AG188" s="342">
        <f>_xlfn.IFNA(INDEX('Delegated Wage Grid'!H$14:H$50,MATCH($A188,ListDelegated,0)),0)</f>
        <v>0</v>
      </c>
      <c r="AH188" s="342">
        <f t="shared" si="14"/>
        <v>0</v>
      </c>
      <c r="AI188" s="342">
        <f t="shared" si="15"/>
        <v>0</v>
      </c>
    </row>
    <row r="189" spans="1:35" x14ac:dyDescent="0.25">
      <c r="A189" s="81"/>
      <c r="B189" s="81"/>
      <c r="C189" s="60"/>
      <c r="D189" s="183"/>
      <c r="E189" s="1016" t="str">
        <f t="shared" si="11"/>
        <v/>
      </c>
      <c r="F189" s="190"/>
      <c r="G189" s="232"/>
      <c r="H189" s="236" t="str">
        <f t="shared" si="12"/>
        <v/>
      </c>
      <c r="I189" s="215"/>
      <c r="J189" s="216"/>
      <c r="K189" s="216"/>
      <c r="L189" s="216"/>
      <c r="M189" s="217"/>
      <c r="N189" s="200"/>
      <c r="O189" s="201"/>
      <c r="P189" s="202"/>
      <c r="Q189" s="202"/>
      <c r="R189" s="202"/>
      <c r="S189" s="202"/>
      <c r="T189" s="203"/>
      <c r="U189" s="204"/>
      <c r="V189" s="203"/>
      <c r="W189" s="203"/>
      <c r="X189" s="205"/>
      <c r="Y189" s="359" t="str">
        <f t="shared" si="13"/>
        <v/>
      </c>
      <c r="Z189" s="455"/>
      <c r="AB189" s="774">
        <f>_xlfn.IFNA(INDEX('Delegated Wage Grid'!C$14:C$50,MATCH($A189,ListDelegated,0)),0)</f>
        <v>0</v>
      </c>
      <c r="AC189" s="342">
        <f>_xlfn.IFNA(INDEX('Delegated Wage Grid'!D$14:D$50,MATCH($A189,ListDelegated,0)),0)</f>
        <v>0</v>
      </c>
      <c r="AD189" s="342">
        <f>_xlfn.IFNA(INDEX('Delegated Wage Grid'!E$14:E$50,MATCH($A189,ListDelegated,0)),0)</f>
        <v>0</v>
      </c>
      <c r="AE189" s="342">
        <f>_xlfn.IFNA(INDEX('Delegated Wage Grid'!F$14:F$50,MATCH($A189,ListDelegated,0)),0)</f>
        <v>0</v>
      </c>
      <c r="AF189" s="342">
        <f>_xlfn.IFNA(INDEX('Delegated Wage Grid'!G$14:G$50,MATCH($A189,ListDelegated,0)),0)</f>
        <v>0</v>
      </c>
      <c r="AG189" s="342">
        <f>_xlfn.IFNA(INDEX('Delegated Wage Grid'!H$14:H$50,MATCH($A189,ListDelegated,0)),0)</f>
        <v>0</v>
      </c>
      <c r="AH189" s="342">
        <f t="shared" si="14"/>
        <v>0</v>
      </c>
      <c r="AI189" s="342">
        <f t="shared" si="15"/>
        <v>0</v>
      </c>
    </row>
    <row r="190" spans="1:35" x14ac:dyDescent="0.25">
      <c r="A190" s="81"/>
      <c r="B190" s="81"/>
      <c r="C190" s="60"/>
      <c r="D190" s="183"/>
      <c r="E190" s="1016" t="str">
        <f t="shared" si="11"/>
        <v/>
      </c>
      <c r="F190" s="190"/>
      <c r="G190" s="232"/>
      <c r="H190" s="236" t="str">
        <f t="shared" si="12"/>
        <v/>
      </c>
      <c r="I190" s="215"/>
      <c r="J190" s="216"/>
      <c r="K190" s="216"/>
      <c r="L190" s="216"/>
      <c r="M190" s="217"/>
      <c r="N190" s="200"/>
      <c r="O190" s="201"/>
      <c r="P190" s="202"/>
      <c r="Q190" s="202"/>
      <c r="R190" s="202"/>
      <c r="S190" s="202"/>
      <c r="T190" s="203"/>
      <c r="U190" s="204"/>
      <c r="V190" s="203"/>
      <c r="W190" s="203"/>
      <c r="X190" s="205"/>
      <c r="Y190" s="359" t="str">
        <f t="shared" si="13"/>
        <v/>
      </c>
      <c r="Z190" s="455"/>
      <c r="AB190" s="774">
        <f>_xlfn.IFNA(INDEX('Delegated Wage Grid'!C$14:C$50,MATCH($A190,ListDelegated,0)),0)</f>
        <v>0</v>
      </c>
      <c r="AC190" s="342">
        <f>_xlfn.IFNA(INDEX('Delegated Wage Grid'!D$14:D$50,MATCH($A190,ListDelegated,0)),0)</f>
        <v>0</v>
      </c>
      <c r="AD190" s="342">
        <f>_xlfn.IFNA(INDEX('Delegated Wage Grid'!E$14:E$50,MATCH($A190,ListDelegated,0)),0)</f>
        <v>0</v>
      </c>
      <c r="AE190" s="342">
        <f>_xlfn.IFNA(INDEX('Delegated Wage Grid'!F$14:F$50,MATCH($A190,ListDelegated,0)),0)</f>
        <v>0</v>
      </c>
      <c r="AF190" s="342">
        <f>_xlfn.IFNA(INDEX('Delegated Wage Grid'!G$14:G$50,MATCH($A190,ListDelegated,0)),0)</f>
        <v>0</v>
      </c>
      <c r="AG190" s="342">
        <f>_xlfn.IFNA(INDEX('Delegated Wage Grid'!H$14:H$50,MATCH($A190,ListDelegated,0)),0)</f>
        <v>0</v>
      </c>
      <c r="AH190" s="342">
        <f t="shared" si="14"/>
        <v>0</v>
      </c>
      <c r="AI190" s="342">
        <f t="shared" si="15"/>
        <v>0</v>
      </c>
    </row>
    <row r="191" spans="1:35" x14ac:dyDescent="0.25">
      <c r="A191" s="81"/>
      <c r="B191" s="81"/>
      <c r="C191" s="60"/>
      <c r="D191" s="183"/>
      <c r="E191" s="1016" t="str">
        <f t="shared" si="11"/>
        <v/>
      </c>
      <c r="F191" s="190"/>
      <c r="G191" s="232"/>
      <c r="H191" s="236" t="str">
        <f t="shared" si="12"/>
        <v/>
      </c>
      <c r="I191" s="215"/>
      <c r="J191" s="216"/>
      <c r="K191" s="216"/>
      <c r="L191" s="216"/>
      <c r="M191" s="217"/>
      <c r="N191" s="200"/>
      <c r="O191" s="201"/>
      <c r="P191" s="202"/>
      <c r="Q191" s="202"/>
      <c r="R191" s="202"/>
      <c r="S191" s="202"/>
      <c r="T191" s="203"/>
      <c r="U191" s="204"/>
      <c r="V191" s="203"/>
      <c r="W191" s="203"/>
      <c r="X191" s="205"/>
      <c r="Y191" s="359" t="str">
        <f t="shared" si="13"/>
        <v/>
      </c>
      <c r="Z191" s="455"/>
      <c r="AB191" s="774">
        <f>_xlfn.IFNA(INDEX('Delegated Wage Grid'!C$14:C$50,MATCH($A191,ListDelegated,0)),0)</f>
        <v>0</v>
      </c>
      <c r="AC191" s="342">
        <f>_xlfn.IFNA(INDEX('Delegated Wage Grid'!D$14:D$50,MATCH($A191,ListDelegated,0)),0)</f>
        <v>0</v>
      </c>
      <c r="AD191" s="342">
        <f>_xlfn.IFNA(INDEX('Delegated Wage Grid'!E$14:E$50,MATCH($A191,ListDelegated,0)),0)</f>
        <v>0</v>
      </c>
      <c r="AE191" s="342">
        <f>_xlfn.IFNA(INDEX('Delegated Wage Grid'!F$14:F$50,MATCH($A191,ListDelegated,0)),0)</f>
        <v>0</v>
      </c>
      <c r="AF191" s="342">
        <f>_xlfn.IFNA(INDEX('Delegated Wage Grid'!G$14:G$50,MATCH($A191,ListDelegated,0)),0)</f>
        <v>0</v>
      </c>
      <c r="AG191" s="342">
        <f>_xlfn.IFNA(INDEX('Delegated Wage Grid'!H$14:H$50,MATCH($A191,ListDelegated,0)),0)</f>
        <v>0</v>
      </c>
      <c r="AH191" s="342">
        <f t="shared" si="14"/>
        <v>0</v>
      </c>
      <c r="AI191" s="342">
        <f t="shared" si="15"/>
        <v>0</v>
      </c>
    </row>
    <row r="192" spans="1:35" x14ac:dyDescent="0.25">
      <c r="A192" s="81"/>
      <c r="B192" s="81"/>
      <c r="C192" s="60"/>
      <c r="D192" s="183"/>
      <c r="E192" s="1016" t="str">
        <f t="shared" si="11"/>
        <v/>
      </c>
      <c r="F192" s="190"/>
      <c r="G192" s="232"/>
      <c r="H192" s="236" t="str">
        <f t="shared" si="12"/>
        <v/>
      </c>
      <c r="I192" s="215"/>
      <c r="J192" s="216"/>
      <c r="K192" s="216"/>
      <c r="L192" s="216"/>
      <c r="M192" s="217"/>
      <c r="N192" s="200"/>
      <c r="O192" s="201"/>
      <c r="P192" s="202"/>
      <c r="Q192" s="202"/>
      <c r="R192" s="202"/>
      <c r="S192" s="202"/>
      <c r="T192" s="203"/>
      <c r="U192" s="204"/>
      <c r="V192" s="203"/>
      <c r="W192" s="203"/>
      <c r="X192" s="205"/>
      <c r="Y192" s="359" t="str">
        <f t="shared" si="13"/>
        <v/>
      </c>
      <c r="Z192" s="455"/>
      <c r="AB192" s="774">
        <f>_xlfn.IFNA(INDEX('Delegated Wage Grid'!C$14:C$50,MATCH($A192,ListDelegated,0)),0)</f>
        <v>0</v>
      </c>
      <c r="AC192" s="342">
        <f>_xlfn.IFNA(INDEX('Delegated Wage Grid'!D$14:D$50,MATCH($A192,ListDelegated,0)),0)</f>
        <v>0</v>
      </c>
      <c r="AD192" s="342">
        <f>_xlfn.IFNA(INDEX('Delegated Wage Grid'!E$14:E$50,MATCH($A192,ListDelegated,0)),0)</f>
        <v>0</v>
      </c>
      <c r="AE192" s="342">
        <f>_xlfn.IFNA(INDEX('Delegated Wage Grid'!F$14:F$50,MATCH($A192,ListDelegated,0)),0)</f>
        <v>0</v>
      </c>
      <c r="AF192" s="342">
        <f>_xlfn.IFNA(INDEX('Delegated Wage Grid'!G$14:G$50,MATCH($A192,ListDelegated,0)),0)</f>
        <v>0</v>
      </c>
      <c r="AG192" s="342">
        <f>_xlfn.IFNA(INDEX('Delegated Wage Grid'!H$14:H$50,MATCH($A192,ListDelegated,0)),0)</f>
        <v>0</v>
      </c>
      <c r="AH192" s="342">
        <f t="shared" si="14"/>
        <v>0</v>
      </c>
      <c r="AI192" s="342">
        <f t="shared" si="15"/>
        <v>0</v>
      </c>
    </row>
    <row r="193" spans="1:35" x14ac:dyDescent="0.25">
      <c r="A193" s="81"/>
      <c r="B193" s="81"/>
      <c r="C193" s="60"/>
      <c r="D193" s="183"/>
      <c r="E193" s="1016" t="str">
        <f t="shared" si="11"/>
        <v/>
      </c>
      <c r="F193" s="190"/>
      <c r="G193" s="232"/>
      <c r="H193" s="236" t="str">
        <f t="shared" si="12"/>
        <v/>
      </c>
      <c r="I193" s="215"/>
      <c r="J193" s="216"/>
      <c r="K193" s="216"/>
      <c r="L193" s="216"/>
      <c r="M193" s="217"/>
      <c r="N193" s="200"/>
      <c r="O193" s="201"/>
      <c r="P193" s="202"/>
      <c r="Q193" s="202"/>
      <c r="R193" s="202"/>
      <c r="S193" s="202"/>
      <c r="T193" s="203"/>
      <c r="U193" s="204"/>
      <c r="V193" s="203"/>
      <c r="W193" s="203"/>
      <c r="X193" s="205"/>
      <c r="Y193" s="359" t="str">
        <f t="shared" si="13"/>
        <v/>
      </c>
      <c r="Z193" s="455"/>
      <c r="AB193" s="774">
        <f>_xlfn.IFNA(INDEX('Delegated Wage Grid'!C$14:C$50,MATCH($A193,ListDelegated,0)),0)</f>
        <v>0</v>
      </c>
      <c r="AC193" s="342">
        <f>_xlfn.IFNA(INDEX('Delegated Wage Grid'!D$14:D$50,MATCH($A193,ListDelegated,0)),0)</f>
        <v>0</v>
      </c>
      <c r="AD193" s="342">
        <f>_xlfn.IFNA(INDEX('Delegated Wage Grid'!E$14:E$50,MATCH($A193,ListDelegated,0)),0)</f>
        <v>0</v>
      </c>
      <c r="AE193" s="342">
        <f>_xlfn.IFNA(INDEX('Delegated Wage Grid'!F$14:F$50,MATCH($A193,ListDelegated,0)),0)</f>
        <v>0</v>
      </c>
      <c r="AF193" s="342">
        <f>_xlfn.IFNA(INDEX('Delegated Wage Grid'!G$14:G$50,MATCH($A193,ListDelegated,0)),0)</f>
        <v>0</v>
      </c>
      <c r="AG193" s="342">
        <f>_xlfn.IFNA(INDEX('Delegated Wage Grid'!H$14:H$50,MATCH($A193,ListDelegated,0)),0)</f>
        <v>0</v>
      </c>
      <c r="AH193" s="342">
        <f t="shared" si="14"/>
        <v>0</v>
      </c>
      <c r="AI193" s="342">
        <f t="shared" si="15"/>
        <v>0</v>
      </c>
    </row>
    <row r="194" spans="1:35" x14ac:dyDescent="0.25">
      <c r="A194" s="81"/>
      <c r="B194" s="81"/>
      <c r="C194" s="60"/>
      <c r="D194" s="183"/>
      <c r="E194" s="1016" t="str">
        <f t="shared" si="11"/>
        <v/>
      </c>
      <c r="F194" s="190"/>
      <c r="G194" s="232"/>
      <c r="H194" s="236" t="str">
        <f t="shared" si="12"/>
        <v/>
      </c>
      <c r="I194" s="215"/>
      <c r="J194" s="216"/>
      <c r="K194" s="216"/>
      <c r="L194" s="216"/>
      <c r="M194" s="217"/>
      <c r="N194" s="200"/>
      <c r="O194" s="201"/>
      <c r="P194" s="202"/>
      <c r="Q194" s="202"/>
      <c r="R194" s="202"/>
      <c r="S194" s="202"/>
      <c r="T194" s="203"/>
      <c r="U194" s="204"/>
      <c r="V194" s="203"/>
      <c r="W194" s="203"/>
      <c r="X194" s="205"/>
      <c r="Y194" s="359" t="str">
        <f t="shared" si="13"/>
        <v/>
      </c>
      <c r="Z194" s="455"/>
      <c r="AB194" s="774">
        <f>_xlfn.IFNA(INDEX('Delegated Wage Grid'!C$14:C$50,MATCH($A194,ListDelegated,0)),0)</f>
        <v>0</v>
      </c>
      <c r="AC194" s="342">
        <f>_xlfn.IFNA(INDEX('Delegated Wage Grid'!D$14:D$50,MATCH($A194,ListDelegated,0)),0)</f>
        <v>0</v>
      </c>
      <c r="AD194" s="342">
        <f>_xlfn.IFNA(INDEX('Delegated Wage Grid'!E$14:E$50,MATCH($A194,ListDelegated,0)),0)</f>
        <v>0</v>
      </c>
      <c r="AE194" s="342">
        <f>_xlfn.IFNA(INDEX('Delegated Wage Grid'!F$14:F$50,MATCH($A194,ListDelegated,0)),0)</f>
        <v>0</v>
      </c>
      <c r="AF194" s="342">
        <f>_xlfn.IFNA(INDEX('Delegated Wage Grid'!G$14:G$50,MATCH($A194,ListDelegated,0)),0)</f>
        <v>0</v>
      </c>
      <c r="AG194" s="342">
        <f>_xlfn.IFNA(INDEX('Delegated Wage Grid'!H$14:H$50,MATCH($A194,ListDelegated,0)),0)</f>
        <v>0</v>
      </c>
      <c r="AH194" s="342">
        <f t="shared" si="14"/>
        <v>0</v>
      </c>
      <c r="AI194" s="342">
        <f t="shared" si="15"/>
        <v>0</v>
      </c>
    </row>
    <row r="195" spans="1:35" x14ac:dyDescent="0.25">
      <c r="A195" s="81"/>
      <c r="B195" s="81"/>
      <c r="C195" s="60"/>
      <c r="D195" s="183"/>
      <c r="E195" s="1016" t="str">
        <f t="shared" si="11"/>
        <v/>
      </c>
      <c r="F195" s="190"/>
      <c r="G195" s="232"/>
      <c r="H195" s="236" t="str">
        <f t="shared" si="12"/>
        <v/>
      </c>
      <c r="I195" s="215"/>
      <c r="J195" s="216"/>
      <c r="K195" s="216"/>
      <c r="L195" s="216"/>
      <c r="M195" s="217"/>
      <c r="N195" s="200"/>
      <c r="O195" s="201"/>
      <c r="P195" s="202"/>
      <c r="Q195" s="202"/>
      <c r="R195" s="202"/>
      <c r="S195" s="202"/>
      <c r="T195" s="203"/>
      <c r="U195" s="204"/>
      <c r="V195" s="203"/>
      <c r="W195" s="203"/>
      <c r="X195" s="205"/>
      <c r="Y195" s="359" t="str">
        <f t="shared" si="13"/>
        <v/>
      </c>
      <c r="Z195" s="455"/>
      <c r="AB195" s="774">
        <f>_xlfn.IFNA(INDEX('Delegated Wage Grid'!C$14:C$50,MATCH($A195,ListDelegated,0)),0)</f>
        <v>0</v>
      </c>
      <c r="AC195" s="342">
        <f>_xlfn.IFNA(INDEX('Delegated Wage Grid'!D$14:D$50,MATCH($A195,ListDelegated,0)),0)</f>
        <v>0</v>
      </c>
      <c r="AD195" s="342">
        <f>_xlfn.IFNA(INDEX('Delegated Wage Grid'!E$14:E$50,MATCH($A195,ListDelegated,0)),0)</f>
        <v>0</v>
      </c>
      <c r="AE195" s="342">
        <f>_xlfn.IFNA(INDEX('Delegated Wage Grid'!F$14:F$50,MATCH($A195,ListDelegated,0)),0)</f>
        <v>0</v>
      </c>
      <c r="AF195" s="342">
        <f>_xlfn.IFNA(INDEX('Delegated Wage Grid'!G$14:G$50,MATCH($A195,ListDelegated,0)),0)</f>
        <v>0</v>
      </c>
      <c r="AG195" s="342">
        <f>_xlfn.IFNA(INDEX('Delegated Wage Grid'!H$14:H$50,MATCH($A195,ListDelegated,0)),0)</f>
        <v>0</v>
      </c>
      <c r="AH195" s="342">
        <f t="shared" si="14"/>
        <v>0</v>
      </c>
      <c r="AI195" s="342">
        <f t="shared" si="15"/>
        <v>0</v>
      </c>
    </row>
    <row r="196" spans="1:35" ht="15.75" thickBot="1" x14ac:dyDescent="0.3">
      <c r="A196" s="82"/>
      <c r="B196" s="82"/>
      <c r="C196" s="62"/>
      <c r="D196" s="184"/>
      <c r="E196" s="1017" t="str">
        <f t="shared" si="11"/>
        <v/>
      </c>
      <c r="F196" s="192"/>
      <c r="G196" s="233"/>
      <c r="H196" s="237" t="str">
        <f t="shared" si="12"/>
        <v/>
      </c>
      <c r="I196" s="218"/>
      <c r="J196" s="219"/>
      <c r="K196" s="219"/>
      <c r="L196" s="219"/>
      <c r="M196" s="220"/>
      <c r="N196" s="206"/>
      <c r="O196" s="207"/>
      <c r="P196" s="208"/>
      <c r="Q196" s="208"/>
      <c r="R196" s="208"/>
      <c r="S196" s="208"/>
      <c r="T196" s="209"/>
      <c r="U196" s="210"/>
      <c r="V196" s="209"/>
      <c r="W196" s="209"/>
      <c r="X196" s="211"/>
      <c r="Y196" s="360" t="str">
        <f t="shared" si="13"/>
        <v/>
      </c>
      <c r="Z196" s="456"/>
      <c r="AB196" s="774">
        <f>_xlfn.IFNA(INDEX('Delegated Wage Grid'!C$14:C$50,MATCH($A196,ListDelegated,0)),0)</f>
        <v>0</v>
      </c>
      <c r="AC196" s="342">
        <f>_xlfn.IFNA(INDEX('Delegated Wage Grid'!D$14:D$50,MATCH($A196,ListDelegated,0)),0)</f>
        <v>0</v>
      </c>
      <c r="AD196" s="342">
        <f>_xlfn.IFNA(INDEX('Delegated Wage Grid'!E$14:E$50,MATCH($A196,ListDelegated,0)),0)</f>
        <v>0</v>
      </c>
      <c r="AE196" s="342">
        <f>_xlfn.IFNA(INDEX('Delegated Wage Grid'!F$14:F$50,MATCH($A196,ListDelegated,0)),0)</f>
        <v>0</v>
      </c>
      <c r="AF196" s="342">
        <f>_xlfn.IFNA(INDEX('Delegated Wage Grid'!G$14:G$50,MATCH($A196,ListDelegated,0)),0)</f>
        <v>0</v>
      </c>
      <c r="AG196" s="342">
        <f>_xlfn.IFNA(INDEX('Delegated Wage Grid'!H$14:H$50,MATCH($A196,ListDelegated,0)),0)</f>
        <v>0</v>
      </c>
      <c r="AH196" s="342">
        <f t="shared" si="14"/>
        <v>0</v>
      </c>
      <c r="AI196" s="342">
        <f t="shared" si="15"/>
        <v>0</v>
      </c>
    </row>
  </sheetData>
  <mergeCells count="25">
    <mergeCell ref="N9:Q9"/>
    <mergeCell ref="S9:V9"/>
    <mergeCell ref="N10:Q10"/>
    <mergeCell ref="S10:V10"/>
    <mergeCell ref="X13:X14"/>
    <mergeCell ref="V13:V14"/>
    <mergeCell ref="A9:M9"/>
    <mergeCell ref="C12:C15"/>
    <mergeCell ref="D12:D15"/>
    <mergeCell ref="F12:M12"/>
    <mergeCell ref="F13:G13"/>
    <mergeCell ref="H13:M13"/>
    <mergeCell ref="A12:A15"/>
    <mergeCell ref="E12:E15"/>
    <mergeCell ref="Z13:Z14"/>
    <mergeCell ref="A10:M10"/>
    <mergeCell ref="N12:T12"/>
    <mergeCell ref="N13:N14"/>
    <mergeCell ref="O13:T13"/>
    <mergeCell ref="U13:U14"/>
    <mergeCell ref="U12:X12"/>
    <mergeCell ref="Y12:Z12"/>
    <mergeCell ref="W13:W14"/>
    <mergeCell ref="B12:B15"/>
    <mergeCell ref="Y13:Y15"/>
  </mergeCells>
  <conditionalFormatting sqref="G17:G196">
    <cfRule type="expression" dxfId="153" priority="11">
      <formula>AND(F17&gt;0,ISBLANK(G17))</formula>
    </cfRule>
  </conditionalFormatting>
  <conditionalFormatting sqref="C17:C196">
    <cfRule type="expression" dxfId="152" priority="4">
      <formula>IF(AND(NOT(ISBLANK(A17)),ISBLANK(C17)),TRUE,FALSE)</formula>
    </cfRule>
  </conditionalFormatting>
  <conditionalFormatting sqref="D17:D196">
    <cfRule type="expression" dxfId="151" priority="3">
      <formula>IF(AND(NOT(ISBLANK(A17)),ISBLANK(D17)),TRUE,FALSE)</formula>
    </cfRule>
  </conditionalFormatting>
  <dataValidations count="7">
    <dataValidation type="decimal" operator="greaterThanOrEqual" allowBlank="1" showInputMessage="1" showErrorMessage="1" error="Please enter a dollar amount greater than or equal to $0.00." sqref="G17:G196" xr:uid="{00000000-0002-0000-0700-000000000000}">
      <formula1>0</formula1>
    </dataValidation>
    <dataValidation type="decimal" operator="greaterThanOrEqual" allowBlank="1" showInputMessage="1" showErrorMessage="1" error="Please enter a number greater than or equal to 0.0." sqref="I17:M196 F17:F196" xr:uid="{00000000-0002-0000-0700-000001000000}">
      <formula1>0</formula1>
    </dataValidation>
    <dataValidation type="whole" operator="greaterThanOrEqual" allowBlank="1" showInputMessage="1" showErrorMessage="1" error="Please enter a whole number greater than or equal to 0." sqref="N17:X196" xr:uid="{00000000-0002-0000-0700-000002000000}">
      <formula1>0</formula1>
    </dataValidation>
    <dataValidation type="list" allowBlank="1" sqref="A17:B196" xr:uid="{00000000-0002-0000-0700-000003000000}">
      <formula1>ListDelegated</formula1>
    </dataValidation>
    <dataValidation type="list" allowBlank="1" showInputMessage="1" showErrorMessage="1" error="Please choose an option from the drop-down list." sqref="D17:D196" xr:uid="{00000000-0002-0000-0700-000004000000}">
      <formula1>ListStandardHours</formula1>
    </dataValidation>
    <dataValidation type="list" allowBlank="1" showInputMessage="1" showErrorMessage="1" error="Please choose an option from the drop-down list." sqref="C17:C196" xr:uid="{00000000-0002-0000-0700-000005000000}">
      <formula1>ListEmploymentType</formula1>
    </dataValidation>
    <dataValidation type="decimal" allowBlank="1" showInputMessage="1" showErrorMessage="1" error="Please enter a percentage between 0.0% and 100.0%." sqref="Z17:Z196" xr:uid="{00000000-0002-0000-0700-000006000000}">
      <formula1>0</formula1>
      <formula2>1</formula2>
    </dataValidation>
  </dataValidations>
  <pageMargins left="0.7" right="0.7" top="0.75" bottom="0.75" header="0.3" footer="0.3"/>
  <pageSetup paperSize="5" scale="4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Home</vt:lpstr>
      <vt:lpstr>H2</vt:lpstr>
      <vt:lpstr>Q1</vt:lpstr>
      <vt:lpstr>R1</vt:lpstr>
      <vt:lpstr>A1</vt:lpstr>
      <vt:lpstr>A2</vt:lpstr>
      <vt:lpstr>A3</vt:lpstr>
      <vt:lpstr>B1</vt:lpstr>
      <vt:lpstr>A4</vt:lpstr>
      <vt:lpstr>A5</vt:lpstr>
      <vt:lpstr>B2</vt:lpstr>
      <vt:lpstr>C1</vt:lpstr>
      <vt:lpstr>C2</vt:lpstr>
      <vt:lpstr>D1</vt:lpstr>
      <vt:lpstr>D2</vt:lpstr>
      <vt:lpstr>E1</vt:lpstr>
      <vt:lpstr>E2</vt:lpstr>
      <vt:lpstr>E3</vt:lpstr>
      <vt:lpstr>E4</vt:lpstr>
      <vt:lpstr>E5</vt:lpstr>
      <vt:lpstr>Funder Hours Calculator</vt:lpstr>
      <vt:lpstr>Wage Grid</vt:lpstr>
      <vt:lpstr>Job Families</vt:lpstr>
      <vt:lpstr>Delegated Wage Grid</vt:lpstr>
      <vt:lpstr>Wage Calculator</vt:lpstr>
      <vt:lpstr>Lists</vt:lpstr>
      <vt:lpstr>WebsiteImport</vt:lpstr>
      <vt:lpstr>LikertAgree</vt:lpstr>
      <vt:lpstr>ListBargainingUnit</vt:lpstr>
      <vt:lpstr>ListBenefitProvider</vt:lpstr>
      <vt:lpstr>ListDelegated</vt:lpstr>
      <vt:lpstr>ListEmployeeGroup</vt:lpstr>
      <vt:lpstr>ListEmploymentType</vt:lpstr>
      <vt:lpstr>listFunders</vt:lpstr>
      <vt:lpstr>ListGender</vt:lpstr>
      <vt:lpstr>ListGridLevel</vt:lpstr>
      <vt:lpstr>ListLayeredOverParaproGridLevel</vt:lpstr>
      <vt:lpstr>ListLegalStatus</vt:lpstr>
      <vt:lpstr>ListManagement</vt:lpstr>
      <vt:lpstr>ListNonUnion</vt:lpstr>
      <vt:lpstr>ListPayroll</vt:lpstr>
      <vt:lpstr>ListPensionPlan</vt:lpstr>
      <vt:lpstr>ListPositionType</vt:lpstr>
      <vt:lpstr>ListStandardHours</vt:lpstr>
      <vt:lpstr>ListSubdivision</vt:lpstr>
      <vt:lpstr>ListUnion</vt:lpstr>
      <vt:lpstr>ListYN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Lin</dc:creator>
  <cp:lastModifiedBy>Natalie Hoi</cp:lastModifiedBy>
  <cp:lastPrinted>2015-03-30T18:28:11Z</cp:lastPrinted>
  <dcterms:created xsi:type="dcterms:W3CDTF">2015-03-10T17:44:05Z</dcterms:created>
  <dcterms:modified xsi:type="dcterms:W3CDTF">2026-03-10T19:43:57Z</dcterms:modified>
</cp:coreProperties>
</file>